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YW12SVI15\prive\ENC-ARES-CIMMF\SIEG\Phase de test\publication versions mises à jour\"/>
    </mc:Choice>
  </mc:AlternateContent>
  <bookViews>
    <workbookView xWindow="360" yWindow="180" windowWidth="16008" windowHeight="4320"/>
  </bookViews>
  <sheets>
    <sheet name="Consignes" sheetId="9" r:id="rId1"/>
    <sheet name="Identification" sheetId="7" r:id="rId2"/>
    <sheet name="Autres_m2" sheetId="12" r:id="rId3"/>
    <sheet name="Bilan" sheetId="17" r:id="rId4"/>
    <sheet name="Produits" sheetId="14" r:id="rId5"/>
    <sheet name="Charges" sheetId="15" r:id="rId6"/>
    <sheet name="Analytique_classe" sheetId="6" r:id="rId7"/>
    <sheet name="Analytique_compte" sheetId="10" r:id="rId8"/>
    <sheet name="Base" sheetId="13" r:id="rId9"/>
    <sheet name="Feuil1" sheetId="16" state="hidden" r:id="rId10"/>
  </sheets>
  <definedNames>
    <definedName name="_xlnm._FilterDatabase" localSheetId="7" hidden="1">Analytique_compte!$A$2:$U$114</definedName>
    <definedName name="_xlnm._FilterDatabase" localSheetId="8" hidden="1">Base!$A$3:$G$5083</definedName>
    <definedName name="_xlnm._FilterDatabase" localSheetId="4" hidden="1">Produits!$D$2:$N$119</definedName>
    <definedName name="ana_classe" localSheetId="2">Autres_m2!$A$7:$H$9</definedName>
    <definedName name="ana_classe">Analytique_classe!$A$3:$S$34</definedName>
    <definedName name="ana_compte">Analytique_compte!$A$3:$S$237</definedName>
    <definedName name="Base">Base!$A$3:$G$5083</definedName>
    <definedName name="Bilan">Bilan!$A$1:$L$85</definedName>
    <definedName name="Ident">Identification!$A$3:$C$48</definedName>
    <definedName name="m">Autres_m2!$A$7:$H$9</definedName>
    <definedName name="PCC">Charges!$A$2:$E$112</definedName>
    <definedName name="PCP">Produits!$B$3:$N$119</definedName>
  </definedNames>
  <calcPr calcId="152511"/>
</workbook>
</file>

<file path=xl/calcChain.xml><?xml version="1.0" encoding="utf-8"?>
<calcChain xmlns="http://schemas.openxmlformats.org/spreadsheetml/2006/main">
  <c r="E37" i="17" l="1"/>
  <c r="D49" i="17"/>
  <c r="F49" i="17" s="1"/>
  <c r="G40" i="17"/>
  <c r="F47" i="17"/>
  <c r="F40" i="17"/>
  <c r="E40" i="17"/>
  <c r="D40" i="17"/>
  <c r="G49" i="17"/>
  <c r="E49" i="17"/>
  <c r="F54" i="17"/>
  <c r="D71" i="17"/>
  <c r="G82" i="17"/>
  <c r="F82" i="17"/>
  <c r="E82" i="17"/>
  <c r="D82" i="17"/>
  <c r="L37" i="17"/>
  <c r="K37" i="17"/>
  <c r="L44" i="17"/>
  <c r="K44" i="17"/>
  <c r="L85" i="17"/>
  <c r="K85" i="17"/>
  <c r="L82" i="17"/>
  <c r="K82" i="17"/>
  <c r="L71" i="17"/>
  <c r="K71" i="17"/>
  <c r="F53" i="17"/>
  <c r="G27" i="17"/>
  <c r="G37" i="17" s="1"/>
  <c r="F27" i="17"/>
  <c r="E27" i="17"/>
  <c r="D27" i="17"/>
  <c r="G16" i="17"/>
  <c r="F16" i="17"/>
  <c r="E16" i="17"/>
  <c r="D16" i="17"/>
  <c r="G7" i="17"/>
  <c r="E7" i="17"/>
  <c r="D7" i="17"/>
  <c r="D37" i="17" s="1"/>
  <c r="F7" i="17" l="1"/>
  <c r="F37" i="17" s="1"/>
  <c r="D85" i="17"/>
  <c r="G71" i="17"/>
  <c r="G85" i="17" s="1"/>
  <c r="E71" i="17"/>
  <c r="E85" i="17" s="1"/>
  <c r="A5080" i="13"/>
  <c r="A4854" i="13"/>
  <c r="A4628" i="13"/>
  <c r="A4402" i="13"/>
  <c r="A4176" i="13"/>
  <c r="A3950" i="13"/>
  <c r="A3724" i="13"/>
  <c r="A3498" i="13"/>
  <c r="A3272" i="13"/>
  <c r="A3046" i="13"/>
  <c r="A2817" i="13"/>
  <c r="A2588" i="13"/>
  <c r="A2362" i="13"/>
  <c r="A2136" i="13"/>
  <c r="A1364" i="13"/>
  <c r="A1249" i="13"/>
  <c r="A1134" i="13"/>
  <c r="A1019" i="13"/>
  <c r="A904" i="13"/>
  <c r="A789" i="13"/>
  <c r="A674" i="13"/>
  <c r="G559" i="13"/>
  <c r="F559" i="13"/>
  <c r="E559" i="13"/>
  <c r="A559" i="13"/>
  <c r="C227" i="10"/>
  <c r="C229" i="10"/>
  <c r="C230" i="10"/>
  <c r="C231" i="10"/>
  <c r="C232" i="10"/>
  <c r="C233" i="10"/>
  <c r="C234" i="10"/>
  <c r="N112" i="14"/>
  <c r="M112" i="14"/>
  <c r="H112" i="14"/>
  <c r="I112" i="14" s="1"/>
  <c r="N111" i="14"/>
  <c r="L111" i="14"/>
  <c r="G111" i="14"/>
  <c r="I111" i="14" s="1"/>
  <c r="A4" i="13" l="1"/>
  <c r="M109" i="14" l="1"/>
  <c r="N109" i="14" s="1"/>
  <c r="H109" i="14"/>
  <c r="I109" i="14" s="1"/>
  <c r="M108" i="14"/>
  <c r="N108" i="14" s="1"/>
  <c r="H108" i="14"/>
  <c r="I108" i="14" s="1"/>
  <c r="F123" i="13" l="1"/>
  <c r="E123" i="13"/>
  <c r="G123" i="13" s="1"/>
  <c r="F122" i="13"/>
  <c r="E122" i="13"/>
  <c r="G122" i="13" s="1"/>
  <c r="F121" i="13"/>
  <c r="E121" i="13"/>
  <c r="G121" i="13" s="1"/>
  <c r="F120" i="13"/>
  <c r="E120" i="13"/>
  <c r="G120" i="13" s="1"/>
  <c r="F119" i="13"/>
  <c r="E119" i="13"/>
  <c r="G119" i="13" s="1"/>
  <c r="F118" i="13"/>
  <c r="E118" i="13"/>
  <c r="G118" i="13" s="1"/>
  <c r="F117" i="13"/>
  <c r="E117" i="13"/>
  <c r="G117" i="13" s="1"/>
  <c r="F116" i="13"/>
  <c r="E116" i="13"/>
  <c r="F115" i="13"/>
  <c r="E115" i="13"/>
  <c r="G115" i="13" s="1"/>
  <c r="F114" i="13"/>
  <c r="E114" i="13"/>
  <c r="G114" i="13" s="1"/>
  <c r="F113" i="13"/>
  <c r="E113" i="13"/>
  <c r="G113" i="13" s="1"/>
  <c r="F112" i="13"/>
  <c r="E112" i="13"/>
  <c r="G112" i="13" s="1"/>
  <c r="F111" i="13"/>
  <c r="E111" i="13"/>
  <c r="G111" i="13" s="1"/>
  <c r="F110" i="13"/>
  <c r="E110" i="13"/>
  <c r="G110" i="13" s="1"/>
  <c r="F109" i="13"/>
  <c r="E109" i="13"/>
  <c r="G109" i="13" s="1"/>
  <c r="F108" i="13"/>
  <c r="E108" i="13"/>
  <c r="G108" i="13" s="1"/>
  <c r="F107" i="13"/>
  <c r="E107" i="13"/>
  <c r="G107" i="13" s="1"/>
  <c r="F106" i="13"/>
  <c r="E106" i="13"/>
  <c r="G106" i="13" s="1"/>
  <c r="F105" i="13"/>
  <c r="E105" i="13"/>
  <c r="G105" i="13" s="1"/>
  <c r="F104" i="13"/>
  <c r="E104" i="13"/>
  <c r="G104" i="13" s="1"/>
  <c r="F103" i="13"/>
  <c r="E103" i="13"/>
  <c r="G103" i="13" s="1"/>
  <c r="F102" i="13"/>
  <c r="E102" i="13"/>
  <c r="G102" i="13" s="1"/>
  <c r="F101" i="13"/>
  <c r="E101" i="13"/>
  <c r="G101" i="13" s="1"/>
  <c r="F130" i="13"/>
  <c r="E130" i="13"/>
  <c r="F129" i="13"/>
  <c r="E129" i="13"/>
  <c r="G129" i="13" s="1"/>
  <c r="F128" i="13"/>
  <c r="E128" i="13"/>
  <c r="G128" i="13" s="1"/>
  <c r="F127" i="13"/>
  <c r="E127" i="13"/>
  <c r="G127" i="13" s="1"/>
  <c r="F126" i="13"/>
  <c r="E126" i="13"/>
  <c r="G126" i="13" s="1"/>
  <c r="F125" i="13"/>
  <c r="E125" i="13"/>
  <c r="G125" i="13" s="1"/>
  <c r="F124" i="13"/>
  <c r="E124" i="13"/>
  <c r="G124" i="13" s="1"/>
  <c r="F100" i="13"/>
  <c r="E100" i="13"/>
  <c r="G100" i="13" s="1"/>
  <c r="F99" i="13"/>
  <c r="E99" i="13"/>
  <c r="G99" i="13" s="1"/>
  <c r="F98" i="13"/>
  <c r="E98" i="13"/>
  <c r="G98" i="13" s="1"/>
  <c r="F97" i="13"/>
  <c r="E97" i="13"/>
  <c r="G97" i="13" s="1"/>
  <c r="F96" i="13"/>
  <c r="E96" i="13"/>
  <c r="G96" i="13" s="1"/>
  <c r="F95" i="13"/>
  <c r="E95" i="13"/>
  <c r="G95" i="13" s="1"/>
  <c r="F94" i="13"/>
  <c r="E94" i="13"/>
  <c r="G94" i="13" s="1"/>
  <c r="F93" i="13"/>
  <c r="E93" i="13"/>
  <c r="G93" i="13" s="1"/>
  <c r="F92" i="13"/>
  <c r="E92" i="13"/>
  <c r="G92" i="13" s="1"/>
  <c r="F91" i="13"/>
  <c r="E91" i="13"/>
  <c r="G91" i="13" s="1"/>
  <c r="F90" i="13"/>
  <c r="E90" i="13"/>
  <c r="G90" i="13" s="1"/>
  <c r="F89" i="13"/>
  <c r="E89" i="13"/>
  <c r="G89" i="13" s="1"/>
  <c r="E368" i="13" l="1"/>
  <c r="E289" i="13"/>
  <c r="E210" i="13"/>
  <c r="E131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F80" i="17"/>
  <c r="F79" i="17"/>
  <c r="F77" i="17"/>
  <c r="F76" i="17"/>
  <c r="F75" i="17"/>
  <c r="F65" i="17"/>
  <c r="F63" i="17"/>
  <c r="F62" i="17"/>
  <c r="F61" i="17"/>
  <c r="F71" i="17" s="1"/>
  <c r="F59" i="17"/>
  <c r="F57" i="17"/>
  <c r="F52" i="17"/>
  <c r="F51" i="17"/>
  <c r="F50" i="17"/>
  <c r="F85" i="17"/>
  <c r="F46" i="17"/>
  <c r="F45" i="17"/>
  <c r="F44" i="17"/>
  <c r="F43" i="17"/>
  <c r="F42" i="17"/>
  <c r="G116" i="13"/>
  <c r="F35" i="17"/>
  <c r="F33" i="17"/>
  <c r="F32" i="17"/>
  <c r="F31" i="17"/>
  <c r="F30" i="17"/>
  <c r="F25" i="17"/>
  <c r="F24" i="17"/>
  <c r="F23" i="17"/>
  <c r="F22" i="17"/>
  <c r="F20" i="17"/>
  <c r="F19" i="17"/>
  <c r="F18" i="17"/>
  <c r="F14" i="17"/>
  <c r="F13" i="17"/>
  <c r="F12" i="17"/>
  <c r="F11" i="17"/>
  <c r="F10" i="17"/>
  <c r="F9" i="17"/>
  <c r="G130" i="13" l="1"/>
  <c r="A2365" i="13" l="1"/>
  <c r="A2363" i="13"/>
  <c r="A2361" i="13"/>
  <c r="A2360" i="13"/>
  <c r="C26" i="6"/>
  <c r="D26" i="6" s="1"/>
  <c r="C25" i="6"/>
  <c r="D25" i="6" s="1"/>
  <c r="C24" i="6"/>
  <c r="D24" i="6" s="1"/>
  <c r="C23" i="6"/>
  <c r="D23" i="6" s="1"/>
  <c r="C22" i="6"/>
  <c r="D22" i="6" s="1"/>
  <c r="C21" i="6"/>
  <c r="D21" i="6" s="1"/>
  <c r="C20" i="6"/>
  <c r="D20" i="6" s="1"/>
  <c r="C19" i="6"/>
  <c r="D19" i="6" s="1"/>
  <c r="C18" i="6"/>
  <c r="D18" i="6" s="1"/>
  <c r="C17" i="6"/>
  <c r="D17" i="6" s="1"/>
  <c r="C14" i="6"/>
  <c r="D14" i="6" s="1"/>
  <c r="G1477" i="13"/>
  <c r="F1477" i="13"/>
  <c r="A1477" i="13"/>
  <c r="A2139" i="13"/>
  <c r="A2138" i="13"/>
  <c r="A5079" i="13"/>
  <c r="A5078" i="13"/>
  <c r="A5077" i="13"/>
  <c r="A5076" i="13"/>
  <c r="A4853" i="13"/>
  <c r="A4852" i="13"/>
  <c r="A4851" i="13"/>
  <c r="A4850" i="13"/>
  <c r="A4627" i="13"/>
  <c r="A4626" i="13"/>
  <c r="A4625" i="13"/>
  <c r="A4624" i="13"/>
  <c r="A4401" i="13"/>
  <c r="A4400" i="13"/>
  <c r="A4399" i="13"/>
  <c r="A4398" i="13"/>
  <c r="A4175" i="13"/>
  <c r="A4174" i="13"/>
  <c r="A4173" i="13"/>
  <c r="A4172" i="13"/>
  <c r="A3949" i="13"/>
  <c r="A3948" i="13"/>
  <c r="A3947" i="13"/>
  <c r="A3946" i="13"/>
  <c r="A3723" i="13"/>
  <c r="A3722" i="13"/>
  <c r="A3721" i="13"/>
  <c r="A3720" i="13"/>
  <c r="A3497" i="13"/>
  <c r="A3496" i="13"/>
  <c r="A3495" i="13"/>
  <c r="A3494" i="13"/>
  <c r="A3271" i="13"/>
  <c r="A3270" i="13"/>
  <c r="A3269" i="13"/>
  <c r="A3268" i="13"/>
  <c r="A3047" i="13"/>
  <c r="A3045" i="13"/>
  <c r="A3044" i="13"/>
  <c r="A3040" i="13"/>
  <c r="A3039" i="13"/>
  <c r="A3038" i="13"/>
  <c r="A3037" i="13"/>
  <c r="A3036" i="13"/>
  <c r="A3035" i="13"/>
  <c r="A3034" i="13"/>
  <c r="A3033" i="13"/>
  <c r="A3032" i="13"/>
  <c r="A3031" i="13"/>
  <c r="A3030" i="13"/>
  <c r="A3029" i="13"/>
  <c r="A3028" i="13"/>
  <c r="A3027" i="13"/>
  <c r="A3026" i="13"/>
  <c r="A3025" i="13"/>
  <c r="A3024" i="13"/>
  <c r="A3023" i="13"/>
  <c r="A3022" i="13"/>
  <c r="A2820" i="13"/>
  <c r="A2819" i="13"/>
  <c r="A2818" i="13"/>
  <c r="A2816" i="13"/>
  <c r="A2589" i="13"/>
  <c r="A2587" i="13"/>
  <c r="A2578" i="13"/>
  <c r="A2577" i="13"/>
  <c r="A2576" i="13"/>
  <c r="A2575" i="13"/>
  <c r="A2574" i="13"/>
  <c r="A2573" i="13"/>
  <c r="A2572" i="13"/>
  <c r="A2571" i="13"/>
  <c r="A2570" i="13"/>
  <c r="A2569" i="13"/>
  <c r="A2568" i="13"/>
  <c r="A2364" i="13"/>
  <c r="A2359" i="13"/>
  <c r="A2358" i="13"/>
  <c r="A2357" i="13"/>
  <c r="A2356" i="13"/>
  <c r="A2355" i="13"/>
  <c r="A2354" i="13"/>
  <c r="A2353" i="13"/>
  <c r="A2352" i="13"/>
  <c r="A2351" i="13"/>
  <c r="A2350" i="13"/>
  <c r="A2349" i="13"/>
  <c r="A2348" i="13"/>
  <c r="A2347" i="13"/>
  <c r="A2346" i="13"/>
  <c r="A2345" i="13"/>
  <c r="A2344" i="13"/>
  <c r="A2343" i="13"/>
  <c r="A2342" i="13"/>
  <c r="A2341" i="13"/>
  <c r="A5081" i="13"/>
  <c r="A5075" i="13"/>
  <c r="A5074" i="13"/>
  <c r="A5073" i="13"/>
  <c r="A5072" i="13"/>
  <c r="A5071" i="13"/>
  <c r="A5070" i="13"/>
  <c r="A5069" i="13"/>
  <c r="A5068" i="13"/>
  <c r="A5067" i="13"/>
  <c r="A5066" i="13"/>
  <c r="A5065" i="13"/>
  <c r="A5064" i="13"/>
  <c r="A5063" i="13"/>
  <c r="A5062" i="13"/>
  <c r="A5061" i="13"/>
  <c r="A5060" i="13"/>
  <c r="A5059" i="13"/>
  <c r="A4855" i="13"/>
  <c r="A4849" i="13"/>
  <c r="A4848" i="13"/>
  <c r="A4847" i="13"/>
  <c r="A4846" i="13"/>
  <c r="A4845" i="13"/>
  <c r="A4844" i="13"/>
  <c r="A4843" i="13"/>
  <c r="A4842" i="13"/>
  <c r="A4841" i="13"/>
  <c r="A4840" i="13"/>
  <c r="A4839" i="13"/>
  <c r="A4838" i="13"/>
  <c r="A4837" i="13"/>
  <c r="A4836" i="13"/>
  <c r="A4835" i="13"/>
  <c r="A4834" i="13"/>
  <c r="A4833" i="13"/>
  <c r="A4629" i="13"/>
  <c r="A4623" i="13"/>
  <c r="A4622" i="13"/>
  <c r="A4621" i="13"/>
  <c r="A4620" i="13"/>
  <c r="A4619" i="13"/>
  <c r="A4618" i="13"/>
  <c r="A4617" i="13"/>
  <c r="A4616" i="13"/>
  <c r="A4615" i="13"/>
  <c r="A4614" i="13"/>
  <c r="A4613" i="13"/>
  <c r="A4612" i="13"/>
  <c r="A4611" i="13"/>
  <c r="A4610" i="13"/>
  <c r="A4609" i="13"/>
  <c r="A4608" i="13"/>
  <c r="A4607" i="13"/>
  <c r="A4403" i="13"/>
  <c r="A4397" i="13"/>
  <c r="A4396" i="13"/>
  <c r="A4395" i="13"/>
  <c r="A4394" i="13"/>
  <c r="A4393" i="13"/>
  <c r="A4392" i="13"/>
  <c r="A4391" i="13"/>
  <c r="A4390" i="13"/>
  <c r="A4389" i="13"/>
  <c r="A4388" i="13"/>
  <c r="A4387" i="13"/>
  <c r="A4386" i="13"/>
  <c r="A4385" i="13"/>
  <c r="A4384" i="13"/>
  <c r="A4383" i="13"/>
  <c r="A4382" i="13"/>
  <c r="A4381" i="13"/>
  <c r="A4177" i="13"/>
  <c r="A4171" i="13"/>
  <c r="A4170" i="13"/>
  <c r="A4169" i="13"/>
  <c r="A4168" i="13"/>
  <c r="A4167" i="13"/>
  <c r="A4166" i="13"/>
  <c r="A4165" i="13"/>
  <c r="A4164" i="13"/>
  <c r="A4163" i="13"/>
  <c r="A4162" i="13"/>
  <c r="A4161" i="13"/>
  <c r="A4160" i="13"/>
  <c r="A4159" i="13"/>
  <c r="A4158" i="13"/>
  <c r="A4157" i="13"/>
  <c r="A4156" i="13"/>
  <c r="A4155" i="13"/>
  <c r="A3951" i="13"/>
  <c r="A3945" i="13"/>
  <c r="A3944" i="13"/>
  <c r="A3943" i="13"/>
  <c r="A3942" i="13"/>
  <c r="A3941" i="13"/>
  <c r="A3940" i="13"/>
  <c r="A3939" i="13"/>
  <c r="A3938" i="13"/>
  <c r="A3937" i="13"/>
  <c r="A3936" i="13"/>
  <c r="A3935" i="13"/>
  <c r="A3934" i="13"/>
  <c r="A3933" i="13"/>
  <c r="A3932" i="13"/>
  <c r="A3931" i="13"/>
  <c r="A3930" i="13"/>
  <c r="A3929" i="13"/>
  <c r="A3725" i="13"/>
  <c r="A3719" i="13"/>
  <c r="A3718" i="13"/>
  <c r="A3717" i="13"/>
  <c r="A3716" i="13"/>
  <c r="A3715" i="13"/>
  <c r="A3714" i="13"/>
  <c r="A3713" i="13"/>
  <c r="A3712" i="13"/>
  <c r="A3711" i="13"/>
  <c r="A3710" i="13"/>
  <c r="A3709" i="13"/>
  <c r="A3708" i="13"/>
  <c r="A3707" i="13"/>
  <c r="A3706" i="13"/>
  <c r="A3705" i="13"/>
  <c r="A3704" i="13"/>
  <c r="A3703" i="13"/>
  <c r="A3499" i="13"/>
  <c r="A3493" i="13"/>
  <c r="A3492" i="13"/>
  <c r="A3491" i="13"/>
  <c r="A3490" i="13"/>
  <c r="A3489" i="13"/>
  <c r="A3488" i="13"/>
  <c r="A3487" i="13"/>
  <c r="A3486" i="13"/>
  <c r="A3485" i="13"/>
  <c r="A3484" i="13"/>
  <c r="A3483" i="13"/>
  <c r="A3482" i="13"/>
  <c r="A3481" i="13"/>
  <c r="A3480" i="13"/>
  <c r="A3479" i="13"/>
  <c r="A3478" i="13"/>
  <c r="A3477" i="13"/>
  <c r="A3273" i="13"/>
  <c r="A3267" i="13"/>
  <c r="A3266" i="13"/>
  <c r="A3265" i="13"/>
  <c r="A3264" i="13"/>
  <c r="A3263" i="13"/>
  <c r="A3262" i="13"/>
  <c r="A3261" i="13"/>
  <c r="A3260" i="13"/>
  <c r="A3259" i="13"/>
  <c r="A3258" i="13"/>
  <c r="A3257" i="13"/>
  <c r="A3256" i="13"/>
  <c r="A3255" i="13"/>
  <c r="A3254" i="13"/>
  <c r="A3253" i="13"/>
  <c r="A3252" i="13"/>
  <c r="A3251" i="13"/>
  <c r="A2810" i="13"/>
  <c r="A2809" i="13"/>
  <c r="A2808" i="13"/>
  <c r="A2807" i="13"/>
  <c r="A2806" i="13"/>
  <c r="A2805" i="13"/>
  <c r="A2804" i="13"/>
  <c r="A2803" i="13"/>
  <c r="A2802" i="13"/>
  <c r="A2801" i="13"/>
  <c r="A2800" i="13"/>
  <c r="A2799" i="13"/>
  <c r="A2798" i="13"/>
  <c r="A2797" i="13"/>
  <c r="A2796" i="13"/>
  <c r="A2795" i="13"/>
  <c r="A2794" i="13"/>
  <c r="A2793" i="13"/>
  <c r="A2586" i="13"/>
  <c r="A2585" i="13"/>
  <c r="A2584" i="13"/>
  <c r="A2583" i="13"/>
  <c r="A2582" i="13"/>
  <c r="A2581" i="13"/>
  <c r="A2580" i="13"/>
  <c r="A2579" i="13"/>
  <c r="A2567" i="13"/>
  <c r="A2133" i="13"/>
  <c r="A2132" i="13"/>
  <c r="A2131" i="13"/>
  <c r="A2130" i="13"/>
  <c r="A2129" i="13"/>
  <c r="A2128" i="13"/>
  <c r="A2127" i="13"/>
  <c r="A2126" i="13"/>
  <c r="A2125" i="13"/>
  <c r="A2124" i="13"/>
  <c r="A2123" i="13"/>
  <c r="A2122" i="13"/>
  <c r="A2121" i="13"/>
  <c r="A2120" i="13"/>
  <c r="A2119" i="13"/>
  <c r="A2118" i="13"/>
  <c r="A2117" i="13"/>
  <c r="A2116" i="13"/>
  <c r="A2115" i="13"/>
  <c r="A4966" i="13" l="1"/>
  <c r="A4965" i="13"/>
  <c r="A4964" i="13"/>
  <c r="A4963" i="13"/>
  <c r="A4962" i="13"/>
  <c r="A4961" i="13"/>
  <c r="A4740" i="13"/>
  <c r="A4739" i="13"/>
  <c r="A4738" i="13"/>
  <c r="A4737" i="13"/>
  <c r="A4736" i="13"/>
  <c r="A4735" i="13"/>
  <c r="A4514" i="13"/>
  <c r="A4513" i="13"/>
  <c r="A4512" i="13"/>
  <c r="A4511" i="13"/>
  <c r="A4510" i="13"/>
  <c r="A4509" i="13"/>
  <c r="A4288" i="13"/>
  <c r="A4287" i="13"/>
  <c r="A4286" i="13"/>
  <c r="A4285" i="13"/>
  <c r="A4284" i="13"/>
  <c r="A4283" i="13"/>
  <c r="A4062" i="13"/>
  <c r="A4061" i="13"/>
  <c r="A4060" i="13"/>
  <c r="A4059" i="13"/>
  <c r="A4058" i="13"/>
  <c r="A4057" i="13"/>
  <c r="A3836" i="13"/>
  <c r="A3835" i="13"/>
  <c r="A3834" i="13"/>
  <c r="A3833" i="13"/>
  <c r="A3832" i="13"/>
  <c r="A3831" i="13"/>
  <c r="A3610" i="13"/>
  <c r="A3609" i="13"/>
  <c r="A3608" i="13"/>
  <c r="A3607" i="13"/>
  <c r="A3606" i="13"/>
  <c r="A3605" i="13"/>
  <c r="A3384" i="13"/>
  <c r="A3383" i="13"/>
  <c r="A3382" i="13"/>
  <c r="A3381" i="13"/>
  <c r="A3380" i="13"/>
  <c r="A3379" i="13"/>
  <c r="A3158" i="13"/>
  <c r="A3157" i="13"/>
  <c r="A3156" i="13"/>
  <c r="A3155" i="13"/>
  <c r="A3154" i="13"/>
  <c r="A3153" i="13"/>
  <c r="A2929" i="13"/>
  <c r="A2928" i="13"/>
  <c r="A2927" i="13"/>
  <c r="A2926" i="13"/>
  <c r="A2925" i="13"/>
  <c r="A2924" i="13"/>
  <c r="A2700" i="13"/>
  <c r="A2699" i="13"/>
  <c r="A2698" i="13"/>
  <c r="A2697" i="13"/>
  <c r="A2696" i="13"/>
  <c r="A2695" i="13"/>
  <c r="A2474" i="13"/>
  <c r="A2473" i="13"/>
  <c r="A2472" i="13"/>
  <c r="A2471" i="13"/>
  <c r="A2470" i="13"/>
  <c r="A2469" i="13"/>
  <c r="A2248" i="13"/>
  <c r="A2247" i="13"/>
  <c r="A2246" i="13"/>
  <c r="A2245" i="13"/>
  <c r="A2244" i="13"/>
  <c r="A2243" i="13"/>
  <c r="A2022" i="13"/>
  <c r="A2021" i="13"/>
  <c r="A2020" i="13"/>
  <c r="A2019" i="13"/>
  <c r="A2018" i="13"/>
  <c r="A2017" i="13"/>
  <c r="F1586" i="13"/>
  <c r="F1585" i="13"/>
  <c r="F1584" i="13"/>
  <c r="F1583" i="13"/>
  <c r="F1582" i="13"/>
  <c r="F1581" i="13"/>
  <c r="A1586" i="13"/>
  <c r="A1585" i="13"/>
  <c r="A1584" i="13"/>
  <c r="A1583" i="13"/>
  <c r="A1582" i="13"/>
  <c r="A1581" i="13"/>
  <c r="F1580" i="13"/>
  <c r="A1580" i="13"/>
  <c r="F1476" i="13"/>
  <c r="A1476" i="13"/>
  <c r="G1475" i="13"/>
  <c r="F1475" i="13"/>
  <c r="A1475" i="13"/>
  <c r="G1474" i="13"/>
  <c r="F1474" i="13"/>
  <c r="A1474" i="13"/>
  <c r="G1473" i="13"/>
  <c r="F1473" i="13"/>
  <c r="A1473" i="13"/>
  <c r="G1472" i="13"/>
  <c r="F1472" i="13"/>
  <c r="A1472" i="13"/>
  <c r="G1471" i="13"/>
  <c r="F1471" i="13"/>
  <c r="A1471" i="13"/>
  <c r="A1136" i="13"/>
  <c r="A1135" i="13"/>
  <c r="A1133" i="13"/>
  <c r="A1132" i="13"/>
  <c r="A1131" i="13"/>
  <c r="A1130" i="13"/>
  <c r="A1129" i="13"/>
  <c r="A1128" i="13"/>
  <c r="A1127" i="13"/>
  <c r="A1126" i="13"/>
  <c r="A1125" i="13"/>
  <c r="A1124" i="13"/>
  <c r="A1123" i="13"/>
  <c r="A1122" i="13"/>
  <c r="A1121" i="13"/>
  <c r="A1120" i="13"/>
  <c r="A1119" i="13"/>
  <c r="A1118" i="13"/>
  <c r="A1117" i="13"/>
  <c r="A1116" i="13"/>
  <c r="A1115" i="13"/>
  <c r="A1366" i="13"/>
  <c r="A1365" i="13"/>
  <c r="A1363" i="13"/>
  <c r="A1362" i="13"/>
  <c r="A1361" i="13"/>
  <c r="A1360" i="13"/>
  <c r="A1359" i="13"/>
  <c r="A1358" i="13"/>
  <c r="A1357" i="13"/>
  <c r="A1356" i="13"/>
  <c r="A1355" i="13"/>
  <c r="A1354" i="13"/>
  <c r="A1353" i="13"/>
  <c r="A1352" i="13"/>
  <c r="A1351" i="13"/>
  <c r="A1350" i="13"/>
  <c r="A1349" i="13"/>
  <c r="A1348" i="13"/>
  <c r="A1347" i="13"/>
  <c r="A1346" i="13"/>
  <c r="A1345" i="13"/>
  <c r="A1251" i="13"/>
  <c r="A1250" i="13"/>
  <c r="A1248" i="13"/>
  <c r="A1247" i="13"/>
  <c r="A1246" i="13"/>
  <c r="A1245" i="13"/>
  <c r="A1244" i="13"/>
  <c r="A1243" i="13"/>
  <c r="A1242" i="13"/>
  <c r="A1241" i="13"/>
  <c r="A1240" i="13"/>
  <c r="A1239" i="13"/>
  <c r="A1238" i="13"/>
  <c r="A1237" i="13"/>
  <c r="A1236" i="13"/>
  <c r="A1235" i="13"/>
  <c r="A1234" i="13"/>
  <c r="A1233" i="13"/>
  <c r="A1232" i="13"/>
  <c r="A1231" i="13"/>
  <c r="A1230" i="13"/>
  <c r="A1000" i="13"/>
  <c r="A1021" i="13"/>
  <c r="A1020" i="13"/>
  <c r="A1018" i="13"/>
  <c r="A1017" i="13"/>
  <c r="A1016" i="13"/>
  <c r="A1015" i="13"/>
  <c r="A1014" i="13"/>
  <c r="A1013" i="13"/>
  <c r="A1012" i="13"/>
  <c r="A1011" i="13"/>
  <c r="A1010" i="13"/>
  <c r="A1009" i="13"/>
  <c r="A1008" i="13"/>
  <c r="A1007" i="13"/>
  <c r="A1006" i="13"/>
  <c r="A1005" i="13"/>
  <c r="A1004" i="13"/>
  <c r="A1003" i="13"/>
  <c r="A1002" i="13"/>
  <c r="A1001" i="13"/>
  <c r="A906" i="13"/>
  <c r="A905" i="13"/>
  <c r="A903" i="13"/>
  <c r="A902" i="13"/>
  <c r="A901" i="13"/>
  <c r="A900" i="13"/>
  <c r="A899" i="13"/>
  <c r="A898" i="13"/>
  <c r="A897" i="13"/>
  <c r="A896" i="13"/>
  <c r="A895" i="13"/>
  <c r="A894" i="13"/>
  <c r="A893" i="13"/>
  <c r="A892" i="13"/>
  <c r="A891" i="13"/>
  <c r="A890" i="13"/>
  <c r="A889" i="13"/>
  <c r="A888" i="13"/>
  <c r="A887" i="13"/>
  <c r="A886" i="13"/>
  <c r="A885" i="13"/>
  <c r="A791" i="13"/>
  <c r="A790" i="13"/>
  <c r="A788" i="13"/>
  <c r="A787" i="13"/>
  <c r="A786" i="13"/>
  <c r="A785" i="13"/>
  <c r="A784" i="13"/>
  <c r="A783" i="13"/>
  <c r="A782" i="13"/>
  <c r="A781" i="13"/>
  <c r="A780" i="13"/>
  <c r="A779" i="13"/>
  <c r="A778" i="13"/>
  <c r="A777" i="13"/>
  <c r="A776" i="13"/>
  <c r="A775" i="13"/>
  <c r="A774" i="13"/>
  <c r="A773" i="13"/>
  <c r="A772" i="13"/>
  <c r="A771" i="13"/>
  <c r="A770" i="13"/>
  <c r="A792" i="13"/>
  <c r="E792" i="13"/>
  <c r="G792" i="13" s="1"/>
  <c r="F792" i="13"/>
  <c r="A793" i="13"/>
  <c r="D793" i="13"/>
  <c r="E793" i="13" s="1"/>
  <c r="G793" i="13" s="1"/>
  <c r="A794" i="13"/>
  <c r="A795" i="13"/>
  <c r="A676" i="13"/>
  <c r="A675" i="13"/>
  <c r="A673" i="13"/>
  <c r="A672" i="13"/>
  <c r="A671" i="13"/>
  <c r="A670" i="13"/>
  <c r="A669" i="13"/>
  <c r="A668" i="13"/>
  <c r="A667" i="13"/>
  <c r="A666" i="13"/>
  <c r="A665" i="13"/>
  <c r="A664" i="13"/>
  <c r="A663" i="13"/>
  <c r="A662" i="13"/>
  <c r="A661" i="13"/>
  <c r="A660" i="13"/>
  <c r="A659" i="13"/>
  <c r="A658" i="13"/>
  <c r="A657" i="13"/>
  <c r="A656" i="13"/>
  <c r="A655" i="13"/>
  <c r="F793" i="13" l="1"/>
  <c r="D794" i="13"/>
  <c r="F561" i="13"/>
  <c r="E561" i="13"/>
  <c r="A561" i="13"/>
  <c r="F560" i="13"/>
  <c r="E560" i="13"/>
  <c r="G560" i="13" s="1"/>
  <c r="A560" i="13"/>
  <c r="F558" i="13"/>
  <c r="E558" i="13"/>
  <c r="G558" i="13" s="1"/>
  <c r="A558" i="13"/>
  <c r="F557" i="13"/>
  <c r="E557" i="13"/>
  <c r="G557" i="13" s="1"/>
  <c r="A557" i="13"/>
  <c r="F556" i="13"/>
  <c r="E556" i="13"/>
  <c r="G556" i="13" s="1"/>
  <c r="A556" i="13"/>
  <c r="F555" i="13"/>
  <c r="E555" i="13"/>
  <c r="G555" i="13" s="1"/>
  <c r="A555" i="13"/>
  <c r="F554" i="13"/>
  <c r="E554" i="13"/>
  <c r="G554" i="13" s="1"/>
  <c r="A554" i="13"/>
  <c r="F553" i="13"/>
  <c r="E553" i="13"/>
  <c r="G553" i="13" s="1"/>
  <c r="A553" i="13"/>
  <c r="E540" i="13"/>
  <c r="G540" i="13" s="1"/>
  <c r="F540" i="13"/>
  <c r="E541" i="13"/>
  <c r="G541" i="13" s="1"/>
  <c r="F541" i="13"/>
  <c r="E542" i="13"/>
  <c r="G542" i="13" s="1"/>
  <c r="F542" i="13"/>
  <c r="E543" i="13"/>
  <c r="G543" i="13" s="1"/>
  <c r="F543" i="13"/>
  <c r="E544" i="13"/>
  <c r="G544" i="13" s="1"/>
  <c r="F544" i="13"/>
  <c r="E545" i="13"/>
  <c r="G545" i="13" s="1"/>
  <c r="F545" i="13"/>
  <c r="E546" i="13"/>
  <c r="G546" i="13" s="1"/>
  <c r="F546" i="13"/>
  <c r="E547" i="13"/>
  <c r="G547" i="13" s="1"/>
  <c r="F547" i="13"/>
  <c r="E548" i="13"/>
  <c r="G548" i="13" s="1"/>
  <c r="F548" i="13"/>
  <c r="E549" i="13"/>
  <c r="G549" i="13" s="1"/>
  <c r="F549" i="13"/>
  <c r="E550" i="13"/>
  <c r="G550" i="13" s="1"/>
  <c r="F550" i="13"/>
  <c r="E551" i="13"/>
  <c r="G551" i="13" s="1"/>
  <c r="F551" i="13"/>
  <c r="E552" i="13"/>
  <c r="G552" i="13" s="1"/>
  <c r="F552" i="13"/>
  <c r="A540" i="13"/>
  <c r="A541" i="13"/>
  <c r="A542" i="13"/>
  <c r="A543" i="13"/>
  <c r="A544" i="13"/>
  <c r="A545" i="13"/>
  <c r="A546" i="13"/>
  <c r="A547" i="13"/>
  <c r="A548" i="13"/>
  <c r="A549" i="13"/>
  <c r="A550" i="13"/>
  <c r="A551" i="13"/>
  <c r="A552" i="13"/>
  <c r="E1252" i="13"/>
  <c r="E1137" i="13"/>
  <c r="E1022" i="13"/>
  <c r="E907" i="13"/>
  <c r="E677" i="13"/>
  <c r="E562" i="13"/>
  <c r="E539" i="13"/>
  <c r="E538" i="13"/>
  <c r="E537" i="13"/>
  <c r="E536" i="13"/>
  <c r="E535" i="13"/>
  <c r="E534" i="13"/>
  <c r="E533" i="13"/>
  <c r="E532" i="13"/>
  <c r="E531" i="13"/>
  <c r="E530" i="13"/>
  <c r="E529" i="13"/>
  <c r="E528" i="13"/>
  <c r="E527" i="13"/>
  <c r="E526" i="13"/>
  <c r="E525" i="13"/>
  <c r="E524" i="13"/>
  <c r="E523" i="13"/>
  <c r="E522" i="13"/>
  <c r="E521" i="13"/>
  <c r="E520" i="13"/>
  <c r="E519" i="13"/>
  <c r="E518" i="13"/>
  <c r="E517" i="13"/>
  <c r="E516" i="13"/>
  <c r="E515" i="13"/>
  <c r="E514" i="13"/>
  <c r="E513" i="13"/>
  <c r="E512" i="13"/>
  <c r="E511" i="13"/>
  <c r="E510" i="13"/>
  <c r="E509" i="13"/>
  <c r="E508" i="13"/>
  <c r="E507" i="13"/>
  <c r="E506" i="13"/>
  <c r="E505" i="13"/>
  <c r="E504" i="13"/>
  <c r="E503" i="13"/>
  <c r="E502" i="13"/>
  <c r="E501" i="13"/>
  <c r="E500" i="13"/>
  <c r="E499" i="13"/>
  <c r="E498" i="13"/>
  <c r="E497" i="13"/>
  <c r="E496" i="13"/>
  <c r="E495" i="13"/>
  <c r="E494" i="13"/>
  <c r="E493" i="13"/>
  <c r="E492" i="13"/>
  <c r="E491" i="13"/>
  <c r="E490" i="13"/>
  <c r="E489" i="13"/>
  <c r="E488" i="13"/>
  <c r="E487" i="13"/>
  <c r="E486" i="13"/>
  <c r="E485" i="13"/>
  <c r="E484" i="13"/>
  <c r="E483" i="13"/>
  <c r="E482" i="13"/>
  <c r="E481" i="13"/>
  <c r="E480" i="13"/>
  <c r="E479" i="13"/>
  <c r="E478" i="13"/>
  <c r="E477" i="13"/>
  <c r="E476" i="13"/>
  <c r="E475" i="13"/>
  <c r="E474" i="13"/>
  <c r="E473" i="13"/>
  <c r="E472" i="13"/>
  <c r="E471" i="13"/>
  <c r="E470" i="13"/>
  <c r="E469" i="13"/>
  <c r="E468" i="13"/>
  <c r="E467" i="13"/>
  <c r="E466" i="13"/>
  <c r="E465" i="13"/>
  <c r="E464" i="13"/>
  <c r="E463" i="13"/>
  <c r="E462" i="13"/>
  <c r="E461" i="13"/>
  <c r="E460" i="13"/>
  <c r="E459" i="13"/>
  <c r="E458" i="13"/>
  <c r="E457" i="13"/>
  <c r="E456" i="13"/>
  <c r="E455" i="13"/>
  <c r="E454" i="13"/>
  <c r="E453" i="13"/>
  <c r="E452" i="13"/>
  <c r="E451" i="13"/>
  <c r="E450" i="13"/>
  <c r="E449" i="13"/>
  <c r="E448" i="13"/>
  <c r="E447" i="13"/>
  <c r="G447" i="13" s="1"/>
  <c r="K119" i="14"/>
  <c r="M118" i="14"/>
  <c r="N118" i="14" s="1"/>
  <c r="M117" i="14"/>
  <c r="N117" i="14" s="1"/>
  <c r="L116" i="14"/>
  <c r="N116" i="14" s="1"/>
  <c r="M114" i="14"/>
  <c r="N114" i="14" s="1"/>
  <c r="M113" i="14"/>
  <c r="N113" i="14" s="1"/>
  <c r="L107" i="14"/>
  <c r="N107" i="14" s="1"/>
  <c r="N105" i="14"/>
  <c r="M105" i="14"/>
  <c r="M104" i="14"/>
  <c r="N104" i="14" s="1"/>
  <c r="L103" i="14"/>
  <c r="N103" i="14" s="1"/>
  <c r="M102" i="14"/>
  <c r="N102" i="14" s="1"/>
  <c r="M101" i="14"/>
  <c r="N101" i="14" s="1"/>
  <c r="L100" i="14"/>
  <c r="N100" i="14" s="1"/>
  <c r="M99" i="14"/>
  <c r="N99" i="14" s="1"/>
  <c r="M97" i="14"/>
  <c r="N97" i="14" s="1"/>
  <c r="N96" i="14"/>
  <c r="M96" i="14"/>
  <c r="M95" i="14"/>
  <c r="N95" i="14" s="1"/>
  <c r="M94" i="14"/>
  <c r="N94" i="14" s="1"/>
  <c r="M93" i="14"/>
  <c r="N93" i="14" s="1"/>
  <c r="M92" i="14"/>
  <c r="N92" i="14" s="1"/>
  <c r="M91" i="14"/>
  <c r="N91" i="14" s="1"/>
  <c r="L89" i="14"/>
  <c r="N89" i="14" s="1"/>
  <c r="M88" i="14"/>
  <c r="N88" i="14" s="1"/>
  <c r="L86" i="14"/>
  <c r="N86" i="14" s="1"/>
  <c r="L83" i="14"/>
  <c r="N83" i="14" s="1"/>
  <c r="L82" i="14"/>
  <c r="N82" i="14" s="1"/>
  <c r="L81" i="14"/>
  <c r="N81" i="14" s="1"/>
  <c r="M80" i="14"/>
  <c r="N80" i="14" s="1"/>
  <c r="M79" i="14"/>
  <c r="N79" i="14" s="1"/>
  <c r="M77" i="14"/>
  <c r="N77" i="14" s="1"/>
  <c r="L76" i="14"/>
  <c r="N76" i="14" s="1"/>
  <c r="L75" i="14"/>
  <c r="N75" i="14" s="1"/>
  <c r="L74" i="14"/>
  <c r="N74" i="14" s="1"/>
  <c r="L73" i="14"/>
  <c r="N73" i="14" s="1"/>
  <c r="L71" i="14"/>
  <c r="N71" i="14" s="1"/>
  <c r="L70" i="14"/>
  <c r="N70" i="14" s="1"/>
  <c r="L69" i="14"/>
  <c r="N69" i="14" s="1"/>
  <c r="L68" i="14"/>
  <c r="N68" i="14" s="1"/>
  <c r="L67" i="14"/>
  <c r="N67" i="14" s="1"/>
  <c r="N66" i="14"/>
  <c r="L66" i="14"/>
  <c r="L65" i="14"/>
  <c r="N65" i="14" s="1"/>
  <c r="L62" i="14"/>
  <c r="N62" i="14" s="1"/>
  <c r="L61" i="14"/>
  <c r="N61" i="14" s="1"/>
  <c r="L60" i="14"/>
  <c r="N60" i="14" s="1"/>
  <c r="M59" i="14"/>
  <c r="N59" i="14" s="1"/>
  <c r="L58" i="14"/>
  <c r="N58" i="14" s="1"/>
  <c r="L57" i="14"/>
  <c r="N57" i="14" s="1"/>
  <c r="L56" i="14"/>
  <c r="N56" i="14" s="1"/>
  <c r="L54" i="14"/>
  <c r="N54" i="14" s="1"/>
  <c r="L53" i="14"/>
  <c r="N53" i="14" s="1"/>
  <c r="L52" i="14"/>
  <c r="N52" i="14" s="1"/>
  <c r="L51" i="14"/>
  <c r="N51" i="14" s="1"/>
  <c r="L50" i="14"/>
  <c r="N50" i="14" s="1"/>
  <c r="L49" i="14"/>
  <c r="N49" i="14" s="1"/>
  <c r="L48" i="14"/>
  <c r="N48" i="14" s="1"/>
  <c r="L47" i="14"/>
  <c r="N47" i="14" s="1"/>
  <c r="L45" i="14"/>
  <c r="N45" i="14" s="1"/>
  <c r="L44" i="14"/>
  <c r="N44" i="14" s="1"/>
  <c r="L43" i="14"/>
  <c r="N43" i="14" s="1"/>
  <c r="L42" i="14"/>
  <c r="N42" i="14" s="1"/>
  <c r="L41" i="14"/>
  <c r="N41" i="14" s="1"/>
  <c r="L40" i="14"/>
  <c r="N40" i="14" s="1"/>
  <c r="L39" i="14"/>
  <c r="N39" i="14" s="1"/>
  <c r="N36" i="14"/>
  <c r="L36" i="14"/>
  <c r="M35" i="14"/>
  <c r="N35" i="14" s="1"/>
  <c r="L34" i="14"/>
  <c r="N34" i="14" s="1"/>
  <c r="M32" i="14"/>
  <c r="N32" i="14" s="1"/>
  <c r="M31" i="14"/>
  <c r="N31" i="14" s="1"/>
  <c r="M30" i="14"/>
  <c r="N30" i="14" s="1"/>
  <c r="M29" i="14"/>
  <c r="N29" i="14" s="1"/>
  <c r="L27" i="14"/>
  <c r="L26" i="14"/>
  <c r="N26" i="14" s="1"/>
  <c r="M25" i="14"/>
  <c r="N25" i="14" s="1"/>
  <c r="M24" i="14"/>
  <c r="N24" i="14" s="1"/>
  <c r="M23" i="14"/>
  <c r="N23" i="14" s="1"/>
  <c r="M22" i="14"/>
  <c r="N22" i="14" s="1"/>
  <c r="M21" i="14"/>
  <c r="N21" i="14" s="1"/>
  <c r="M20" i="14"/>
  <c r="N20" i="14" s="1"/>
  <c r="M19" i="14"/>
  <c r="N19" i="14" s="1"/>
  <c r="L17" i="14"/>
  <c r="N17" i="14" s="1"/>
  <c r="M15" i="14"/>
  <c r="N15" i="14" s="1"/>
  <c r="M14" i="14"/>
  <c r="N14" i="14" s="1"/>
  <c r="M13" i="14"/>
  <c r="N13" i="14" s="1"/>
  <c r="M12" i="14"/>
  <c r="N12" i="14" s="1"/>
  <c r="M11" i="14"/>
  <c r="N11" i="14" s="1"/>
  <c r="M10" i="14"/>
  <c r="N10" i="14" s="1"/>
  <c r="M9" i="14"/>
  <c r="N9" i="14" s="1"/>
  <c r="N8" i="14"/>
  <c r="M8" i="14"/>
  <c r="M7" i="14"/>
  <c r="N7" i="14" s="1"/>
  <c r="A1905" i="13"/>
  <c r="A1882" i="13"/>
  <c r="A1859" i="13"/>
  <c r="A1836" i="13"/>
  <c r="A1813" i="13"/>
  <c r="A1790" i="13"/>
  <c r="A1767" i="13"/>
  <c r="A1744" i="13"/>
  <c r="A1721" i="13"/>
  <c r="A1698" i="13"/>
  <c r="A1675" i="13"/>
  <c r="A1652" i="13"/>
  <c r="A1629" i="13"/>
  <c r="F1605" i="13"/>
  <c r="E1605" i="13"/>
  <c r="A1605" i="13"/>
  <c r="E794" i="13" l="1"/>
  <c r="D795" i="13"/>
  <c r="F794" i="13"/>
  <c r="L119" i="14"/>
  <c r="M119" i="14"/>
  <c r="N27" i="14"/>
  <c r="N119" i="14" l="1"/>
  <c r="E795" i="13"/>
  <c r="F795" i="13"/>
  <c r="F119" i="14" l="1"/>
  <c r="G561" i="13" s="1"/>
  <c r="F50" i="13" l="1"/>
  <c r="G50" i="13"/>
  <c r="F51" i="13"/>
  <c r="G51" i="13"/>
  <c r="A51" i="13"/>
  <c r="A50" i="13"/>
  <c r="C122" i="10" l="1"/>
  <c r="C123" i="10"/>
  <c r="D123" i="10" s="1"/>
  <c r="C124" i="10"/>
  <c r="D124" i="10" s="1"/>
  <c r="C125" i="10"/>
  <c r="D125" i="10" s="1"/>
  <c r="C126" i="10"/>
  <c r="C127" i="10"/>
  <c r="D127" i="10" s="1"/>
  <c r="C128" i="10"/>
  <c r="D128" i="10" s="1"/>
  <c r="C129" i="10"/>
  <c r="D129" i="10" s="1"/>
  <c r="C130" i="10"/>
  <c r="C131" i="10"/>
  <c r="D131" i="10" s="1"/>
  <c r="C132" i="10"/>
  <c r="D132" i="10" s="1"/>
  <c r="C133" i="10"/>
  <c r="D133" i="10" s="1"/>
  <c r="C134" i="10"/>
  <c r="C135" i="10"/>
  <c r="D135" i="10" s="1"/>
  <c r="C136" i="10"/>
  <c r="D136" i="10" s="1"/>
  <c r="C137" i="10"/>
  <c r="D137" i="10" s="1"/>
  <c r="C138" i="10"/>
  <c r="C139" i="10"/>
  <c r="D139" i="10" s="1"/>
  <c r="C140" i="10"/>
  <c r="D140" i="10" s="1"/>
  <c r="C141" i="10"/>
  <c r="D141" i="10" s="1"/>
  <c r="C142" i="10"/>
  <c r="C143" i="10"/>
  <c r="D143" i="10" s="1"/>
  <c r="C144" i="10"/>
  <c r="D144" i="10" s="1"/>
  <c r="C145" i="10"/>
  <c r="D145" i="10" s="1"/>
  <c r="C146" i="10"/>
  <c r="C147" i="10"/>
  <c r="D147" i="10" s="1"/>
  <c r="C148" i="10"/>
  <c r="D148" i="10" s="1"/>
  <c r="C149" i="10"/>
  <c r="D149" i="10" s="1"/>
  <c r="C150" i="10"/>
  <c r="C151" i="10"/>
  <c r="D151" i="10" s="1"/>
  <c r="C152" i="10"/>
  <c r="D152" i="10" s="1"/>
  <c r="C153" i="10"/>
  <c r="D153" i="10" s="1"/>
  <c r="C154" i="10"/>
  <c r="C155" i="10"/>
  <c r="D155" i="10" s="1"/>
  <c r="C156" i="10"/>
  <c r="D156" i="10" s="1"/>
  <c r="C157" i="10"/>
  <c r="D157" i="10" s="1"/>
  <c r="C158" i="10"/>
  <c r="D158" i="10" s="1"/>
  <c r="C159" i="10"/>
  <c r="D159" i="10" s="1"/>
  <c r="C160" i="10"/>
  <c r="D160" i="10" s="1"/>
  <c r="C161" i="10"/>
  <c r="D161" i="10" s="1"/>
  <c r="C162" i="10"/>
  <c r="C163" i="10"/>
  <c r="D163" i="10" s="1"/>
  <c r="C164" i="10"/>
  <c r="D164" i="10" s="1"/>
  <c r="C165" i="10"/>
  <c r="D165" i="10" s="1"/>
  <c r="C166" i="10"/>
  <c r="D166" i="10" s="1"/>
  <c r="C167" i="10"/>
  <c r="D167" i="10" s="1"/>
  <c r="C168" i="10"/>
  <c r="D168" i="10" s="1"/>
  <c r="C169" i="10"/>
  <c r="D169" i="10" s="1"/>
  <c r="C170" i="10"/>
  <c r="C171" i="10"/>
  <c r="D171" i="10" s="1"/>
  <c r="C172" i="10"/>
  <c r="D172" i="10" s="1"/>
  <c r="C173" i="10"/>
  <c r="D173" i="10" s="1"/>
  <c r="C174" i="10"/>
  <c r="D174" i="10" s="1"/>
  <c r="C175" i="10"/>
  <c r="D175" i="10" s="1"/>
  <c r="C176" i="10"/>
  <c r="D176" i="10" s="1"/>
  <c r="C177" i="10"/>
  <c r="D177" i="10" s="1"/>
  <c r="C178" i="10"/>
  <c r="C179" i="10"/>
  <c r="D179" i="10" s="1"/>
  <c r="C180" i="10"/>
  <c r="D180" i="10" s="1"/>
  <c r="C181" i="10"/>
  <c r="D181" i="10" s="1"/>
  <c r="C182" i="10"/>
  <c r="D182" i="10" s="1"/>
  <c r="C183" i="10"/>
  <c r="D183" i="10" s="1"/>
  <c r="C184" i="10"/>
  <c r="D184" i="10" s="1"/>
  <c r="C185" i="10"/>
  <c r="D185" i="10" s="1"/>
  <c r="C186" i="10"/>
  <c r="D186" i="10" s="1"/>
  <c r="C187" i="10"/>
  <c r="D187" i="10" s="1"/>
  <c r="C188" i="10"/>
  <c r="D188" i="10" s="1"/>
  <c r="C189" i="10"/>
  <c r="D189" i="10" s="1"/>
  <c r="C190" i="10"/>
  <c r="C191" i="10"/>
  <c r="D191" i="10" s="1"/>
  <c r="C192" i="10"/>
  <c r="D192" i="10" s="1"/>
  <c r="C193" i="10"/>
  <c r="D193" i="10" s="1"/>
  <c r="C194" i="10"/>
  <c r="D194" i="10" s="1"/>
  <c r="C195" i="10"/>
  <c r="D195" i="10" s="1"/>
  <c r="C196" i="10"/>
  <c r="D196" i="10" s="1"/>
  <c r="C197" i="10"/>
  <c r="D197" i="10" s="1"/>
  <c r="C198" i="10"/>
  <c r="D198" i="10" s="1"/>
  <c r="C199" i="10"/>
  <c r="D199" i="10" s="1"/>
  <c r="C200" i="10"/>
  <c r="D200" i="10" s="1"/>
  <c r="C201" i="10"/>
  <c r="D201" i="10" s="1"/>
  <c r="C202" i="10"/>
  <c r="D202" i="10" s="1"/>
  <c r="C203" i="10"/>
  <c r="D203" i="10" s="1"/>
  <c r="C204" i="10"/>
  <c r="D204" i="10" s="1"/>
  <c r="C205" i="10"/>
  <c r="D205" i="10" s="1"/>
  <c r="C206" i="10"/>
  <c r="C207" i="10"/>
  <c r="D207" i="10" s="1"/>
  <c r="C208" i="10"/>
  <c r="D208" i="10" s="1"/>
  <c r="C209" i="10"/>
  <c r="D209" i="10" s="1"/>
  <c r="C210" i="10"/>
  <c r="D210" i="10" s="1"/>
  <c r="C211" i="10"/>
  <c r="D211" i="10" s="1"/>
  <c r="C212" i="10"/>
  <c r="D212" i="10" s="1"/>
  <c r="C213" i="10"/>
  <c r="D213" i="10" s="1"/>
  <c r="C214" i="10"/>
  <c r="D214" i="10" s="1"/>
  <c r="C215" i="10"/>
  <c r="D215" i="10" s="1"/>
  <c r="C216" i="10"/>
  <c r="D216" i="10" s="1"/>
  <c r="C217" i="10"/>
  <c r="D217" i="10" s="1"/>
  <c r="C218" i="10"/>
  <c r="D218" i="10" s="1"/>
  <c r="C219" i="10"/>
  <c r="D219" i="10" s="1"/>
  <c r="C220" i="10"/>
  <c r="D220" i="10" s="1"/>
  <c r="C221" i="10"/>
  <c r="D221" i="10" s="1"/>
  <c r="C222" i="10"/>
  <c r="D222" i="10" s="1"/>
  <c r="C223" i="10"/>
  <c r="D223" i="10" s="1"/>
  <c r="C224" i="10"/>
  <c r="D224" i="10" s="1"/>
  <c r="C225" i="10"/>
  <c r="D225" i="10" s="1"/>
  <c r="C226" i="10"/>
  <c r="D226" i="10" s="1"/>
  <c r="D227" i="10"/>
  <c r="D229" i="10"/>
  <c r="D230" i="10"/>
  <c r="D231" i="10"/>
  <c r="D232" i="10"/>
  <c r="D206" i="10"/>
  <c r="D170" i="10"/>
  <c r="C121" i="10"/>
  <c r="D121" i="10" s="1"/>
  <c r="D122" i="10"/>
  <c r="D126" i="10"/>
  <c r="D130" i="10"/>
  <c r="D134" i="10"/>
  <c r="D138" i="10"/>
  <c r="D142" i="10"/>
  <c r="D146" i="10"/>
  <c r="D150" i="10"/>
  <c r="D154" i="10"/>
  <c r="D162" i="10"/>
  <c r="D178" i="10"/>
  <c r="D190" i="10"/>
  <c r="K235" i="10"/>
  <c r="S235" i="10"/>
  <c r="F114" i="10"/>
  <c r="C6" i="6"/>
  <c r="D6" i="6" s="1"/>
  <c r="C7" i="6"/>
  <c r="D7" i="6" s="1"/>
  <c r="C8" i="6"/>
  <c r="D8" i="6" s="1"/>
  <c r="C9" i="6"/>
  <c r="D9" i="6" s="1"/>
  <c r="C10" i="6"/>
  <c r="D10" i="6" s="1"/>
  <c r="C11" i="6"/>
  <c r="D11" i="6" s="1"/>
  <c r="C12" i="6"/>
  <c r="D12" i="6" s="1"/>
  <c r="C13" i="6"/>
  <c r="D13" i="6" s="1"/>
  <c r="C5" i="6"/>
  <c r="D5" i="6" s="1"/>
  <c r="D112" i="15"/>
  <c r="G1476" i="13" s="1"/>
  <c r="E112" i="15"/>
  <c r="G89" i="14"/>
  <c r="I89" i="14" s="1"/>
  <c r="G86" i="14"/>
  <c r="I86" i="14" s="1"/>
  <c r="C11" i="10" l="1"/>
  <c r="D11" i="10" s="1"/>
  <c r="C112" i="10"/>
  <c r="D112" i="10" s="1"/>
  <c r="C100" i="10"/>
  <c r="D100" i="10" s="1"/>
  <c r="C88" i="10"/>
  <c r="D88" i="10" s="1"/>
  <c r="C80" i="10"/>
  <c r="D80" i="10" s="1"/>
  <c r="C113" i="10"/>
  <c r="C109" i="10"/>
  <c r="D109" i="10" s="1"/>
  <c r="C105" i="10"/>
  <c r="D105" i="10" s="1"/>
  <c r="C101" i="10"/>
  <c r="D101" i="10" s="1"/>
  <c r="C97" i="10"/>
  <c r="D97" i="10" s="1"/>
  <c r="C93" i="10"/>
  <c r="D93" i="10" s="1"/>
  <c r="C89" i="10"/>
  <c r="D89" i="10" s="1"/>
  <c r="C85" i="10"/>
  <c r="D85" i="10" s="1"/>
  <c r="C81" i="10"/>
  <c r="D81" i="10" s="1"/>
  <c r="C77" i="10"/>
  <c r="D77" i="10" s="1"/>
  <c r="C73" i="10"/>
  <c r="D73" i="10" s="1"/>
  <c r="C69" i="10"/>
  <c r="D69" i="10" s="1"/>
  <c r="C65" i="10"/>
  <c r="D65" i="10" s="1"/>
  <c r="C61" i="10"/>
  <c r="D61" i="10" s="1"/>
  <c r="C57" i="10"/>
  <c r="D57" i="10" s="1"/>
  <c r="C53" i="10"/>
  <c r="D53" i="10" s="1"/>
  <c r="C49" i="10"/>
  <c r="D49" i="10" s="1"/>
  <c r="C45" i="10"/>
  <c r="D45" i="10" s="1"/>
  <c r="C41" i="10"/>
  <c r="D41" i="10" s="1"/>
  <c r="C37" i="10"/>
  <c r="D37" i="10" s="1"/>
  <c r="C33" i="10"/>
  <c r="D33" i="10" s="1"/>
  <c r="C29" i="10"/>
  <c r="D29" i="10" s="1"/>
  <c r="C25" i="10"/>
  <c r="D25" i="10" s="1"/>
  <c r="C21" i="10"/>
  <c r="D21" i="10" s="1"/>
  <c r="C17" i="10"/>
  <c r="D17" i="10" s="1"/>
  <c r="C14" i="10"/>
  <c r="D14" i="10" s="1"/>
  <c r="C10" i="10"/>
  <c r="D10" i="10" s="1"/>
  <c r="C5" i="10"/>
  <c r="D5" i="10" s="1"/>
  <c r="C104" i="10"/>
  <c r="D104" i="10" s="1"/>
  <c r="C92" i="10"/>
  <c r="D92" i="10" s="1"/>
  <c r="C84" i="10"/>
  <c r="D84" i="10" s="1"/>
  <c r="C76" i="10"/>
  <c r="D76" i="10" s="1"/>
  <c r="C72" i="10"/>
  <c r="D72" i="10" s="1"/>
  <c r="C68" i="10"/>
  <c r="D68" i="10" s="1"/>
  <c r="C64" i="10"/>
  <c r="D64" i="10" s="1"/>
  <c r="C60" i="10"/>
  <c r="D60" i="10" s="1"/>
  <c r="C56" i="10"/>
  <c r="D56" i="10" s="1"/>
  <c r="C52" i="10"/>
  <c r="D52" i="10" s="1"/>
  <c r="C48" i="10"/>
  <c r="D48" i="10" s="1"/>
  <c r="C44" i="10"/>
  <c r="D44" i="10" s="1"/>
  <c r="C40" i="10"/>
  <c r="D40" i="10" s="1"/>
  <c r="C36" i="10"/>
  <c r="D36" i="10" s="1"/>
  <c r="C32" i="10"/>
  <c r="D32" i="10" s="1"/>
  <c r="C28" i="10"/>
  <c r="D28" i="10" s="1"/>
  <c r="C24" i="10"/>
  <c r="D24" i="10" s="1"/>
  <c r="C20" i="10"/>
  <c r="D20" i="10" s="1"/>
  <c r="C13" i="10"/>
  <c r="D13" i="10" s="1"/>
  <c r="C9" i="10"/>
  <c r="D9" i="10" s="1"/>
  <c r="C6" i="10"/>
  <c r="D6" i="10" s="1"/>
  <c r="C111" i="10"/>
  <c r="D111" i="10" s="1"/>
  <c r="C107" i="10"/>
  <c r="C103" i="10"/>
  <c r="D103" i="10" s="1"/>
  <c r="C99" i="10"/>
  <c r="D99" i="10" s="1"/>
  <c r="C95" i="10"/>
  <c r="D95" i="10" s="1"/>
  <c r="C91" i="10"/>
  <c r="D91" i="10" s="1"/>
  <c r="C87" i="10"/>
  <c r="D87" i="10" s="1"/>
  <c r="C83" i="10"/>
  <c r="D83" i="10" s="1"/>
  <c r="C79" i="10"/>
  <c r="D79" i="10" s="1"/>
  <c r="C75" i="10"/>
  <c r="D75" i="10" s="1"/>
  <c r="C71" i="10"/>
  <c r="D71" i="10" s="1"/>
  <c r="C67" i="10"/>
  <c r="D67" i="10" s="1"/>
  <c r="C63" i="10"/>
  <c r="D63" i="10" s="1"/>
  <c r="C59" i="10"/>
  <c r="D59" i="10" s="1"/>
  <c r="C55" i="10"/>
  <c r="D55" i="10" s="1"/>
  <c r="C51" i="10"/>
  <c r="D51" i="10" s="1"/>
  <c r="C47" i="10"/>
  <c r="D47" i="10" s="1"/>
  <c r="C43" i="10"/>
  <c r="D43" i="10" s="1"/>
  <c r="C39" i="10"/>
  <c r="D39" i="10" s="1"/>
  <c r="C35" i="10"/>
  <c r="D35" i="10" s="1"/>
  <c r="C31" i="10"/>
  <c r="D31" i="10" s="1"/>
  <c r="C27" i="10"/>
  <c r="D27" i="10" s="1"/>
  <c r="C23" i="10"/>
  <c r="D23" i="10" s="1"/>
  <c r="C19" i="10"/>
  <c r="D19" i="10" s="1"/>
  <c r="C16" i="10"/>
  <c r="D16" i="10" s="1"/>
  <c r="C12" i="10"/>
  <c r="D12" i="10" s="1"/>
  <c r="C8" i="10"/>
  <c r="D8" i="10" s="1"/>
  <c r="C108" i="10"/>
  <c r="D108" i="10" s="1"/>
  <c r="C96" i="10"/>
  <c r="D96" i="10" s="1"/>
  <c r="C110" i="10"/>
  <c r="D110" i="10" s="1"/>
  <c r="C106" i="10"/>
  <c r="D106" i="10" s="1"/>
  <c r="C102" i="10"/>
  <c r="D102" i="10" s="1"/>
  <c r="C98" i="10"/>
  <c r="D98" i="10" s="1"/>
  <c r="C94" i="10"/>
  <c r="D94" i="10" s="1"/>
  <c r="C90" i="10"/>
  <c r="D90" i="10" s="1"/>
  <c r="C86" i="10"/>
  <c r="D86" i="10" s="1"/>
  <c r="C82" i="10"/>
  <c r="D82" i="10" s="1"/>
  <c r="C78" i="10"/>
  <c r="D78" i="10" s="1"/>
  <c r="C74" i="10"/>
  <c r="D74" i="10" s="1"/>
  <c r="C70" i="10"/>
  <c r="D70" i="10" s="1"/>
  <c r="C66" i="10"/>
  <c r="D66" i="10" s="1"/>
  <c r="C62" i="10"/>
  <c r="D62" i="10" s="1"/>
  <c r="C58" i="10"/>
  <c r="D58" i="10" s="1"/>
  <c r="C54" i="10"/>
  <c r="D54" i="10" s="1"/>
  <c r="C50" i="10"/>
  <c r="D50" i="10" s="1"/>
  <c r="C46" i="10"/>
  <c r="D46" i="10" s="1"/>
  <c r="C42" i="10"/>
  <c r="D42" i="10" s="1"/>
  <c r="C38" i="10"/>
  <c r="D38" i="10" s="1"/>
  <c r="C34" i="10"/>
  <c r="D34" i="10" s="1"/>
  <c r="C30" i="10"/>
  <c r="D30" i="10" s="1"/>
  <c r="C26" i="10"/>
  <c r="D26" i="10" s="1"/>
  <c r="C22" i="10"/>
  <c r="D22" i="10" s="1"/>
  <c r="C18" i="10"/>
  <c r="D18" i="10" s="1"/>
  <c r="C15" i="10"/>
  <c r="D15" i="10" s="1"/>
  <c r="C7" i="10"/>
  <c r="D113" i="10" l="1"/>
  <c r="D107" i="10"/>
  <c r="D7" i="10"/>
  <c r="C114" i="10"/>
  <c r="D114" i="10" l="1"/>
  <c r="H118" i="14" l="1"/>
  <c r="I118" i="14" s="1"/>
  <c r="H117" i="14"/>
  <c r="G116" i="14"/>
  <c r="I116" i="14" s="1"/>
  <c r="H114" i="14"/>
  <c r="I114" i="14" s="1"/>
  <c r="H113" i="14"/>
  <c r="I113" i="14" s="1"/>
  <c r="G107" i="14"/>
  <c r="I107" i="14" s="1"/>
  <c r="H105" i="14"/>
  <c r="I105" i="14" s="1"/>
  <c r="H104" i="14"/>
  <c r="I104" i="14" s="1"/>
  <c r="G103" i="14"/>
  <c r="I103" i="14" s="1"/>
  <c r="H102" i="14"/>
  <c r="I102" i="14" s="1"/>
  <c r="H101" i="14"/>
  <c r="I101" i="14" s="1"/>
  <c r="G100" i="14"/>
  <c r="I100" i="14" s="1"/>
  <c r="H99" i="14"/>
  <c r="I99" i="14" s="1"/>
  <c r="H97" i="14"/>
  <c r="I97" i="14" s="1"/>
  <c r="H96" i="14"/>
  <c r="I96" i="14" s="1"/>
  <c r="H95" i="14"/>
  <c r="I95" i="14" s="1"/>
  <c r="H94" i="14"/>
  <c r="H93" i="14"/>
  <c r="I93" i="14" s="1"/>
  <c r="H92" i="14"/>
  <c r="I92" i="14" s="1"/>
  <c r="H91" i="14"/>
  <c r="I91" i="14" s="1"/>
  <c r="H88" i="14"/>
  <c r="I88" i="14" s="1"/>
  <c r="G83" i="14"/>
  <c r="I83" i="14" s="1"/>
  <c r="G82" i="14"/>
  <c r="I82" i="14" s="1"/>
  <c r="G81" i="14"/>
  <c r="I81" i="14" s="1"/>
  <c r="H80" i="14"/>
  <c r="I80" i="14" s="1"/>
  <c r="H79" i="14"/>
  <c r="I79" i="14" s="1"/>
  <c r="H77" i="14"/>
  <c r="I77" i="14" s="1"/>
  <c r="G76" i="14"/>
  <c r="I76" i="14" s="1"/>
  <c r="G75" i="14"/>
  <c r="I75" i="14" s="1"/>
  <c r="G74" i="14"/>
  <c r="I74" i="14" s="1"/>
  <c r="G73" i="14"/>
  <c r="I73" i="14" s="1"/>
  <c r="G71" i="14"/>
  <c r="I71" i="14" s="1"/>
  <c r="G70" i="14"/>
  <c r="I70" i="14" s="1"/>
  <c r="G69" i="14"/>
  <c r="I69" i="14" s="1"/>
  <c r="G68" i="14"/>
  <c r="G67" i="14"/>
  <c r="I67" i="14" s="1"/>
  <c r="G66" i="14"/>
  <c r="I66" i="14" s="1"/>
  <c r="G65" i="14"/>
  <c r="I65" i="14" s="1"/>
  <c r="G62" i="14"/>
  <c r="I62" i="14" s="1"/>
  <c r="G61" i="14"/>
  <c r="I61" i="14" s="1"/>
  <c r="G60" i="14"/>
  <c r="I60" i="14" s="1"/>
  <c r="H59" i="14"/>
  <c r="I59" i="14" s="1"/>
  <c r="G58" i="14"/>
  <c r="I58" i="14" s="1"/>
  <c r="G57" i="14"/>
  <c r="I57" i="14" s="1"/>
  <c r="G56" i="14"/>
  <c r="I56" i="14" s="1"/>
  <c r="G54" i="14"/>
  <c r="I54" i="14" s="1"/>
  <c r="G53" i="14"/>
  <c r="I53" i="14" s="1"/>
  <c r="G52" i="14"/>
  <c r="I52" i="14" s="1"/>
  <c r="G51" i="14"/>
  <c r="I51" i="14" s="1"/>
  <c r="G50" i="14"/>
  <c r="I50" i="14" s="1"/>
  <c r="G49" i="14"/>
  <c r="I49" i="14" s="1"/>
  <c r="G48" i="14"/>
  <c r="I48" i="14" s="1"/>
  <c r="G47" i="14"/>
  <c r="I47" i="14" s="1"/>
  <c r="G45" i="14"/>
  <c r="I45" i="14" s="1"/>
  <c r="G44" i="14"/>
  <c r="I44" i="14" s="1"/>
  <c r="G43" i="14"/>
  <c r="I43" i="14" s="1"/>
  <c r="G42" i="14"/>
  <c r="I42" i="14" s="1"/>
  <c r="G41" i="14"/>
  <c r="I41" i="14" s="1"/>
  <c r="G40" i="14"/>
  <c r="I40" i="14" s="1"/>
  <c r="G39" i="14"/>
  <c r="I39" i="14" s="1"/>
  <c r="G36" i="14"/>
  <c r="I36" i="14" s="1"/>
  <c r="H35" i="14"/>
  <c r="I35" i="14" s="1"/>
  <c r="G34" i="14"/>
  <c r="I34" i="14" s="1"/>
  <c r="H32" i="14"/>
  <c r="I32" i="14" s="1"/>
  <c r="H31" i="14"/>
  <c r="I31" i="14" s="1"/>
  <c r="H30" i="14"/>
  <c r="I30" i="14" s="1"/>
  <c r="H29" i="14"/>
  <c r="I29" i="14" s="1"/>
  <c r="G27" i="14"/>
  <c r="I27" i="14" s="1"/>
  <c r="G26" i="14"/>
  <c r="I26" i="14" s="1"/>
  <c r="H25" i="14"/>
  <c r="I25" i="14" s="1"/>
  <c r="H24" i="14"/>
  <c r="I24" i="14" s="1"/>
  <c r="H23" i="14"/>
  <c r="I23" i="14" s="1"/>
  <c r="H22" i="14"/>
  <c r="I22" i="14" s="1"/>
  <c r="H21" i="14"/>
  <c r="I21" i="14" s="1"/>
  <c r="H20" i="14"/>
  <c r="I20" i="14" s="1"/>
  <c r="H19" i="14"/>
  <c r="I19" i="14" s="1"/>
  <c r="G17" i="14"/>
  <c r="H15" i="14"/>
  <c r="I15" i="14" s="1"/>
  <c r="H14" i="14"/>
  <c r="I14" i="14" s="1"/>
  <c r="H13" i="14"/>
  <c r="I13" i="14" s="1"/>
  <c r="H12" i="14"/>
  <c r="I12" i="14" s="1"/>
  <c r="H11" i="14"/>
  <c r="I11" i="14" s="1"/>
  <c r="H10" i="14"/>
  <c r="I10" i="14" s="1"/>
  <c r="H9" i="14"/>
  <c r="I9" i="14" s="1"/>
  <c r="H8" i="14"/>
  <c r="I8" i="14" s="1"/>
  <c r="G795" i="13" s="1"/>
  <c r="H7" i="14"/>
  <c r="I117" i="14" l="1"/>
  <c r="I94" i="14"/>
  <c r="H119" i="14"/>
  <c r="I68" i="14"/>
  <c r="I17" i="14"/>
  <c r="G119" i="14"/>
  <c r="I7" i="14"/>
  <c r="G794" i="13" s="1"/>
  <c r="A2114" i="13"/>
  <c r="A2113" i="13"/>
  <c r="A2112" i="13"/>
  <c r="A2340" i="13"/>
  <c r="A2339" i="13"/>
  <c r="A2338" i="13"/>
  <c r="A2566" i="13"/>
  <c r="A2565" i="13"/>
  <c r="A2564" i="13"/>
  <c r="A2792" i="13"/>
  <c r="A2791" i="13"/>
  <c r="A2790" i="13"/>
  <c r="A3021" i="13"/>
  <c r="A3020" i="13"/>
  <c r="A3019" i="13"/>
  <c r="A3250" i="13"/>
  <c r="A3249" i="13"/>
  <c r="A3248" i="13"/>
  <c r="A3476" i="13"/>
  <c r="A3475" i="13"/>
  <c r="A3474" i="13"/>
  <c r="A3702" i="13"/>
  <c r="A3701" i="13"/>
  <c r="A3700" i="13"/>
  <c r="A3928" i="13"/>
  <c r="A3927" i="13"/>
  <c r="A3926" i="13"/>
  <c r="A4154" i="13"/>
  <c r="A4153" i="13"/>
  <c r="A4152" i="13"/>
  <c r="A4380" i="13"/>
  <c r="A4379" i="13"/>
  <c r="A4378" i="13"/>
  <c r="A4606" i="13"/>
  <c r="A4605" i="13"/>
  <c r="A4604" i="13"/>
  <c r="A4832" i="13"/>
  <c r="A4831" i="13"/>
  <c r="A4830" i="13"/>
  <c r="A5058" i="13"/>
  <c r="A5057" i="13"/>
  <c r="A5056" i="13"/>
  <c r="A1343" i="13"/>
  <c r="A1342" i="13"/>
  <c r="A1341" i="13"/>
  <c r="A1228" i="13"/>
  <c r="A1227" i="13"/>
  <c r="A1226" i="13"/>
  <c r="A1113" i="13"/>
  <c r="A1112" i="13"/>
  <c r="A1111" i="13"/>
  <c r="A998" i="13"/>
  <c r="A997" i="13"/>
  <c r="A996" i="13"/>
  <c r="A883" i="13"/>
  <c r="A882" i="13"/>
  <c r="A881" i="13"/>
  <c r="A768" i="13"/>
  <c r="A767" i="13"/>
  <c r="A766" i="13"/>
  <c r="A653" i="13"/>
  <c r="A652" i="13"/>
  <c r="A651" i="13"/>
  <c r="F538" i="13"/>
  <c r="G538" i="13"/>
  <c r="A538" i="13"/>
  <c r="F537" i="13"/>
  <c r="G537" i="13"/>
  <c r="A537" i="13"/>
  <c r="F536" i="13"/>
  <c r="G536" i="13"/>
  <c r="A536" i="13"/>
  <c r="G235" i="10"/>
  <c r="I235" i="10"/>
  <c r="L235" i="10"/>
  <c r="M235" i="10"/>
  <c r="N235" i="10"/>
  <c r="O235" i="10"/>
  <c r="P235" i="10"/>
  <c r="Q235" i="10"/>
  <c r="C1" i="13"/>
  <c r="F1587" i="13"/>
  <c r="E1587" i="13"/>
  <c r="G1587" i="13" s="1"/>
  <c r="A1587" i="13"/>
  <c r="I119" i="14" l="1"/>
  <c r="F1614" i="13" l="1"/>
  <c r="E1614" i="13"/>
  <c r="A1614" i="13"/>
  <c r="A2111" i="13"/>
  <c r="A2110" i="13"/>
  <c r="A2337" i="13"/>
  <c r="A2336" i="13"/>
  <c r="A2563" i="13"/>
  <c r="A2562" i="13"/>
  <c r="A2789" i="13"/>
  <c r="A2788" i="13"/>
  <c r="A3018" i="13"/>
  <c r="A3017" i="13"/>
  <c r="A3247" i="13"/>
  <c r="A3246" i="13"/>
  <c r="A3473" i="13"/>
  <c r="A3472" i="13"/>
  <c r="A3699" i="13"/>
  <c r="A3698" i="13"/>
  <c r="A3925" i="13"/>
  <c r="A3924" i="13"/>
  <c r="A4151" i="13"/>
  <c r="A4150" i="13"/>
  <c r="A4377" i="13"/>
  <c r="A4376" i="13"/>
  <c r="A4603" i="13"/>
  <c r="A4602" i="13"/>
  <c r="A4829" i="13"/>
  <c r="A4828" i="13"/>
  <c r="A5055" i="13"/>
  <c r="A5054" i="13"/>
  <c r="A1340" i="13"/>
  <c r="A1339" i="13"/>
  <c r="A1225" i="13"/>
  <c r="A1224" i="13"/>
  <c r="A1110" i="13"/>
  <c r="A1109" i="13"/>
  <c r="A995" i="13"/>
  <c r="A994" i="13"/>
  <c r="A880" i="13"/>
  <c r="A879" i="13"/>
  <c r="A765" i="13"/>
  <c r="A764" i="13"/>
  <c r="A650" i="13"/>
  <c r="A649" i="13"/>
  <c r="F535" i="13"/>
  <c r="G535" i="13"/>
  <c r="A535" i="13"/>
  <c r="F534" i="13"/>
  <c r="G534" i="13"/>
  <c r="A534" i="13"/>
  <c r="C27" i="6" l="1"/>
  <c r="G1605" i="13"/>
  <c r="A5053" i="13" l="1"/>
  <c r="A5052" i="13"/>
  <c r="A5051" i="13"/>
  <c r="A5050" i="13"/>
  <c r="A5049" i="13"/>
  <c r="A5048" i="13"/>
  <c r="A5047" i="13"/>
  <c r="A5046" i="13"/>
  <c r="A4951" i="13"/>
  <c r="A4952" i="13"/>
  <c r="A4953" i="13"/>
  <c r="A4954" i="13"/>
  <c r="A4955" i="13"/>
  <c r="A4956" i="13"/>
  <c r="A4957" i="13"/>
  <c r="A4958" i="13"/>
  <c r="A4959" i="13"/>
  <c r="A4960" i="13"/>
  <c r="A4967" i="13"/>
  <c r="A4827" i="13"/>
  <c r="A4826" i="13"/>
  <c r="A4825" i="13"/>
  <c r="A4824" i="13"/>
  <c r="A4823" i="13"/>
  <c r="A4822" i="13"/>
  <c r="A4821" i="13"/>
  <c r="A4820" i="13"/>
  <c r="A4734" i="13"/>
  <c r="A4733" i="13"/>
  <c r="A4732" i="13"/>
  <c r="A4731" i="13"/>
  <c r="A4730" i="13"/>
  <c r="A4729" i="13"/>
  <c r="A4728" i="13"/>
  <c r="A4727" i="13"/>
  <c r="A4726" i="13"/>
  <c r="A4725" i="13"/>
  <c r="A4601" i="13"/>
  <c r="A4600" i="13"/>
  <c r="A4599" i="13"/>
  <c r="A4598" i="13"/>
  <c r="A4597" i="13"/>
  <c r="A4596" i="13"/>
  <c r="A4595" i="13"/>
  <c r="A4594" i="13"/>
  <c r="A4508" i="13"/>
  <c r="A4507" i="13"/>
  <c r="A4506" i="13"/>
  <c r="A4505" i="13"/>
  <c r="A4504" i="13"/>
  <c r="A4503" i="13"/>
  <c r="A4502" i="13"/>
  <c r="A4501" i="13"/>
  <c r="A4500" i="13"/>
  <c r="A4499" i="13"/>
  <c r="A4368" i="13"/>
  <c r="A4369" i="13"/>
  <c r="A4370" i="13"/>
  <c r="A4371" i="13"/>
  <c r="A4372" i="13"/>
  <c r="A4373" i="13"/>
  <c r="A4374" i="13"/>
  <c r="A4375" i="13"/>
  <c r="A4282" i="13"/>
  <c r="A4281" i="13"/>
  <c r="A4280" i="13"/>
  <c r="A4279" i="13"/>
  <c r="A4278" i="13"/>
  <c r="A4277" i="13"/>
  <c r="A4276" i="13"/>
  <c r="A4275" i="13"/>
  <c r="A4274" i="13"/>
  <c r="A4273" i="13"/>
  <c r="A4149" i="13"/>
  <c r="A4148" i="13"/>
  <c r="A4147" i="13"/>
  <c r="A4146" i="13"/>
  <c r="A4145" i="13"/>
  <c r="A4144" i="13"/>
  <c r="A4143" i="13"/>
  <c r="A4142" i="13"/>
  <c r="A4056" i="13"/>
  <c r="A4055" i="13"/>
  <c r="A4054" i="13"/>
  <c r="A4053" i="13"/>
  <c r="A4052" i="13"/>
  <c r="A4051" i="13"/>
  <c r="A4050" i="13"/>
  <c r="A4049" i="13"/>
  <c r="A4048" i="13"/>
  <c r="A4047" i="13"/>
  <c r="A3923" i="13"/>
  <c r="A3922" i="13"/>
  <c r="A3921" i="13"/>
  <c r="A3920" i="13"/>
  <c r="A3919" i="13"/>
  <c r="A3918" i="13"/>
  <c r="A3917" i="13"/>
  <c r="A3916" i="13"/>
  <c r="A3830" i="13"/>
  <c r="A3829" i="13"/>
  <c r="A3828" i="13"/>
  <c r="A3827" i="13"/>
  <c r="A3826" i="13"/>
  <c r="A3825" i="13"/>
  <c r="A3824" i="13"/>
  <c r="A3823" i="13"/>
  <c r="A3822" i="13"/>
  <c r="A3821" i="13"/>
  <c r="A3697" i="13"/>
  <c r="A3696" i="13"/>
  <c r="A3695" i="13"/>
  <c r="A3694" i="13"/>
  <c r="A3693" i="13"/>
  <c r="A3692" i="13"/>
  <c r="A3691" i="13"/>
  <c r="A3690" i="13"/>
  <c r="A3604" i="13"/>
  <c r="A3603" i="13"/>
  <c r="A3602" i="13"/>
  <c r="A3601" i="13"/>
  <c r="A3600" i="13"/>
  <c r="A3599" i="13"/>
  <c r="A3598" i="13"/>
  <c r="A3597" i="13"/>
  <c r="A3596" i="13"/>
  <c r="A3595" i="13"/>
  <c r="A3471" i="13"/>
  <c r="A3470" i="13"/>
  <c r="A3469" i="13"/>
  <c r="A3468" i="13"/>
  <c r="A3467" i="13"/>
  <c r="A3466" i="13"/>
  <c r="A3465" i="13"/>
  <c r="A3464" i="13"/>
  <c r="A3378" i="13"/>
  <c r="A3377" i="13"/>
  <c r="A3376" i="13"/>
  <c r="A3375" i="13"/>
  <c r="A3374" i="13"/>
  <c r="A3373" i="13"/>
  <c r="A3372" i="13"/>
  <c r="A3371" i="13"/>
  <c r="A3370" i="13"/>
  <c r="A3369" i="13"/>
  <c r="A3245" i="13"/>
  <c r="A3244" i="13"/>
  <c r="A3243" i="13"/>
  <c r="A3242" i="13"/>
  <c r="A3241" i="13"/>
  <c r="A3240" i="13"/>
  <c r="A3239" i="13"/>
  <c r="A3238" i="13"/>
  <c r="A3159" i="13"/>
  <c r="A3152" i="13"/>
  <c r="A3151" i="13"/>
  <c r="A3150" i="13"/>
  <c r="A3149" i="13"/>
  <c r="A3148" i="13"/>
  <c r="A3147" i="13"/>
  <c r="A3146" i="13"/>
  <c r="A3145" i="13"/>
  <c r="A3144" i="13"/>
  <c r="A3143" i="13"/>
  <c r="A3016" i="13"/>
  <c r="A3015" i="13"/>
  <c r="A3014" i="13"/>
  <c r="A3013" i="13"/>
  <c r="A3012" i="13"/>
  <c r="A3011" i="13"/>
  <c r="A3010" i="13"/>
  <c r="A3009" i="13"/>
  <c r="A2931" i="13"/>
  <c r="A2930" i="13"/>
  <c r="A2923" i="13"/>
  <c r="A2922" i="13"/>
  <c r="A2921" i="13"/>
  <c r="A2920" i="13"/>
  <c r="A2919" i="13"/>
  <c r="A2918" i="13"/>
  <c r="A2917" i="13"/>
  <c r="A2916" i="13"/>
  <c r="A2915" i="13"/>
  <c r="A2914" i="13"/>
  <c r="A2787" i="13"/>
  <c r="A2786" i="13"/>
  <c r="A2785" i="13"/>
  <c r="A2784" i="13"/>
  <c r="A2783" i="13"/>
  <c r="A2782" i="13"/>
  <c r="A2781" i="13"/>
  <c r="A2780" i="13"/>
  <c r="A2694" i="13"/>
  <c r="A2693" i="13"/>
  <c r="A2692" i="13"/>
  <c r="A2691" i="13"/>
  <c r="A2690" i="13"/>
  <c r="A2689" i="13"/>
  <c r="A2688" i="13"/>
  <c r="A2687" i="13"/>
  <c r="A2686" i="13"/>
  <c r="A2685" i="13"/>
  <c r="A2561" i="13"/>
  <c r="A2560" i="13"/>
  <c r="A2559" i="13"/>
  <c r="A2558" i="13"/>
  <c r="A2557" i="13"/>
  <c r="A2556" i="13"/>
  <c r="A2555" i="13"/>
  <c r="A2554" i="13"/>
  <c r="A2468" i="13"/>
  <c r="A2467" i="13"/>
  <c r="A2466" i="13"/>
  <c r="A2465" i="13"/>
  <c r="A2464" i="13"/>
  <c r="A2463" i="13"/>
  <c r="A2462" i="13"/>
  <c r="A2461" i="13"/>
  <c r="A2460" i="13"/>
  <c r="A2459" i="13"/>
  <c r="A2328" i="13"/>
  <c r="A2329" i="13"/>
  <c r="A2330" i="13"/>
  <c r="A2331" i="13"/>
  <c r="A2332" i="13"/>
  <c r="A2333" i="13"/>
  <c r="A2334" i="13"/>
  <c r="A2335" i="13"/>
  <c r="A2242" i="13"/>
  <c r="A2241" i="13"/>
  <c r="A2240" i="13"/>
  <c r="A2239" i="13"/>
  <c r="A2238" i="13"/>
  <c r="A2237" i="13"/>
  <c r="A2236" i="13"/>
  <c r="A2235" i="13"/>
  <c r="A2234" i="13"/>
  <c r="A2233" i="13"/>
  <c r="A2102" i="13"/>
  <c r="A2103" i="13"/>
  <c r="A2104" i="13"/>
  <c r="A2105" i="13"/>
  <c r="A2106" i="13"/>
  <c r="A2107" i="13"/>
  <c r="A2108" i="13"/>
  <c r="A2109" i="13"/>
  <c r="A2134" i="13"/>
  <c r="A2016" i="13"/>
  <c r="A2015" i="13"/>
  <c r="A2014" i="13"/>
  <c r="A2013" i="13"/>
  <c r="A2012" i="13"/>
  <c r="A2011" i="13"/>
  <c r="A2010" i="13"/>
  <c r="A2009" i="13"/>
  <c r="A2008" i="13"/>
  <c r="A2007" i="13"/>
  <c r="F1579" i="13"/>
  <c r="F1578" i="13"/>
  <c r="F1577" i="13"/>
  <c r="F1576" i="13"/>
  <c r="F1575" i="13"/>
  <c r="F1574" i="13"/>
  <c r="F1573" i="13"/>
  <c r="F1572" i="13"/>
  <c r="F1571" i="13"/>
  <c r="A1571" i="13"/>
  <c r="A1572" i="13"/>
  <c r="A1573" i="13"/>
  <c r="A1574" i="13"/>
  <c r="A1575" i="13"/>
  <c r="A1576" i="13"/>
  <c r="A1577" i="13"/>
  <c r="A1578" i="13"/>
  <c r="A1579" i="13"/>
  <c r="F1470" i="13"/>
  <c r="G1469" i="13"/>
  <c r="F1469" i="13"/>
  <c r="G1468" i="13"/>
  <c r="F1468" i="13"/>
  <c r="G1467" i="13"/>
  <c r="F1467" i="13"/>
  <c r="G1466" i="13"/>
  <c r="F1466" i="13"/>
  <c r="G1465" i="13"/>
  <c r="F1465" i="13"/>
  <c r="G1464" i="13"/>
  <c r="F1464" i="13"/>
  <c r="G1463" i="13"/>
  <c r="F1463" i="13"/>
  <c r="G1462" i="13"/>
  <c r="F1462" i="13"/>
  <c r="G1461" i="13"/>
  <c r="F1461" i="13"/>
  <c r="A1470" i="13"/>
  <c r="A1469" i="13"/>
  <c r="A1468" i="13"/>
  <c r="A1467" i="13"/>
  <c r="A1466" i="13"/>
  <c r="A1465" i="13"/>
  <c r="A1464" i="13"/>
  <c r="A1463" i="13"/>
  <c r="A1462" i="13"/>
  <c r="A1461" i="13"/>
  <c r="A1344" i="13" l="1"/>
  <c r="A1338" i="13"/>
  <c r="A1337" i="13"/>
  <c r="A1336" i="13"/>
  <c r="A1335" i="13"/>
  <c r="A1334" i="13"/>
  <c r="A1333" i="13"/>
  <c r="A1332" i="13"/>
  <c r="A1331" i="13"/>
  <c r="A1229" i="13"/>
  <c r="A1223" i="13"/>
  <c r="A1222" i="13"/>
  <c r="A1221" i="13"/>
  <c r="A1220" i="13"/>
  <c r="A1219" i="13"/>
  <c r="A1218" i="13"/>
  <c r="A1217" i="13"/>
  <c r="A1216" i="13"/>
  <c r="A1101" i="13"/>
  <c r="A1102" i="13"/>
  <c r="A1103" i="13"/>
  <c r="A1104" i="13"/>
  <c r="A1105" i="13"/>
  <c r="A1106" i="13"/>
  <c r="A1107" i="13"/>
  <c r="A1108" i="13"/>
  <c r="A1114" i="13"/>
  <c r="A999" i="13"/>
  <c r="A993" i="13"/>
  <c r="A992" i="13"/>
  <c r="A991" i="13"/>
  <c r="A990" i="13"/>
  <c r="A989" i="13"/>
  <c r="A988" i="13"/>
  <c r="A987" i="13"/>
  <c r="A986" i="13"/>
  <c r="A884" i="13"/>
  <c r="A878" i="13"/>
  <c r="A877" i="13"/>
  <c r="A876" i="13"/>
  <c r="A875" i="13"/>
  <c r="A874" i="13"/>
  <c r="A873" i="13"/>
  <c r="A872" i="13"/>
  <c r="A871" i="13"/>
  <c r="A769" i="13"/>
  <c r="A763" i="13"/>
  <c r="A762" i="13"/>
  <c r="A761" i="13"/>
  <c r="A760" i="13"/>
  <c r="A759" i="13"/>
  <c r="A758" i="13"/>
  <c r="A757" i="13"/>
  <c r="A756" i="13"/>
  <c r="A654" i="13"/>
  <c r="A648" i="13"/>
  <c r="A647" i="13"/>
  <c r="A646" i="13"/>
  <c r="A645" i="13"/>
  <c r="A644" i="13"/>
  <c r="A643" i="13"/>
  <c r="A642" i="13"/>
  <c r="A641" i="13"/>
  <c r="F539" i="13"/>
  <c r="F533" i="13"/>
  <c r="G533" i="13"/>
  <c r="F532" i="13"/>
  <c r="G532" i="13"/>
  <c r="F531" i="13"/>
  <c r="G531" i="13"/>
  <c r="F530" i="13"/>
  <c r="G530" i="13"/>
  <c r="F529" i="13"/>
  <c r="G529" i="13"/>
  <c r="F528" i="13"/>
  <c r="G528" i="13"/>
  <c r="F527" i="13"/>
  <c r="G527" i="13"/>
  <c r="F526" i="13"/>
  <c r="G526" i="13"/>
  <c r="A539" i="13"/>
  <c r="A533" i="13"/>
  <c r="A532" i="13"/>
  <c r="A531" i="13"/>
  <c r="A530" i="13"/>
  <c r="A529" i="13"/>
  <c r="A528" i="13"/>
  <c r="A527" i="13"/>
  <c r="A526" i="13"/>
  <c r="C235" i="10" l="1"/>
  <c r="C237" i="10" l="1"/>
  <c r="G16" i="13"/>
  <c r="G1445" i="13" l="1"/>
  <c r="G1442" i="13"/>
  <c r="G1383" i="13"/>
  <c r="G1387" i="13"/>
  <c r="A5083" i="13"/>
  <c r="A5082" i="13"/>
  <c r="A5045" i="13"/>
  <c r="A5044" i="13"/>
  <c r="A5043" i="13"/>
  <c r="A5042" i="13"/>
  <c r="A5041" i="13"/>
  <c r="A5040" i="13"/>
  <c r="A5039" i="13"/>
  <c r="A5038" i="13"/>
  <c r="A5037" i="13"/>
  <c r="A5036" i="13"/>
  <c r="A5035" i="13"/>
  <c r="A5034" i="13"/>
  <c r="A5033" i="13"/>
  <c r="A5032" i="13"/>
  <c r="A5031" i="13"/>
  <c r="A5030" i="13"/>
  <c r="A5029" i="13"/>
  <c r="A5028" i="13"/>
  <c r="A5027" i="13"/>
  <c r="A5026" i="13"/>
  <c r="A5025" i="13"/>
  <c r="A5024" i="13"/>
  <c r="A5023" i="13"/>
  <c r="A5022" i="13"/>
  <c r="A5021" i="13"/>
  <c r="A5020" i="13"/>
  <c r="A5019" i="13"/>
  <c r="A5018" i="13"/>
  <c r="A5017" i="13"/>
  <c r="A5016" i="13"/>
  <c r="A5015" i="13"/>
  <c r="A5014" i="13"/>
  <c r="A5013" i="13"/>
  <c r="A5012" i="13"/>
  <c r="A5011" i="13"/>
  <c r="A5010" i="13"/>
  <c r="A5009" i="13"/>
  <c r="A5008" i="13"/>
  <c r="A5007" i="13"/>
  <c r="A5006" i="13"/>
  <c r="A5005" i="13"/>
  <c r="A5004" i="13"/>
  <c r="A5003" i="13"/>
  <c r="A5002" i="13"/>
  <c r="A5001" i="13"/>
  <c r="A5000" i="13"/>
  <c r="A4999" i="13"/>
  <c r="A4998" i="13"/>
  <c r="A4997" i="13"/>
  <c r="A4996" i="13"/>
  <c r="A4995" i="13"/>
  <c r="A4994" i="13"/>
  <c r="A4993" i="13"/>
  <c r="A4992" i="13"/>
  <c r="A4991" i="13"/>
  <c r="A4990" i="13"/>
  <c r="A4989" i="13"/>
  <c r="A4988" i="13"/>
  <c r="A4987" i="13"/>
  <c r="A4986" i="13"/>
  <c r="A4985" i="13"/>
  <c r="A4984" i="13"/>
  <c r="A4983" i="13"/>
  <c r="A4982" i="13"/>
  <c r="A4981" i="13"/>
  <c r="A4980" i="13"/>
  <c r="A4979" i="13"/>
  <c r="A4978" i="13"/>
  <c r="A4977" i="13"/>
  <c r="A4976" i="13"/>
  <c r="A4975" i="13"/>
  <c r="A4974" i="13"/>
  <c r="A4973" i="13"/>
  <c r="A4972" i="13"/>
  <c r="A4971" i="13"/>
  <c r="A4970" i="13"/>
  <c r="A4969" i="13"/>
  <c r="A4968" i="13"/>
  <c r="A4950" i="13"/>
  <c r="A4949" i="13"/>
  <c r="A4948" i="13"/>
  <c r="A4947" i="13"/>
  <c r="A4946" i="13"/>
  <c r="A4945" i="13"/>
  <c r="A4944" i="13"/>
  <c r="A4943" i="13"/>
  <c r="A4942" i="13"/>
  <c r="A4941" i="13"/>
  <c r="A4940" i="13"/>
  <c r="A4939" i="13"/>
  <c r="A4938" i="13"/>
  <c r="A4937" i="13"/>
  <c r="A4936" i="13"/>
  <c r="A4935" i="13"/>
  <c r="A4934" i="13"/>
  <c r="A4933" i="13"/>
  <c r="A4932" i="13"/>
  <c r="A4931" i="13"/>
  <c r="A4930" i="13"/>
  <c r="A4929" i="13"/>
  <c r="A4928" i="13"/>
  <c r="A4927" i="13"/>
  <c r="A4926" i="13"/>
  <c r="A4925" i="13"/>
  <c r="A4924" i="13"/>
  <c r="A4923" i="13"/>
  <c r="A4922" i="13"/>
  <c r="A4921" i="13"/>
  <c r="A4920" i="13"/>
  <c r="A4919" i="13"/>
  <c r="A4918" i="13"/>
  <c r="A4917" i="13"/>
  <c r="A4916" i="13"/>
  <c r="A4915" i="13"/>
  <c r="A4914" i="13"/>
  <c r="A4913" i="13"/>
  <c r="A4912" i="13"/>
  <c r="A4911" i="13"/>
  <c r="A4910" i="13"/>
  <c r="A4909" i="13"/>
  <c r="A4908" i="13"/>
  <c r="A4907" i="13"/>
  <c r="A4906" i="13"/>
  <c r="A4905" i="13"/>
  <c r="A4904" i="13"/>
  <c r="A4903" i="13"/>
  <c r="A4902" i="13"/>
  <c r="A4901" i="13"/>
  <c r="A4900" i="13"/>
  <c r="A4899" i="13"/>
  <c r="A4898" i="13"/>
  <c r="A4897" i="13"/>
  <c r="A4896" i="13"/>
  <c r="A4895" i="13"/>
  <c r="A4894" i="13"/>
  <c r="A4893" i="13"/>
  <c r="A4892" i="13"/>
  <c r="A4891" i="13"/>
  <c r="A4890" i="13"/>
  <c r="A4889" i="13"/>
  <c r="A4888" i="13"/>
  <c r="A4887" i="13"/>
  <c r="A4886" i="13"/>
  <c r="A4885" i="13"/>
  <c r="A4884" i="13"/>
  <c r="A4883" i="13"/>
  <c r="A4882" i="13"/>
  <c r="A4881" i="13"/>
  <c r="A4880" i="13"/>
  <c r="A4879" i="13"/>
  <c r="A4878" i="13"/>
  <c r="A4877" i="13"/>
  <c r="A4876" i="13"/>
  <c r="A4875" i="13"/>
  <c r="A4874" i="13"/>
  <c r="A4873" i="13"/>
  <c r="A4872" i="13"/>
  <c r="A4871" i="13"/>
  <c r="A4870" i="13"/>
  <c r="A4869" i="13"/>
  <c r="A4868" i="13"/>
  <c r="A4867" i="13"/>
  <c r="A4866" i="13"/>
  <c r="A4865" i="13"/>
  <c r="A4864" i="13"/>
  <c r="A4863" i="13"/>
  <c r="A4862" i="13"/>
  <c r="A4861" i="13"/>
  <c r="A4860" i="13"/>
  <c r="A4859" i="13"/>
  <c r="A4858" i="13"/>
  <c r="A4857" i="13"/>
  <c r="A4856" i="13"/>
  <c r="A4819" i="13"/>
  <c r="A4818" i="13"/>
  <c r="A4817" i="13"/>
  <c r="A4816" i="13"/>
  <c r="A4815" i="13"/>
  <c r="A4814" i="13"/>
  <c r="A4813" i="13"/>
  <c r="A4812" i="13"/>
  <c r="A4811" i="13"/>
  <c r="A4810" i="13"/>
  <c r="A4809" i="13"/>
  <c r="A4808" i="13"/>
  <c r="A4807" i="13"/>
  <c r="A4806" i="13"/>
  <c r="A4805" i="13"/>
  <c r="A4804" i="13"/>
  <c r="A4803" i="13"/>
  <c r="A4802" i="13"/>
  <c r="A4801" i="13"/>
  <c r="A4800" i="13"/>
  <c r="A4799" i="13"/>
  <c r="A4798" i="13"/>
  <c r="A4797" i="13"/>
  <c r="A4796" i="13"/>
  <c r="A4795" i="13"/>
  <c r="A4794" i="13"/>
  <c r="A4793" i="13"/>
  <c r="A4792" i="13"/>
  <c r="A4791" i="13"/>
  <c r="A4790" i="13"/>
  <c r="A4789" i="13"/>
  <c r="A4788" i="13"/>
  <c r="A4787" i="13"/>
  <c r="A4786" i="13"/>
  <c r="A4785" i="13"/>
  <c r="A4784" i="13"/>
  <c r="A4783" i="13"/>
  <c r="A4782" i="13"/>
  <c r="A4781" i="13"/>
  <c r="A4780" i="13"/>
  <c r="A4779" i="13"/>
  <c r="A4778" i="13"/>
  <c r="A4777" i="13"/>
  <c r="A4776" i="13"/>
  <c r="A4775" i="13"/>
  <c r="A4774" i="13"/>
  <c r="A4773" i="13"/>
  <c r="A4772" i="13"/>
  <c r="A4771" i="13"/>
  <c r="A4770" i="13"/>
  <c r="A4769" i="13"/>
  <c r="A4768" i="13"/>
  <c r="A4767" i="13"/>
  <c r="A4766" i="13"/>
  <c r="A4765" i="13"/>
  <c r="A4764" i="13"/>
  <c r="A4763" i="13"/>
  <c r="A4762" i="13"/>
  <c r="A4761" i="13"/>
  <c r="A4760" i="13"/>
  <c r="A4759" i="13"/>
  <c r="A4758" i="13"/>
  <c r="A4757" i="13"/>
  <c r="A4756" i="13"/>
  <c r="A4755" i="13"/>
  <c r="A4754" i="13"/>
  <c r="A4753" i="13"/>
  <c r="A4752" i="13"/>
  <c r="A4751" i="13"/>
  <c r="A4750" i="13"/>
  <c r="A4749" i="13"/>
  <c r="A4748" i="13"/>
  <c r="A4747" i="13"/>
  <c r="A4746" i="13"/>
  <c r="A4745" i="13"/>
  <c r="A4744" i="13"/>
  <c r="A4743" i="13"/>
  <c r="A4742" i="13"/>
  <c r="A4741" i="13"/>
  <c r="A4724" i="13"/>
  <c r="A4723" i="13"/>
  <c r="A4722" i="13"/>
  <c r="A4721" i="13"/>
  <c r="A4720" i="13"/>
  <c r="A4719" i="13"/>
  <c r="A4718" i="13"/>
  <c r="A4717" i="13"/>
  <c r="A4716" i="13"/>
  <c r="A4715" i="13"/>
  <c r="A4714" i="13"/>
  <c r="A4713" i="13"/>
  <c r="A4712" i="13"/>
  <c r="A4711" i="13"/>
  <c r="A4710" i="13"/>
  <c r="A4709" i="13"/>
  <c r="A4708" i="13"/>
  <c r="A4707" i="13"/>
  <c r="A4706" i="13"/>
  <c r="A4705" i="13"/>
  <c r="A4704" i="13"/>
  <c r="A4703" i="13"/>
  <c r="A4702" i="13"/>
  <c r="A4701" i="13"/>
  <c r="A4700" i="13"/>
  <c r="A4699" i="13"/>
  <c r="A4698" i="13"/>
  <c r="A4697" i="13"/>
  <c r="A4696" i="13"/>
  <c r="A4695" i="13"/>
  <c r="A4694" i="13"/>
  <c r="A4693" i="13"/>
  <c r="A4692" i="13"/>
  <c r="A4691" i="13"/>
  <c r="A4690" i="13"/>
  <c r="A4689" i="13"/>
  <c r="A4688" i="13"/>
  <c r="A4687" i="13"/>
  <c r="A4686" i="13"/>
  <c r="A4685" i="13"/>
  <c r="A4684" i="13"/>
  <c r="A4683" i="13"/>
  <c r="A4682" i="13"/>
  <c r="A4681" i="13"/>
  <c r="A4680" i="13"/>
  <c r="A4679" i="13"/>
  <c r="A4678" i="13"/>
  <c r="A4677" i="13"/>
  <c r="A4676" i="13"/>
  <c r="A4675" i="13"/>
  <c r="A4674" i="13"/>
  <c r="A4673" i="13"/>
  <c r="A4672" i="13"/>
  <c r="A4671" i="13"/>
  <c r="A4670" i="13"/>
  <c r="A4669" i="13"/>
  <c r="A4668" i="13"/>
  <c r="A4667" i="13"/>
  <c r="A4666" i="13"/>
  <c r="A4665" i="13"/>
  <c r="A4664" i="13"/>
  <c r="A4663" i="13"/>
  <c r="A4662" i="13"/>
  <c r="A4661" i="13"/>
  <c r="A4660" i="13"/>
  <c r="A4659" i="13"/>
  <c r="A4658" i="13"/>
  <c r="A4657" i="13"/>
  <c r="A4656" i="13"/>
  <c r="A4655" i="13"/>
  <c r="A4654" i="13"/>
  <c r="A4653" i="13"/>
  <c r="A4652" i="13"/>
  <c r="A4651" i="13"/>
  <c r="A4650" i="13"/>
  <c r="A4649" i="13"/>
  <c r="A4648" i="13"/>
  <c r="A4647" i="13"/>
  <c r="A4646" i="13"/>
  <c r="A4645" i="13"/>
  <c r="A4644" i="13"/>
  <c r="A4643" i="13"/>
  <c r="A4642" i="13"/>
  <c r="A4641" i="13"/>
  <c r="A4640" i="13"/>
  <c r="A4639" i="13"/>
  <c r="A4638" i="13"/>
  <c r="A4637" i="13"/>
  <c r="A4636" i="13"/>
  <c r="A4635" i="13"/>
  <c r="A4634" i="13"/>
  <c r="A4633" i="13"/>
  <c r="A4632" i="13"/>
  <c r="A4631" i="13"/>
  <c r="A4630" i="13"/>
  <c r="A4593" i="13"/>
  <c r="A4592" i="13"/>
  <c r="A4591" i="13"/>
  <c r="A4590" i="13"/>
  <c r="A4589" i="13"/>
  <c r="A4588" i="13"/>
  <c r="A4587" i="13"/>
  <c r="A4586" i="13"/>
  <c r="A4585" i="13"/>
  <c r="A4584" i="13"/>
  <c r="A4583" i="13"/>
  <c r="A4582" i="13"/>
  <c r="A4581" i="13"/>
  <c r="A4580" i="13"/>
  <c r="A4579" i="13"/>
  <c r="A4578" i="13"/>
  <c r="A4577" i="13"/>
  <c r="A4576" i="13"/>
  <c r="A4575" i="13"/>
  <c r="A4574" i="13"/>
  <c r="A4573" i="13"/>
  <c r="A4572" i="13"/>
  <c r="A4571" i="13"/>
  <c r="A4570" i="13"/>
  <c r="A4569" i="13"/>
  <c r="A4568" i="13"/>
  <c r="A4567" i="13"/>
  <c r="A4566" i="13"/>
  <c r="A4565" i="13"/>
  <c r="A4564" i="13"/>
  <c r="A4563" i="13"/>
  <c r="A4562" i="13"/>
  <c r="A4561" i="13"/>
  <c r="A4560" i="13"/>
  <c r="A4559" i="13"/>
  <c r="A4558" i="13"/>
  <c r="A4557" i="13"/>
  <c r="A4556" i="13"/>
  <c r="A4555" i="13"/>
  <c r="A4554" i="13"/>
  <c r="A4553" i="13"/>
  <c r="A4552" i="13"/>
  <c r="A4551" i="13"/>
  <c r="A4550" i="13"/>
  <c r="A4549" i="13"/>
  <c r="A4548" i="13"/>
  <c r="A4547" i="13"/>
  <c r="A4546" i="13"/>
  <c r="A4545" i="13"/>
  <c r="A4544" i="13"/>
  <c r="A4543" i="13"/>
  <c r="A4542" i="13"/>
  <c r="A4541" i="13"/>
  <c r="A4540" i="13"/>
  <c r="A4539" i="13"/>
  <c r="A4538" i="13"/>
  <c r="A4537" i="13"/>
  <c r="A4536" i="13"/>
  <c r="A4535" i="13"/>
  <c r="A4534" i="13"/>
  <c r="A4533" i="13"/>
  <c r="A4532" i="13"/>
  <c r="A4531" i="13"/>
  <c r="A4530" i="13"/>
  <c r="A4529" i="13"/>
  <c r="A4528" i="13"/>
  <c r="A4527" i="13"/>
  <c r="A4526" i="13"/>
  <c r="A4525" i="13"/>
  <c r="A4524" i="13"/>
  <c r="A4523" i="13"/>
  <c r="A4522" i="13"/>
  <c r="A4521" i="13"/>
  <c r="A4520" i="13"/>
  <c r="A4519" i="13"/>
  <c r="A4518" i="13"/>
  <c r="A4517" i="13"/>
  <c r="A4516" i="13"/>
  <c r="A4515" i="13"/>
  <c r="A4498" i="13"/>
  <c r="A4497" i="13"/>
  <c r="A4496" i="13"/>
  <c r="A4495" i="13"/>
  <c r="A4494" i="13"/>
  <c r="A4493" i="13"/>
  <c r="A4492" i="13"/>
  <c r="A4491" i="13"/>
  <c r="A4490" i="13"/>
  <c r="A4489" i="13"/>
  <c r="A4488" i="13"/>
  <c r="A4487" i="13"/>
  <c r="A4486" i="13"/>
  <c r="A4485" i="13"/>
  <c r="A4484" i="13"/>
  <c r="A4483" i="13"/>
  <c r="A4482" i="13"/>
  <c r="A4481" i="13"/>
  <c r="A4480" i="13"/>
  <c r="A4479" i="13"/>
  <c r="A4478" i="13"/>
  <c r="A4477" i="13"/>
  <c r="A4476" i="13"/>
  <c r="A4475" i="13"/>
  <c r="A4474" i="13"/>
  <c r="A4473" i="13"/>
  <c r="A4472" i="13"/>
  <c r="A4471" i="13"/>
  <c r="A4470" i="13"/>
  <c r="A4469" i="13"/>
  <c r="A4468" i="13"/>
  <c r="A4467" i="13"/>
  <c r="A4466" i="13"/>
  <c r="A4465" i="13"/>
  <c r="A4464" i="13"/>
  <c r="A4463" i="13"/>
  <c r="A4462" i="13"/>
  <c r="A4461" i="13"/>
  <c r="A4460" i="13"/>
  <c r="A4459" i="13"/>
  <c r="A4458" i="13"/>
  <c r="A4457" i="13"/>
  <c r="A4456" i="13"/>
  <c r="A4455" i="13"/>
  <c r="A4454" i="13"/>
  <c r="A4453" i="13"/>
  <c r="A4452" i="13"/>
  <c r="A4451" i="13"/>
  <c r="A4450" i="13"/>
  <c r="A4449" i="13"/>
  <c r="A4448" i="13"/>
  <c r="A4447" i="13"/>
  <c r="A4446" i="13"/>
  <c r="A4445" i="13"/>
  <c r="A4444" i="13"/>
  <c r="A4443" i="13"/>
  <c r="A4442" i="13"/>
  <c r="A4441" i="13"/>
  <c r="A4440" i="13"/>
  <c r="A4439" i="13"/>
  <c r="A4438" i="13"/>
  <c r="A4437" i="13"/>
  <c r="A4436" i="13"/>
  <c r="A4435" i="13"/>
  <c r="A4434" i="13"/>
  <c r="A4433" i="13"/>
  <c r="A4432" i="13"/>
  <c r="A4431" i="13"/>
  <c r="A4430" i="13"/>
  <c r="A4429" i="13"/>
  <c r="A4428" i="13"/>
  <c r="A4427" i="13"/>
  <c r="A4426" i="13"/>
  <c r="A4425" i="13"/>
  <c r="A4424" i="13"/>
  <c r="A4423" i="13"/>
  <c r="A4422" i="13"/>
  <c r="A4421" i="13"/>
  <c r="A4420" i="13"/>
  <c r="A4419" i="13"/>
  <c r="A4418" i="13"/>
  <c r="A4417" i="13"/>
  <c r="A4416" i="13"/>
  <c r="A4415" i="13"/>
  <c r="A4414" i="13"/>
  <c r="A4413" i="13"/>
  <c r="A4412" i="13"/>
  <c r="A4411" i="13"/>
  <c r="A4410" i="13"/>
  <c r="A4409" i="13"/>
  <c r="A4408" i="13"/>
  <c r="A4407" i="13"/>
  <c r="A4406" i="13"/>
  <c r="A4405" i="13"/>
  <c r="A4404" i="13"/>
  <c r="A4367" i="13"/>
  <c r="A4366" i="13"/>
  <c r="A4365" i="13"/>
  <c r="A4364" i="13"/>
  <c r="A4363" i="13"/>
  <c r="A4362" i="13"/>
  <c r="A4361" i="13"/>
  <c r="A4360" i="13"/>
  <c r="A4359" i="13"/>
  <c r="A4358" i="13"/>
  <c r="A4357" i="13"/>
  <c r="A4356" i="13"/>
  <c r="A4355" i="13"/>
  <c r="A4354" i="13"/>
  <c r="A4353" i="13"/>
  <c r="A4352" i="13"/>
  <c r="A4351" i="13"/>
  <c r="A4350" i="13"/>
  <c r="A4349" i="13"/>
  <c r="A4348" i="13"/>
  <c r="A4347" i="13"/>
  <c r="A4346" i="13"/>
  <c r="A4345" i="13"/>
  <c r="A4344" i="13"/>
  <c r="A4343" i="13"/>
  <c r="A4342" i="13"/>
  <c r="A4341" i="13"/>
  <c r="A4340" i="13"/>
  <c r="A4339" i="13"/>
  <c r="A4338" i="13"/>
  <c r="A4337" i="13"/>
  <c r="A4336" i="13"/>
  <c r="A4335" i="13"/>
  <c r="A4334" i="13"/>
  <c r="A4333" i="13"/>
  <c r="A4332" i="13"/>
  <c r="A4331" i="13"/>
  <c r="A4330" i="13"/>
  <c r="A4329" i="13"/>
  <c r="A4328" i="13"/>
  <c r="A4327" i="13"/>
  <c r="A4326" i="13"/>
  <c r="A4325" i="13"/>
  <c r="A4324" i="13"/>
  <c r="A4323" i="13"/>
  <c r="A4322" i="13"/>
  <c r="A4321" i="13"/>
  <c r="A4320" i="13"/>
  <c r="A4319" i="13"/>
  <c r="A4318" i="13"/>
  <c r="A4317" i="13"/>
  <c r="A4316" i="13"/>
  <c r="A4315" i="13"/>
  <c r="A4314" i="13"/>
  <c r="A4313" i="13"/>
  <c r="A4312" i="13"/>
  <c r="A4311" i="13"/>
  <c r="A4310" i="13"/>
  <c r="A4309" i="13"/>
  <c r="A4308" i="13"/>
  <c r="A4307" i="13"/>
  <c r="A4306" i="13"/>
  <c r="A4305" i="13"/>
  <c r="A4304" i="13"/>
  <c r="A4303" i="13"/>
  <c r="A4302" i="13"/>
  <c r="A4301" i="13"/>
  <c r="A4300" i="13"/>
  <c r="A4299" i="13"/>
  <c r="A4298" i="13"/>
  <c r="A4297" i="13"/>
  <c r="A4296" i="13"/>
  <c r="A4295" i="13"/>
  <c r="A4294" i="13"/>
  <c r="A4293" i="13"/>
  <c r="A4292" i="13"/>
  <c r="A4291" i="13"/>
  <c r="A4290" i="13"/>
  <c r="A4289" i="13"/>
  <c r="A4272" i="13"/>
  <c r="A4271" i="13"/>
  <c r="A4270" i="13"/>
  <c r="A4269" i="13"/>
  <c r="A4268" i="13"/>
  <c r="A4267" i="13"/>
  <c r="A4266" i="13"/>
  <c r="A4265" i="13"/>
  <c r="A4264" i="13"/>
  <c r="A4263" i="13"/>
  <c r="A4262" i="13"/>
  <c r="A4261" i="13"/>
  <c r="A4260" i="13"/>
  <c r="A4259" i="13"/>
  <c r="A4258" i="13"/>
  <c r="A4257" i="13"/>
  <c r="A4256" i="13"/>
  <c r="A4255" i="13"/>
  <c r="A4254" i="13"/>
  <c r="A4253" i="13"/>
  <c r="A4252" i="13"/>
  <c r="A4251" i="13"/>
  <c r="A4250" i="13"/>
  <c r="A4249" i="13"/>
  <c r="A4248" i="13"/>
  <c r="A4247" i="13"/>
  <c r="A4246" i="13"/>
  <c r="A4245" i="13"/>
  <c r="A4244" i="13"/>
  <c r="A4243" i="13"/>
  <c r="A4242" i="13"/>
  <c r="A4241" i="13"/>
  <c r="A4240" i="13"/>
  <c r="A4239" i="13"/>
  <c r="A4238" i="13"/>
  <c r="A4237" i="13"/>
  <c r="A4236" i="13"/>
  <c r="A4235" i="13"/>
  <c r="A4234" i="13"/>
  <c r="A4233" i="13"/>
  <c r="A4232" i="13"/>
  <c r="A4231" i="13"/>
  <c r="A4230" i="13"/>
  <c r="A4229" i="13"/>
  <c r="A4228" i="13"/>
  <c r="A4227" i="13"/>
  <c r="A4226" i="13"/>
  <c r="A4225" i="13"/>
  <c r="A4224" i="13"/>
  <c r="A4223" i="13"/>
  <c r="A4222" i="13"/>
  <c r="A4221" i="13"/>
  <c r="A4220" i="13"/>
  <c r="A4219" i="13"/>
  <c r="A4218" i="13"/>
  <c r="A4217" i="13"/>
  <c r="A4216" i="13"/>
  <c r="A4215" i="13"/>
  <c r="A4214" i="13"/>
  <c r="A4213" i="13"/>
  <c r="A4212" i="13"/>
  <c r="A4211" i="13"/>
  <c r="A4210" i="13"/>
  <c r="A4209" i="13"/>
  <c r="A4208" i="13"/>
  <c r="A4207" i="13"/>
  <c r="A4206" i="13"/>
  <c r="A4205" i="13"/>
  <c r="A4204" i="13"/>
  <c r="A4203" i="13"/>
  <c r="A4202" i="13"/>
  <c r="A4201" i="13"/>
  <c r="A4200" i="13"/>
  <c r="A4199" i="13"/>
  <c r="A4198" i="13"/>
  <c r="A4197" i="13"/>
  <c r="A4196" i="13"/>
  <c r="A4195" i="13"/>
  <c r="A4194" i="13"/>
  <c r="A4193" i="13"/>
  <c r="A4192" i="13"/>
  <c r="A4191" i="13"/>
  <c r="A4190" i="13"/>
  <c r="A4189" i="13"/>
  <c r="A4188" i="13"/>
  <c r="A4187" i="13"/>
  <c r="A4186" i="13"/>
  <c r="A4185" i="13"/>
  <c r="A4184" i="13"/>
  <c r="A4183" i="13"/>
  <c r="A4182" i="13"/>
  <c r="A4181" i="13"/>
  <c r="A4180" i="13"/>
  <c r="A4179" i="13"/>
  <c r="A4178" i="13"/>
  <c r="A4141" i="13"/>
  <c r="A4140" i="13"/>
  <c r="A4139" i="13"/>
  <c r="A4138" i="13"/>
  <c r="A4137" i="13"/>
  <c r="A4136" i="13"/>
  <c r="A4135" i="13"/>
  <c r="A4134" i="13"/>
  <c r="A4133" i="13"/>
  <c r="A4132" i="13"/>
  <c r="A4131" i="13"/>
  <c r="A4130" i="13"/>
  <c r="A4129" i="13"/>
  <c r="A4128" i="13"/>
  <c r="A4127" i="13"/>
  <c r="A4126" i="13"/>
  <c r="A4125" i="13"/>
  <c r="A4124" i="13"/>
  <c r="A4123" i="13"/>
  <c r="A4122" i="13"/>
  <c r="A4121" i="13"/>
  <c r="A4120" i="13"/>
  <c r="A4119" i="13"/>
  <c r="A4118" i="13"/>
  <c r="A4117" i="13"/>
  <c r="A4116" i="13"/>
  <c r="A4115" i="13"/>
  <c r="A4114" i="13"/>
  <c r="A4113" i="13"/>
  <c r="A4112" i="13"/>
  <c r="A4111" i="13"/>
  <c r="A4110" i="13"/>
  <c r="A4109" i="13"/>
  <c r="A4108" i="13"/>
  <c r="A4107" i="13"/>
  <c r="A4106" i="13"/>
  <c r="A4105" i="13"/>
  <c r="A4104" i="13"/>
  <c r="A4103" i="13"/>
  <c r="A4102" i="13"/>
  <c r="A4101" i="13"/>
  <c r="A4100" i="13"/>
  <c r="A4099" i="13"/>
  <c r="A4098" i="13"/>
  <c r="A4097" i="13"/>
  <c r="A4096" i="13"/>
  <c r="A4095" i="13"/>
  <c r="A4094" i="13"/>
  <c r="A4093" i="13"/>
  <c r="A4092" i="13"/>
  <c r="A4091" i="13"/>
  <c r="A4090" i="13"/>
  <c r="A4089" i="13"/>
  <c r="A4088" i="13"/>
  <c r="A4087" i="13"/>
  <c r="A4086" i="13"/>
  <c r="A4085" i="13"/>
  <c r="A4084" i="13"/>
  <c r="A4083" i="13"/>
  <c r="A4082" i="13"/>
  <c r="A4081" i="13"/>
  <c r="A4080" i="13"/>
  <c r="A4079" i="13"/>
  <c r="A4078" i="13"/>
  <c r="A4077" i="13"/>
  <c r="A4076" i="13"/>
  <c r="A4075" i="13"/>
  <c r="A4074" i="13"/>
  <c r="A4073" i="13"/>
  <c r="A4072" i="13"/>
  <c r="A4071" i="13"/>
  <c r="A4070" i="13"/>
  <c r="A4069" i="13"/>
  <c r="A4068" i="13"/>
  <c r="A4067" i="13"/>
  <c r="A4066" i="13"/>
  <c r="A4065" i="13"/>
  <c r="A4064" i="13"/>
  <c r="A4063" i="13"/>
  <c r="A4046" i="13"/>
  <c r="A4045" i="13"/>
  <c r="A4044" i="13"/>
  <c r="A4043" i="13"/>
  <c r="A4042" i="13"/>
  <c r="A4041" i="13"/>
  <c r="A4040" i="13"/>
  <c r="A4039" i="13"/>
  <c r="A4038" i="13"/>
  <c r="A4037" i="13"/>
  <c r="A4036" i="13"/>
  <c r="A4035" i="13"/>
  <c r="A4034" i="13"/>
  <c r="A4033" i="13"/>
  <c r="A4032" i="13"/>
  <c r="A4031" i="13"/>
  <c r="A4030" i="13"/>
  <c r="A4029" i="13"/>
  <c r="A4028" i="13"/>
  <c r="A4027" i="13"/>
  <c r="A4026" i="13"/>
  <c r="A4025" i="13"/>
  <c r="A4024" i="13"/>
  <c r="A4023" i="13"/>
  <c r="A4022" i="13"/>
  <c r="A4021" i="13"/>
  <c r="A4020" i="13"/>
  <c r="A4019" i="13"/>
  <c r="A4018" i="13"/>
  <c r="A4017" i="13"/>
  <c r="A4016" i="13"/>
  <c r="A4015" i="13"/>
  <c r="A4014" i="13"/>
  <c r="A4013" i="13"/>
  <c r="A4012" i="13"/>
  <c r="A4011" i="13"/>
  <c r="A4010" i="13"/>
  <c r="A4009" i="13"/>
  <c r="A4008" i="13"/>
  <c r="A4007" i="13"/>
  <c r="A4006" i="13"/>
  <c r="A4005" i="13"/>
  <c r="A4004" i="13"/>
  <c r="A4003" i="13"/>
  <c r="A4002" i="13"/>
  <c r="A4001" i="13"/>
  <c r="A4000" i="13"/>
  <c r="A3999" i="13"/>
  <c r="A3998" i="13"/>
  <c r="A3997" i="13"/>
  <c r="A3996" i="13"/>
  <c r="A3995" i="13"/>
  <c r="A3994" i="13"/>
  <c r="A3993" i="13"/>
  <c r="A3992" i="13"/>
  <c r="A3991" i="13"/>
  <c r="A3990" i="13"/>
  <c r="A3989" i="13"/>
  <c r="A3988" i="13"/>
  <c r="A3987" i="13"/>
  <c r="A3986" i="13"/>
  <c r="A3985" i="13"/>
  <c r="A3984" i="13"/>
  <c r="A3983" i="13"/>
  <c r="A3982" i="13"/>
  <c r="A3981" i="13"/>
  <c r="A3980" i="13"/>
  <c r="A3979" i="13"/>
  <c r="A3978" i="13"/>
  <c r="A3977" i="13"/>
  <c r="A3976" i="13"/>
  <c r="A3975" i="13"/>
  <c r="A3974" i="13"/>
  <c r="A3973" i="13"/>
  <c r="A3972" i="13"/>
  <c r="A3971" i="13"/>
  <c r="A3970" i="13"/>
  <c r="A3969" i="13"/>
  <c r="A3968" i="13"/>
  <c r="A3967" i="13"/>
  <c r="A3966" i="13"/>
  <c r="A3965" i="13"/>
  <c r="A3964" i="13"/>
  <c r="A3963" i="13"/>
  <c r="A3962" i="13"/>
  <c r="A3961" i="13"/>
  <c r="A3960" i="13"/>
  <c r="A3959" i="13"/>
  <c r="A3958" i="13"/>
  <c r="A3957" i="13"/>
  <c r="A3956" i="13"/>
  <c r="A3955" i="13"/>
  <c r="A3954" i="13"/>
  <c r="A3953" i="13"/>
  <c r="A3952" i="13"/>
  <c r="A3915" i="13"/>
  <c r="A3914" i="13"/>
  <c r="A3913" i="13"/>
  <c r="A3912" i="13"/>
  <c r="A3911" i="13"/>
  <c r="A3910" i="13"/>
  <c r="A3909" i="13"/>
  <c r="A3908" i="13"/>
  <c r="A3907" i="13"/>
  <c r="A3906" i="13"/>
  <c r="A3905" i="13"/>
  <c r="A3904" i="13"/>
  <c r="A3903" i="13"/>
  <c r="A3902" i="13"/>
  <c r="A3901" i="13"/>
  <c r="A3900" i="13"/>
  <c r="A3899" i="13"/>
  <c r="A3898" i="13"/>
  <c r="A3897" i="13"/>
  <c r="A3896" i="13"/>
  <c r="A3895" i="13"/>
  <c r="A3894" i="13"/>
  <c r="A3893" i="13"/>
  <c r="A3892" i="13"/>
  <c r="A3891" i="13"/>
  <c r="A3890" i="13"/>
  <c r="A3889" i="13"/>
  <c r="A3888" i="13"/>
  <c r="A3887" i="13"/>
  <c r="A3886" i="13"/>
  <c r="A3885" i="13"/>
  <c r="A3884" i="13"/>
  <c r="A3883" i="13"/>
  <c r="A3882" i="13"/>
  <c r="A3881" i="13"/>
  <c r="A3880" i="13"/>
  <c r="A3879" i="13"/>
  <c r="A3878" i="13"/>
  <c r="A3877" i="13"/>
  <c r="A3876" i="13"/>
  <c r="A3875" i="13"/>
  <c r="A3874" i="13"/>
  <c r="A3873" i="13"/>
  <c r="A3872" i="13"/>
  <c r="A3871" i="13"/>
  <c r="A3870" i="13"/>
  <c r="A3869" i="13"/>
  <c r="A3868" i="13"/>
  <c r="A3867" i="13"/>
  <c r="A3866" i="13"/>
  <c r="A3865" i="13"/>
  <c r="A3864" i="13"/>
  <c r="A3863" i="13"/>
  <c r="A3862" i="13"/>
  <c r="A3861" i="13"/>
  <c r="A3860" i="13"/>
  <c r="A3859" i="13"/>
  <c r="A3858" i="13"/>
  <c r="A3857" i="13"/>
  <c r="A3856" i="13"/>
  <c r="A3855" i="13"/>
  <c r="A3854" i="13"/>
  <c r="A3853" i="13"/>
  <c r="A3852" i="13"/>
  <c r="A3851" i="13"/>
  <c r="A3850" i="13"/>
  <c r="A3849" i="13"/>
  <c r="A3848" i="13"/>
  <c r="A3847" i="13"/>
  <c r="A3846" i="13"/>
  <c r="A3845" i="13"/>
  <c r="A3844" i="13"/>
  <c r="A3843" i="13"/>
  <c r="A3842" i="13"/>
  <c r="A3841" i="13"/>
  <c r="A3840" i="13"/>
  <c r="A3839" i="13"/>
  <c r="A3838" i="13"/>
  <c r="A3837" i="13"/>
  <c r="A3820" i="13"/>
  <c r="A3819" i="13"/>
  <c r="A3818" i="13"/>
  <c r="A3817" i="13"/>
  <c r="A3816" i="13"/>
  <c r="A3815" i="13"/>
  <c r="A3814" i="13"/>
  <c r="A3813" i="13"/>
  <c r="A3812" i="13"/>
  <c r="A3811" i="13"/>
  <c r="A3810" i="13"/>
  <c r="A3809" i="13"/>
  <c r="A3808" i="13"/>
  <c r="A3807" i="13"/>
  <c r="A3806" i="13"/>
  <c r="A3805" i="13"/>
  <c r="A3804" i="13"/>
  <c r="A3803" i="13"/>
  <c r="A3802" i="13"/>
  <c r="A3801" i="13"/>
  <c r="A3800" i="13"/>
  <c r="A3799" i="13"/>
  <c r="A3798" i="13"/>
  <c r="A3797" i="13"/>
  <c r="A3796" i="13"/>
  <c r="A3795" i="13"/>
  <c r="A3794" i="13"/>
  <c r="A3793" i="13"/>
  <c r="A3792" i="13"/>
  <c r="A3791" i="13"/>
  <c r="A3790" i="13"/>
  <c r="A3789" i="13"/>
  <c r="A3788" i="13"/>
  <c r="A3787" i="13"/>
  <c r="A3786" i="13"/>
  <c r="A3785" i="13"/>
  <c r="A3784" i="13"/>
  <c r="A3783" i="13"/>
  <c r="A3782" i="13"/>
  <c r="A3781" i="13"/>
  <c r="A3780" i="13"/>
  <c r="A3779" i="13"/>
  <c r="A3778" i="13"/>
  <c r="A3777" i="13"/>
  <c r="A3776" i="13"/>
  <c r="A3775" i="13"/>
  <c r="A3774" i="13"/>
  <c r="A3773" i="13"/>
  <c r="A3772" i="13"/>
  <c r="A3771" i="13"/>
  <c r="A3770" i="13"/>
  <c r="A3769" i="13"/>
  <c r="A3768" i="13"/>
  <c r="A3767" i="13"/>
  <c r="A3766" i="13"/>
  <c r="A3765" i="13"/>
  <c r="A3764" i="13"/>
  <c r="A3763" i="13"/>
  <c r="A3762" i="13"/>
  <c r="A3761" i="13"/>
  <c r="A3760" i="13"/>
  <c r="A3759" i="13"/>
  <c r="A3758" i="13"/>
  <c r="A3757" i="13"/>
  <c r="A3756" i="13"/>
  <c r="A3755" i="13"/>
  <c r="A3754" i="13"/>
  <c r="A3753" i="13"/>
  <c r="A3752" i="13"/>
  <c r="A3751" i="13"/>
  <c r="A3750" i="13"/>
  <c r="A3749" i="13"/>
  <c r="A3748" i="13"/>
  <c r="A3747" i="13"/>
  <c r="A3746" i="13"/>
  <c r="A3745" i="13"/>
  <c r="A3744" i="13"/>
  <c r="A3743" i="13"/>
  <c r="A3742" i="13"/>
  <c r="A3741" i="13"/>
  <c r="A3740" i="13"/>
  <c r="A3739" i="13"/>
  <c r="A3738" i="13"/>
  <c r="A3737" i="13"/>
  <c r="A3736" i="13"/>
  <c r="A3735" i="13"/>
  <c r="A3734" i="13"/>
  <c r="A3733" i="13"/>
  <c r="A3732" i="13"/>
  <c r="A3731" i="13"/>
  <c r="A3730" i="13"/>
  <c r="A3729" i="13"/>
  <c r="A3728" i="13"/>
  <c r="A3727" i="13"/>
  <c r="A3726" i="13"/>
  <c r="A3689" i="13"/>
  <c r="A3688" i="13"/>
  <c r="A3687" i="13"/>
  <c r="A3686" i="13"/>
  <c r="A3685" i="13"/>
  <c r="A3684" i="13"/>
  <c r="A3683" i="13"/>
  <c r="A3682" i="13"/>
  <c r="A3681" i="13"/>
  <c r="A3680" i="13"/>
  <c r="A3679" i="13"/>
  <c r="A3678" i="13"/>
  <c r="A3677" i="13"/>
  <c r="A3676" i="13"/>
  <c r="A3675" i="13"/>
  <c r="A3674" i="13"/>
  <c r="A3673" i="13"/>
  <c r="A3672" i="13"/>
  <c r="A3671" i="13"/>
  <c r="A3670" i="13"/>
  <c r="A3669" i="13"/>
  <c r="A3668" i="13"/>
  <c r="A3667" i="13"/>
  <c r="A3666" i="13"/>
  <c r="A3665" i="13"/>
  <c r="A3664" i="13"/>
  <c r="A3663" i="13"/>
  <c r="A3662" i="13"/>
  <c r="A3661" i="13"/>
  <c r="A3660" i="13"/>
  <c r="A3659" i="13"/>
  <c r="A3658" i="13"/>
  <c r="A3657" i="13"/>
  <c r="A3656" i="13"/>
  <c r="A3655" i="13"/>
  <c r="A3654" i="13"/>
  <c r="A3653" i="13"/>
  <c r="A3652" i="13"/>
  <c r="A3651" i="13"/>
  <c r="A3650" i="13"/>
  <c r="A3649" i="13"/>
  <c r="A3648" i="13"/>
  <c r="A3647" i="13"/>
  <c r="A3646" i="13"/>
  <c r="A3645" i="13"/>
  <c r="A3644" i="13"/>
  <c r="A3643" i="13"/>
  <c r="A3642" i="13"/>
  <c r="A3641" i="13"/>
  <c r="A3640" i="13"/>
  <c r="A3639" i="13"/>
  <c r="A3638" i="13"/>
  <c r="A3637" i="13"/>
  <c r="A3636" i="13"/>
  <c r="A3635" i="13"/>
  <c r="A3634" i="13"/>
  <c r="A3633" i="13"/>
  <c r="A3632" i="13"/>
  <c r="A3631" i="13"/>
  <c r="A3630" i="13"/>
  <c r="A3629" i="13"/>
  <c r="A3628" i="13"/>
  <c r="A3627" i="13"/>
  <c r="A3626" i="13"/>
  <c r="A3625" i="13"/>
  <c r="A3624" i="13"/>
  <c r="A3623" i="13"/>
  <c r="A3622" i="13"/>
  <c r="A3621" i="13"/>
  <c r="A3620" i="13"/>
  <c r="A3619" i="13"/>
  <c r="A3618" i="13"/>
  <c r="A3617" i="13"/>
  <c r="A3616" i="13"/>
  <c r="A3615" i="13"/>
  <c r="A3614" i="13"/>
  <c r="A3613" i="13"/>
  <c r="A3612" i="13"/>
  <c r="A3611" i="13"/>
  <c r="A3594" i="13"/>
  <c r="A3593" i="13"/>
  <c r="A3592" i="13"/>
  <c r="A3591" i="13"/>
  <c r="A3590" i="13"/>
  <c r="A3589" i="13"/>
  <c r="A3588" i="13"/>
  <c r="A3587" i="13"/>
  <c r="A3586" i="13"/>
  <c r="A3585" i="13"/>
  <c r="A3584" i="13"/>
  <c r="A3583" i="13"/>
  <c r="A3582" i="13"/>
  <c r="A3581" i="13"/>
  <c r="A3580" i="13"/>
  <c r="A3579" i="13"/>
  <c r="A3578" i="13"/>
  <c r="A3577" i="13"/>
  <c r="A3576" i="13"/>
  <c r="A3575" i="13"/>
  <c r="A3574" i="13"/>
  <c r="A3573" i="13"/>
  <c r="A3572" i="13"/>
  <c r="A3571" i="13"/>
  <c r="A3570" i="13"/>
  <c r="A3569" i="13"/>
  <c r="A3568" i="13"/>
  <c r="A3567" i="13"/>
  <c r="A3566" i="13"/>
  <c r="A3565" i="13"/>
  <c r="A3564" i="13"/>
  <c r="A3563" i="13"/>
  <c r="A3562" i="13"/>
  <c r="A3561" i="13"/>
  <c r="A3560" i="13"/>
  <c r="A3559" i="13"/>
  <c r="A3558" i="13"/>
  <c r="A3557" i="13"/>
  <c r="A3556" i="13"/>
  <c r="A3555" i="13"/>
  <c r="A3554" i="13"/>
  <c r="A3553" i="13"/>
  <c r="A3552" i="13"/>
  <c r="A3551" i="13"/>
  <c r="A3550" i="13"/>
  <c r="A3549" i="13"/>
  <c r="A3548" i="13"/>
  <c r="A3547" i="13"/>
  <c r="A3546" i="13"/>
  <c r="A3545" i="13"/>
  <c r="A3544" i="13"/>
  <c r="A3543" i="13"/>
  <c r="A3542" i="13"/>
  <c r="A3541" i="13"/>
  <c r="A3540" i="13"/>
  <c r="A3539" i="13"/>
  <c r="A3538" i="13"/>
  <c r="A3537" i="13"/>
  <c r="A3536" i="13"/>
  <c r="A3535" i="13"/>
  <c r="A3534" i="13"/>
  <c r="A3533" i="13"/>
  <c r="A3532" i="13"/>
  <c r="A3531" i="13"/>
  <c r="A3530" i="13"/>
  <c r="A3529" i="13"/>
  <c r="A3528" i="13"/>
  <c r="A3527" i="13"/>
  <c r="A3526" i="13"/>
  <c r="A3525" i="13"/>
  <c r="A3524" i="13"/>
  <c r="A3523" i="13"/>
  <c r="A3522" i="13"/>
  <c r="A3521" i="13"/>
  <c r="A3520" i="13"/>
  <c r="A3519" i="13"/>
  <c r="A3518" i="13"/>
  <c r="A3517" i="13"/>
  <c r="A3516" i="13"/>
  <c r="A3515" i="13"/>
  <c r="A3514" i="13"/>
  <c r="A3513" i="13"/>
  <c r="A3512" i="13"/>
  <c r="A3511" i="13"/>
  <c r="A3510" i="13"/>
  <c r="A3509" i="13"/>
  <c r="A3508" i="13"/>
  <c r="A3507" i="13"/>
  <c r="A3506" i="13"/>
  <c r="A3505" i="13"/>
  <c r="A3504" i="13"/>
  <c r="A3503" i="13"/>
  <c r="A3502" i="13"/>
  <c r="A3501" i="13"/>
  <c r="A3500" i="13"/>
  <c r="A3463" i="13"/>
  <c r="A3462" i="13"/>
  <c r="A3461" i="13"/>
  <c r="A3460" i="13"/>
  <c r="A3459" i="13"/>
  <c r="A3458" i="13"/>
  <c r="A3457" i="13"/>
  <c r="A3456" i="13"/>
  <c r="A3455" i="13"/>
  <c r="A3454" i="13"/>
  <c r="A3453" i="13"/>
  <c r="A3452" i="13"/>
  <c r="A3451" i="13"/>
  <c r="A3450" i="13"/>
  <c r="A3449" i="13"/>
  <c r="A3448" i="13"/>
  <c r="A3447" i="13"/>
  <c r="A3446" i="13"/>
  <c r="A3445" i="13"/>
  <c r="A3444" i="13"/>
  <c r="A3443" i="13"/>
  <c r="A3442" i="13"/>
  <c r="A3441" i="13"/>
  <c r="A3440" i="13"/>
  <c r="A3439" i="13"/>
  <c r="A3438" i="13"/>
  <c r="A3437" i="13"/>
  <c r="A3436" i="13"/>
  <c r="A3435" i="13"/>
  <c r="A3434" i="13"/>
  <c r="A3433" i="13"/>
  <c r="A3432" i="13"/>
  <c r="A3431" i="13"/>
  <c r="A3430" i="13"/>
  <c r="A3429" i="13"/>
  <c r="A3428" i="13"/>
  <c r="A3427" i="13"/>
  <c r="A3426" i="13"/>
  <c r="A3425" i="13"/>
  <c r="A3424" i="13"/>
  <c r="A3423" i="13"/>
  <c r="A3422" i="13"/>
  <c r="A3421" i="13"/>
  <c r="A3420" i="13"/>
  <c r="A3419" i="13"/>
  <c r="A3418" i="13"/>
  <c r="A3417" i="13"/>
  <c r="A3416" i="13"/>
  <c r="A3415" i="13"/>
  <c r="A3414" i="13"/>
  <c r="A3413" i="13"/>
  <c r="A3412" i="13"/>
  <c r="A3411" i="13"/>
  <c r="A3410" i="13"/>
  <c r="A3409" i="13"/>
  <c r="A3408" i="13"/>
  <c r="A3407" i="13"/>
  <c r="A3406" i="13"/>
  <c r="A3405" i="13"/>
  <c r="A3404" i="13"/>
  <c r="A3403" i="13"/>
  <c r="A3402" i="13"/>
  <c r="A3401" i="13"/>
  <c r="A3400" i="13"/>
  <c r="A3399" i="13"/>
  <c r="A3398" i="13"/>
  <c r="A3397" i="13"/>
  <c r="A3396" i="13"/>
  <c r="A3395" i="13"/>
  <c r="A3394" i="13"/>
  <c r="A3393" i="13"/>
  <c r="A3392" i="13"/>
  <c r="A3391" i="13"/>
  <c r="A3390" i="13"/>
  <c r="A3389" i="13"/>
  <c r="A3388" i="13"/>
  <c r="A3387" i="13"/>
  <c r="A3386" i="13"/>
  <c r="A3385" i="13"/>
  <c r="A3368" i="13"/>
  <c r="A3367" i="13"/>
  <c r="A3366" i="13"/>
  <c r="A3365" i="13"/>
  <c r="A3364" i="13"/>
  <c r="A3363" i="13"/>
  <c r="A3362" i="13"/>
  <c r="A3361" i="13"/>
  <c r="A3360" i="13"/>
  <c r="A3359" i="13"/>
  <c r="A3358" i="13"/>
  <c r="A3357" i="13"/>
  <c r="A3356" i="13"/>
  <c r="A3355" i="13"/>
  <c r="A3354" i="13"/>
  <c r="A3353" i="13"/>
  <c r="A3352" i="13"/>
  <c r="A3351" i="13"/>
  <c r="A3350" i="13"/>
  <c r="A3349" i="13"/>
  <c r="A3348" i="13"/>
  <c r="A3347" i="13"/>
  <c r="A3346" i="13"/>
  <c r="A3345" i="13"/>
  <c r="A3344" i="13"/>
  <c r="A3343" i="13"/>
  <c r="A3342" i="13"/>
  <c r="A3341" i="13"/>
  <c r="A3340" i="13"/>
  <c r="A3339" i="13"/>
  <c r="A3338" i="13"/>
  <c r="A3337" i="13"/>
  <c r="A3336" i="13"/>
  <c r="A3335" i="13"/>
  <c r="A3334" i="13"/>
  <c r="A3333" i="13"/>
  <c r="A3332" i="13"/>
  <c r="A3331" i="13"/>
  <c r="A3330" i="13"/>
  <c r="A3329" i="13"/>
  <c r="A3328" i="13"/>
  <c r="A3327" i="13"/>
  <c r="A3326" i="13"/>
  <c r="A3325" i="13"/>
  <c r="A3324" i="13"/>
  <c r="A3323" i="13"/>
  <c r="A3322" i="13"/>
  <c r="A3321" i="13"/>
  <c r="A3320" i="13"/>
  <c r="A3319" i="13"/>
  <c r="A3318" i="13"/>
  <c r="A3317" i="13"/>
  <c r="A3316" i="13"/>
  <c r="A3315" i="13"/>
  <c r="A3314" i="13"/>
  <c r="A3313" i="13"/>
  <c r="A3312" i="13"/>
  <c r="A3311" i="13"/>
  <c r="A3310" i="13"/>
  <c r="A3309" i="13"/>
  <c r="A3308" i="13"/>
  <c r="A3307" i="13"/>
  <c r="A3306" i="13"/>
  <c r="A3305" i="13"/>
  <c r="A3304" i="13"/>
  <c r="A3303" i="13"/>
  <c r="A3302" i="13"/>
  <c r="A3301" i="13"/>
  <c r="A3300" i="13"/>
  <c r="A3299" i="13"/>
  <c r="A3298" i="13"/>
  <c r="A3297" i="13"/>
  <c r="A3296" i="13"/>
  <c r="A3295" i="13"/>
  <c r="A3294" i="13"/>
  <c r="A3293" i="13"/>
  <c r="A3292" i="13"/>
  <c r="A3291" i="13"/>
  <c r="A3290" i="13"/>
  <c r="A3289" i="13"/>
  <c r="A3288" i="13"/>
  <c r="A3287" i="13"/>
  <c r="A3286" i="13"/>
  <c r="A3285" i="13"/>
  <c r="A3284" i="13"/>
  <c r="A3283" i="13"/>
  <c r="A3282" i="13"/>
  <c r="A3281" i="13"/>
  <c r="A3280" i="13"/>
  <c r="A3279" i="13"/>
  <c r="A3278" i="13"/>
  <c r="A3277" i="13"/>
  <c r="A3276" i="13"/>
  <c r="A3275" i="13"/>
  <c r="A3274" i="13"/>
  <c r="A3237" i="13"/>
  <c r="A3236" i="13"/>
  <c r="A3235" i="13"/>
  <c r="A3234" i="13"/>
  <c r="A3233" i="13"/>
  <c r="A3232" i="13"/>
  <c r="A3231" i="13"/>
  <c r="A3230" i="13"/>
  <c r="A3229" i="13"/>
  <c r="A3228" i="13"/>
  <c r="A3227" i="13"/>
  <c r="A3226" i="13"/>
  <c r="A3225" i="13"/>
  <c r="A3224" i="13"/>
  <c r="A3223" i="13"/>
  <c r="A3222" i="13"/>
  <c r="A3221" i="13"/>
  <c r="A3220" i="13"/>
  <c r="A3219" i="13"/>
  <c r="A3218" i="13"/>
  <c r="A3217" i="13"/>
  <c r="A3216" i="13"/>
  <c r="A3215" i="13"/>
  <c r="A3214" i="13"/>
  <c r="A3213" i="13"/>
  <c r="A3212" i="13"/>
  <c r="A3211" i="13"/>
  <c r="A3210" i="13"/>
  <c r="A3209" i="13"/>
  <c r="A3208" i="13"/>
  <c r="A3207" i="13"/>
  <c r="A3206" i="13"/>
  <c r="A3205" i="13"/>
  <c r="A3204" i="13"/>
  <c r="A3203" i="13"/>
  <c r="A3202" i="13"/>
  <c r="A3201" i="13"/>
  <c r="A3200" i="13"/>
  <c r="A3199" i="13"/>
  <c r="A3198" i="13"/>
  <c r="A3197" i="13"/>
  <c r="A3196" i="13"/>
  <c r="A3195" i="13"/>
  <c r="A3194" i="13"/>
  <c r="A3193" i="13"/>
  <c r="A3192" i="13"/>
  <c r="A3191" i="13"/>
  <c r="A3190" i="13"/>
  <c r="A3189" i="13"/>
  <c r="A3188" i="13"/>
  <c r="A3187" i="13"/>
  <c r="A3186" i="13"/>
  <c r="A3185" i="13"/>
  <c r="A3184" i="13"/>
  <c r="A3183" i="13"/>
  <c r="A3182" i="13"/>
  <c r="A3181" i="13"/>
  <c r="A3180" i="13"/>
  <c r="A3179" i="13"/>
  <c r="A3178" i="13"/>
  <c r="A3177" i="13"/>
  <c r="A3176" i="13"/>
  <c r="A3175" i="13"/>
  <c r="A3174" i="13"/>
  <c r="A3173" i="13"/>
  <c r="A3172" i="13"/>
  <c r="A3171" i="13"/>
  <c r="A3170" i="13"/>
  <c r="A3169" i="13"/>
  <c r="A3168" i="13"/>
  <c r="A3167" i="13"/>
  <c r="A3166" i="13"/>
  <c r="A3165" i="13"/>
  <c r="A3164" i="13"/>
  <c r="A3163" i="13"/>
  <c r="A3162" i="13"/>
  <c r="A3161" i="13"/>
  <c r="A3160" i="13"/>
  <c r="A3142" i="13"/>
  <c r="A3141" i="13"/>
  <c r="A3140" i="13"/>
  <c r="A3139" i="13"/>
  <c r="A3138" i="13"/>
  <c r="A3137" i="13"/>
  <c r="A3136" i="13"/>
  <c r="A3135" i="13"/>
  <c r="A3134" i="13"/>
  <c r="A3133" i="13"/>
  <c r="A3132" i="13"/>
  <c r="A3131" i="13"/>
  <c r="A3130" i="13"/>
  <c r="A3129" i="13"/>
  <c r="A3128" i="13"/>
  <c r="A3127" i="13"/>
  <c r="A3126" i="13"/>
  <c r="A3125" i="13"/>
  <c r="A3124" i="13"/>
  <c r="A3123" i="13"/>
  <c r="A3122" i="13"/>
  <c r="A3121" i="13"/>
  <c r="A3120" i="13"/>
  <c r="A3119" i="13"/>
  <c r="A3118" i="13"/>
  <c r="A3117" i="13"/>
  <c r="A3116" i="13"/>
  <c r="A3115" i="13"/>
  <c r="A3114" i="13"/>
  <c r="A3113" i="13"/>
  <c r="A3112" i="13"/>
  <c r="A3111" i="13"/>
  <c r="A3110" i="13"/>
  <c r="A3109" i="13"/>
  <c r="A3108" i="13"/>
  <c r="A3107" i="13"/>
  <c r="A3106" i="13"/>
  <c r="A3105" i="13"/>
  <c r="A3104" i="13"/>
  <c r="A3103" i="13"/>
  <c r="A3102" i="13"/>
  <c r="A3101" i="13"/>
  <c r="A3100" i="13"/>
  <c r="A3099" i="13"/>
  <c r="A3098" i="13"/>
  <c r="A3097" i="13"/>
  <c r="A3096" i="13"/>
  <c r="A3095" i="13"/>
  <c r="A3094" i="13"/>
  <c r="A3093" i="13"/>
  <c r="A3092" i="13"/>
  <c r="A3091" i="13"/>
  <c r="A3090" i="13"/>
  <c r="A3089" i="13"/>
  <c r="A3088" i="13"/>
  <c r="A3087" i="13"/>
  <c r="A3086" i="13"/>
  <c r="A3085" i="13"/>
  <c r="A3084" i="13"/>
  <c r="A3083" i="13"/>
  <c r="A3082" i="13"/>
  <c r="A3081" i="13"/>
  <c r="A3080" i="13"/>
  <c r="A3079" i="13"/>
  <c r="A3078" i="13"/>
  <c r="A3077" i="13"/>
  <c r="A3076" i="13"/>
  <c r="A3075" i="13"/>
  <c r="A3074" i="13"/>
  <c r="A3073" i="13"/>
  <c r="A3072" i="13"/>
  <c r="A3071" i="13"/>
  <c r="A3070" i="13"/>
  <c r="A3069" i="13"/>
  <c r="A3068" i="13"/>
  <c r="A3067" i="13"/>
  <c r="A3066" i="13"/>
  <c r="A3065" i="13"/>
  <c r="A3064" i="13"/>
  <c r="A3063" i="13"/>
  <c r="A3062" i="13"/>
  <c r="A3061" i="13"/>
  <c r="A3060" i="13"/>
  <c r="A3059" i="13"/>
  <c r="A3058" i="13"/>
  <c r="A3057" i="13"/>
  <c r="A3056" i="13"/>
  <c r="A3055" i="13"/>
  <c r="A3054" i="13"/>
  <c r="A3053" i="13"/>
  <c r="A3052" i="13"/>
  <c r="A3051" i="13"/>
  <c r="A3050" i="13"/>
  <c r="A3049" i="13"/>
  <c r="A3048" i="13"/>
  <c r="A3008" i="13"/>
  <c r="A3007" i="13"/>
  <c r="A3006" i="13"/>
  <c r="A3005" i="13"/>
  <c r="A3004" i="13"/>
  <c r="A3003" i="13"/>
  <c r="A3002" i="13"/>
  <c r="A3001" i="13"/>
  <c r="A3000" i="13"/>
  <c r="A2999" i="13"/>
  <c r="A2998" i="13"/>
  <c r="A2997" i="13"/>
  <c r="A2996" i="13"/>
  <c r="A2995" i="13"/>
  <c r="A2994" i="13"/>
  <c r="A2993" i="13"/>
  <c r="A2992" i="13"/>
  <c r="A2991" i="13"/>
  <c r="A2990" i="13"/>
  <c r="A2989" i="13"/>
  <c r="A2988" i="13"/>
  <c r="A2987" i="13"/>
  <c r="A2986" i="13"/>
  <c r="A2985" i="13"/>
  <c r="A2984" i="13"/>
  <c r="A2983" i="13"/>
  <c r="A2982" i="13"/>
  <c r="A2981" i="13"/>
  <c r="A2980" i="13"/>
  <c r="A2979" i="13"/>
  <c r="A2978" i="13"/>
  <c r="A2977" i="13"/>
  <c r="A2976" i="13"/>
  <c r="A2975" i="13"/>
  <c r="A2974" i="13"/>
  <c r="A2973" i="13"/>
  <c r="A2972" i="13"/>
  <c r="A2971" i="13"/>
  <c r="A2970" i="13"/>
  <c r="A2969" i="13"/>
  <c r="A2968" i="13"/>
  <c r="A2967" i="13"/>
  <c r="A2966" i="13"/>
  <c r="A2965" i="13"/>
  <c r="A2964" i="13"/>
  <c r="A2963" i="13"/>
  <c r="A2962" i="13"/>
  <c r="A2961" i="13"/>
  <c r="A2960" i="13"/>
  <c r="A2959" i="13"/>
  <c r="A2958" i="13"/>
  <c r="A2957" i="13"/>
  <c r="A2956" i="13"/>
  <c r="A2955" i="13"/>
  <c r="A2954" i="13"/>
  <c r="A2953" i="13"/>
  <c r="A2952" i="13"/>
  <c r="A2951" i="13"/>
  <c r="A2950" i="13"/>
  <c r="A2949" i="13"/>
  <c r="A2948" i="13"/>
  <c r="A2947" i="13"/>
  <c r="A2946" i="13"/>
  <c r="A2945" i="13"/>
  <c r="A2944" i="13"/>
  <c r="A2943" i="13"/>
  <c r="A2942" i="13"/>
  <c r="A2941" i="13"/>
  <c r="A2940" i="13"/>
  <c r="A2939" i="13"/>
  <c r="A2938" i="13"/>
  <c r="A2937" i="13"/>
  <c r="A2936" i="13"/>
  <c r="A2935" i="13"/>
  <c r="A2934" i="13"/>
  <c r="A2933" i="13"/>
  <c r="A2932" i="13"/>
  <c r="A2913" i="13"/>
  <c r="A2912" i="13"/>
  <c r="A2911" i="13"/>
  <c r="A2910" i="13"/>
  <c r="A2909" i="13"/>
  <c r="A2908" i="13"/>
  <c r="A2907" i="13"/>
  <c r="A2906" i="13"/>
  <c r="A2905" i="13"/>
  <c r="A2904" i="13"/>
  <c r="A2903" i="13"/>
  <c r="A2902" i="13"/>
  <c r="A2901" i="13"/>
  <c r="A2900" i="13"/>
  <c r="A2899" i="13"/>
  <c r="A2898" i="13"/>
  <c r="A2897" i="13"/>
  <c r="A2896" i="13"/>
  <c r="A2895" i="13"/>
  <c r="A2894" i="13"/>
  <c r="A2893" i="13"/>
  <c r="A2892" i="13"/>
  <c r="A2891" i="13"/>
  <c r="A2890" i="13"/>
  <c r="A2889" i="13"/>
  <c r="A2888" i="13"/>
  <c r="A2887" i="13"/>
  <c r="A2886" i="13"/>
  <c r="A2885" i="13"/>
  <c r="A2884" i="13"/>
  <c r="A2883" i="13"/>
  <c r="A2882" i="13"/>
  <c r="A2881" i="13"/>
  <c r="A2880" i="13"/>
  <c r="A2879" i="13"/>
  <c r="A2878" i="13"/>
  <c r="A2877" i="13"/>
  <c r="A2876" i="13"/>
  <c r="A2875" i="13"/>
  <c r="A2874" i="13"/>
  <c r="A2873" i="13"/>
  <c r="A2872" i="13"/>
  <c r="A2871" i="13"/>
  <c r="A2870" i="13"/>
  <c r="A2869" i="13"/>
  <c r="A2868" i="13"/>
  <c r="A2867" i="13"/>
  <c r="A2866" i="13"/>
  <c r="A2865" i="13"/>
  <c r="A2864" i="13"/>
  <c r="A2863" i="13"/>
  <c r="A2862" i="13"/>
  <c r="A2861" i="13"/>
  <c r="A2860" i="13"/>
  <c r="A2859" i="13"/>
  <c r="A2858" i="13"/>
  <c r="A2857" i="13"/>
  <c r="A2856" i="13"/>
  <c r="A2855" i="13"/>
  <c r="A2854" i="13"/>
  <c r="A2853" i="13"/>
  <c r="A2852" i="13"/>
  <c r="A2851" i="13"/>
  <c r="A2850" i="13"/>
  <c r="A2849" i="13"/>
  <c r="A2848" i="13"/>
  <c r="A2847" i="13"/>
  <c r="A2846" i="13"/>
  <c r="A2845" i="13"/>
  <c r="A2844" i="13"/>
  <c r="A2843" i="13"/>
  <c r="A2842" i="13"/>
  <c r="A2841" i="13"/>
  <c r="A2840" i="13"/>
  <c r="A2839" i="13"/>
  <c r="A2838" i="13"/>
  <c r="A2837" i="13"/>
  <c r="A2836" i="13"/>
  <c r="A2835" i="13"/>
  <c r="A2834" i="13"/>
  <c r="A2833" i="13"/>
  <c r="A2832" i="13"/>
  <c r="A2831" i="13"/>
  <c r="A2830" i="13"/>
  <c r="A2829" i="13"/>
  <c r="A2828" i="13"/>
  <c r="A2827" i="13"/>
  <c r="A2826" i="13"/>
  <c r="A2825" i="13"/>
  <c r="A2824" i="13"/>
  <c r="A2823" i="13"/>
  <c r="A2822" i="13"/>
  <c r="A2821" i="13"/>
  <c r="A2815" i="13"/>
  <c r="A2811" i="13"/>
  <c r="A2779" i="13"/>
  <c r="A2778" i="13"/>
  <c r="A2777" i="13"/>
  <c r="A2776" i="13"/>
  <c r="A2775" i="13"/>
  <c r="A2774" i="13"/>
  <c r="A2773" i="13"/>
  <c r="A2772" i="13"/>
  <c r="A2771" i="13"/>
  <c r="A2770" i="13"/>
  <c r="A2769" i="13"/>
  <c r="A2768" i="13"/>
  <c r="A2767" i="13"/>
  <c r="A2766" i="13"/>
  <c r="A2765" i="13"/>
  <c r="A2764" i="13"/>
  <c r="A2763" i="13"/>
  <c r="A2762" i="13"/>
  <c r="A2761" i="13"/>
  <c r="A2760" i="13"/>
  <c r="A2759" i="13"/>
  <c r="A2758" i="13"/>
  <c r="A2757" i="13"/>
  <c r="A2756" i="13"/>
  <c r="A2755" i="13"/>
  <c r="A2754" i="13"/>
  <c r="A2753" i="13"/>
  <c r="A2752" i="13"/>
  <c r="A2751" i="13"/>
  <c r="A2750" i="13"/>
  <c r="A2749" i="13"/>
  <c r="A2748" i="13"/>
  <c r="A2747" i="13"/>
  <c r="A2746" i="13"/>
  <c r="A2745" i="13"/>
  <c r="A2744" i="13"/>
  <c r="A2743" i="13"/>
  <c r="A2742" i="13"/>
  <c r="A2741" i="13"/>
  <c r="A2740" i="13"/>
  <c r="A2739" i="13"/>
  <c r="A2738" i="13"/>
  <c r="A2737" i="13"/>
  <c r="A2736" i="13"/>
  <c r="A2735" i="13"/>
  <c r="A2734" i="13"/>
  <c r="A2733" i="13"/>
  <c r="A2732" i="13"/>
  <c r="A2731" i="13"/>
  <c r="A2730" i="13"/>
  <c r="A2729" i="13"/>
  <c r="A2728" i="13"/>
  <c r="A2727" i="13"/>
  <c r="A2726" i="13"/>
  <c r="A2725" i="13"/>
  <c r="A2724" i="13"/>
  <c r="A2723" i="13"/>
  <c r="A2722" i="13"/>
  <c r="A2721" i="13"/>
  <c r="A2720" i="13"/>
  <c r="A2719" i="13"/>
  <c r="A2718" i="13"/>
  <c r="A2717" i="13"/>
  <c r="A2716" i="13"/>
  <c r="A2715" i="13"/>
  <c r="A2714" i="13"/>
  <c r="A2713" i="13"/>
  <c r="A2712" i="13"/>
  <c r="A2711" i="13"/>
  <c r="A2710" i="13"/>
  <c r="A2709" i="13"/>
  <c r="A2708" i="13"/>
  <c r="A2707" i="13"/>
  <c r="A2706" i="13"/>
  <c r="A2705" i="13"/>
  <c r="A2704" i="13"/>
  <c r="A2703" i="13"/>
  <c r="A2702" i="13"/>
  <c r="A2701" i="13"/>
  <c r="A2684" i="13"/>
  <c r="A2683" i="13"/>
  <c r="A2682" i="13"/>
  <c r="A2681" i="13"/>
  <c r="A2680" i="13"/>
  <c r="A2679" i="13"/>
  <c r="A2678" i="13"/>
  <c r="A2677" i="13"/>
  <c r="A2676" i="13"/>
  <c r="A2675" i="13"/>
  <c r="A2674" i="13"/>
  <c r="A2673" i="13"/>
  <c r="A2672" i="13"/>
  <c r="A2671" i="13"/>
  <c r="A2670" i="13"/>
  <c r="A2669" i="13"/>
  <c r="A2668" i="13"/>
  <c r="A2667" i="13"/>
  <c r="A2666" i="13"/>
  <c r="A2665" i="13"/>
  <c r="A2664" i="13"/>
  <c r="A2663" i="13"/>
  <c r="A2662" i="13"/>
  <c r="A2661" i="13"/>
  <c r="A2660" i="13"/>
  <c r="A2659" i="13"/>
  <c r="A2658" i="13"/>
  <c r="A2657" i="13"/>
  <c r="A2656" i="13"/>
  <c r="A2655" i="13"/>
  <c r="A2654" i="13"/>
  <c r="A2653" i="13"/>
  <c r="A2652" i="13"/>
  <c r="A2651" i="13"/>
  <c r="A2650" i="13"/>
  <c r="A2649" i="13"/>
  <c r="A2648" i="13"/>
  <c r="A2647" i="13"/>
  <c r="A2646" i="13"/>
  <c r="A2645" i="13"/>
  <c r="A2644" i="13"/>
  <c r="A2643" i="13"/>
  <c r="A2642" i="13"/>
  <c r="A2641" i="13"/>
  <c r="A2640" i="13"/>
  <c r="A2639" i="13"/>
  <c r="A2638" i="13"/>
  <c r="A2637" i="13"/>
  <c r="A2636" i="13"/>
  <c r="A2635" i="13"/>
  <c r="A2634" i="13"/>
  <c r="A2633" i="13"/>
  <c r="A2632" i="13"/>
  <c r="A2631" i="13"/>
  <c r="A2630" i="13"/>
  <c r="A2629" i="13"/>
  <c r="A2628" i="13"/>
  <c r="A2627" i="13"/>
  <c r="A2626" i="13"/>
  <c r="A2625" i="13"/>
  <c r="A2624" i="13"/>
  <c r="A2623" i="13"/>
  <c r="A2622" i="13"/>
  <c r="A2621" i="13"/>
  <c r="A2620" i="13"/>
  <c r="A2619" i="13"/>
  <c r="A2618" i="13"/>
  <c r="A2617" i="13"/>
  <c r="A2616" i="13"/>
  <c r="A2615" i="13"/>
  <c r="A2614" i="13"/>
  <c r="A2613" i="13"/>
  <c r="A2612" i="13"/>
  <c r="A2611" i="13"/>
  <c r="A2610" i="13"/>
  <c r="A2609" i="13"/>
  <c r="A2608" i="13"/>
  <c r="A2607" i="13"/>
  <c r="A2606" i="13"/>
  <c r="A2605" i="13"/>
  <c r="A2604" i="13"/>
  <c r="A2603" i="13"/>
  <c r="A2602" i="13"/>
  <c r="A2601" i="13"/>
  <c r="A2600" i="13"/>
  <c r="A2599" i="13"/>
  <c r="A2598" i="13"/>
  <c r="A2597" i="13"/>
  <c r="A2596" i="13"/>
  <c r="A2595" i="13"/>
  <c r="A2594" i="13"/>
  <c r="A2593" i="13"/>
  <c r="A2592" i="13"/>
  <c r="A2591" i="13"/>
  <c r="A2590" i="13"/>
  <c r="A2553" i="13"/>
  <c r="A2552" i="13"/>
  <c r="A2551" i="13"/>
  <c r="A2550" i="13"/>
  <c r="A2549" i="13"/>
  <c r="A2548" i="13"/>
  <c r="A2547" i="13"/>
  <c r="A2546" i="13"/>
  <c r="A2545" i="13"/>
  <c r="A2544" i="13"/>
  <c r="A2543" i="13"/>
  <c r="A2542" i="13"/>
  <c r="A2541" i="13"/>
  <c r="A2540" i="13"/>
  <c r="A2539" i="13"/>
  <c r="A2538" i="13"/>
  <c r="A2537" i="13"/>
  <c r="A2536" i="13"/>
  <c r="A2535" i="13"/>
  <c r="A2534" i="13"/>
  <c r="A2533" i="13"/>
  <c r="A2532" i="13"/>
  <c r="A2531" i="13"/>
  <c r="A2530" i="13"/>
  <c r="A2529" i="13"/>
  <c r="A2528" i="13"/>
  <c r="A2527" i="13"/>
  <c r="A2526" i="13"/>
  <c r="A2525" i="13"/>
  <c r="A2524" i="13"/>
  <c r="A2523" i="13"/>
  <c r="A2522" i="13"/>
  <c r="A2521" i="13"/>
  <c r="A2520" i="13"/>
  <c r="A2519" i="13"/>
  <c r="A2518" i="13"/>
  <c r="A2517" i="13"/>
  <c r="A2516" i="13"/>
  <c r="A2515" i="13"/>
  <c r="A2514" i="13"/>
  <c r="A2513" i="13"/>
  <c r="A2512" i="13"/>
  <c r="A2511" i="13"/>
  <c r="A2510" i="13"/>
  <c r="A2509" i="13"/>
  <c r="A2508" i="13"/>
  <c r="A2507" i="13"/>
  <c r="A2506" i="13"/>
  <c r="A2505" i="13"/>
  <c r="A2504" i="13"/>
  <c r="A2503" i="13"/>
  <c r="A2502" i="13"/>
  <c r="A2501" i="13"/>
  <c r="A2500" i="13"/>
  <c r="A2499" i="13"/>
  <c r="A2498" i="13"/>
  <c r="A2497" i="13"/>
  <c r="A2496" i="13"/>
  <c r="A2495" i="13"/>
  <c r="A2494" i="13"/>
  <c r="A2493" i="13"/>
  <c r="A2492" i="13"/>
  <c r="A2491" i="13"/>
  <c r="A2490" i="13"/>
  <c r="A2489" i="13"/>
  <c r="A2488" i="13"/>
  <c r="A2487" i="13"/>
  <c r="A2486" i="13"/>
  <c r="A2485" i="13"/>
  <c r="A2484" i="13"/>
  <c r="A2483" i="13"/>
  <c r="A2482" i="13"/>
  <c r="A2481" i="13"/>
  <c r="A2480" i="13"/>
  <c r="A2479" i="13"/>
  <c r="A2478" i="13"/>
  <c r="A2477" i="13"/>
  <c r="A2476" i="13"/>
  <c r="A2475" i="13"/>
  <c r="A2458" i="13"/>
  <c r="A2457" i="13"/>
  <c r="A2456" i="13"/>
  <c r="A2455" i="13"/>
  <c r="A2454" i="13"/>
  <c r="A2453" i="13"/>
  <c r="A2452" i="13"/>
  <c r="A2451" i="13"/>
  <c r="A2450" i="13"/>
  <c r="A2449" i="13"/>
  <c r="A2448" i="13"/>
  <c r="A2447" i="13"/>
  <c r="A2446" i="13"/>
  <c r="A2445" i="13"/>
  <c r="A2444" i="13"/>
  <c r="A2443" i="13"/>
  <c r="A2442" i="13"/>
  <c r="A2441" i="13"/>
  <c r="A2440" i="13"/>
  <c r="A2439" i="13"/>
  <c r="A2438" i="13"/>
  <c r="A2437" i="13"/>
  <c r="A2436" i="13"/>
  <c r="A2435" i="13"/>
  <c r="A2434" i="13"/>
  <c r="A2433" i="13"/>
  <c r="A2432" i="13"/>
  <c r="A2431" i="13"/>
  <c r="A2430" i="13"/>
  <c r="A2429" i="13"/>
  <c r="A2428" i="13"/>
  <c r="A2427" i="13"/>
  <c r="A2426" i="13"/>
  <c r="A2425" i="13"/>
  <c r="A2424" i="13"/>
  <c r="A2423" i="13"/>
  <c r="A2422" i="13"/>
  <c r="A2421" i="13"/>
  <c r="A2420" i="13"/>
  <c r="A2419" i="13"/>
  <c r="A2418" i="13"/>
  <c r="A2417" i="13"/>
  <c r="A2416" i="13"/>
  <c r="A2415" i="13"/>
  <c r="A2414" i="13"/>
  <c r="A2413" i="13"/>
  <c r="A2412" i="13"/>
  <c r="A2411" i="13"/>
  <c r="A2410" i="13"/>
  <c r="A2409" i="13"/>
  <c r="A2408" i="13"/>
  <c r="A2407" i="13"/>
  <c r="A2406" i="13"/>
  <c r="A2405" i="13"/>
  <c r="A2404" i="13"/>
  <c r="A2403" i="13"/>
  <c r="A2402" i="13"/>
  <c r="A2401" i="13"/>
  <c r="A2400" i="13"/>
  <c r="A2399" i="13"/>
  <c r="A2398" i="13"/>
  <c r="A2397" i="13"/>
  <c r="A2396" i="13"/>
  <c r="A2395" i="13"/>
  <c r="A2394" i="13"/>
  <c r="A2393" i="13"/>
  <c r="A2392" i="13"/>
  <c r="A2391" i="13"/>
  <c r="A2390" i="13"/>
  <c r="A2389" i="13"/>
  <c r="A2388" i="13"/>
  <c r="A2387" i="13"/>
  <c r="A2386" i="13"/>
  <c r="A2385" i="13"/>
  <c r="A2384" i="13"/>
  <c r="A2383" i="13"/>
  <c r="A2382" i="13"/>
  <c r="A2381" i="13"/>
  <c r="A2380" i="13"/>
  <c r="A2379" i="13"/>
  <c r="A2378" i="13"/>
  <c r="A2377" i="13"/>
  <c r="A2376" i="13"/>
  <c r="A2375" i="13"/>
  <c r="A2374" i="13"/>
  <c r="A2373" i="13"/>
  <c r="A2372" i="13"/>
  <c r="A2371" i="13"/>
  <c r="A2370" i="13"/>
  <c r="A2369" i="13"/>
  <c r="A2368" i="13"/>
  <c r="A2367" i="13"/>
  <c r="A2366" i="13"/>
  <c r="A2327" i="13"/>
  <c r="A2326" i="13"/>
  <c r="A2325" i="13"/>
  <c r="A2324" i="13"/>
  <c r="A2323" i="13"/>
  <c r="A2322" i="13"/>
  <c r="A2321" i="13"/>
  <c r="A2320" i="13"/>
  <c r="A2319" i="13"/>
  <c r="A2318" i="13"/>
  <c r="A2317" i="13"/>
  <c r="A2316" i="13"/>
  <c r="A2315" i="13"/>
  <c r="A2314" i="13"/>
  <c r="A2313" i="13"/>
  <c r="A2312" i="13"/>
  <c r="A2311" i="13"/>
  <c r="A2310" i="13"/>
  <c r="A2309" i="13"/>
  <c r="A2308" i="13"/>
  <c r="A2307" i="13"/>
  <c r="A2306" i="13"/>
  <c r="A2305" i="13"/>
  <c r="A2304" i="13"/>
  <c r="A2303" i="13"/>
  <c r="A2302" i="13"/>
  <c r="A2301" i="13"/>
  <c r="A2300" i="13"/>
  <c r="A2299" i="13"/>
  <c r="A2298" i="13"/>
  <c r="A2297" i="13"/>
  <c r="A2296" i="13"/>
  <c r="A2295" i="13"/>
  <c r="A2294" i="13"/>
  <c r="A2293" i="13"/>
  <c r="A2292" i="13"/>
  <c r="A2291" i="13"/>
  <c r="A2290" i="13"/>
  <c r="A2289" i="13"/>
  <c r="A2288" i="13"/>
  <c r="A2287" i="13"/>
  <c r="A2286" i="13"/>
  <c r="A2285" i="13"/>
  <c r="A2284" i="13"/>
  <c r="A2283" i="13"/>
  <c r="A2282" i="13"/>
  <c r="A2281" i="13"/>
  <c r="A2280" i="13"/>
  <c r="A2279" i="13"/>
  <c r="A2278" i="13"/>
  <c r="A2277" i="13"/>
  <c r="A2276" i="13"/>
  <c r="A2275" i="13"/>
  <c r="A2274" i="13"/>
  <c r="A2273" i="13"/>
  <c r="A2272" i="13"/>
  <c r="A2271" i="13"/>
  <c r="A2270" i="13"/>
  <c r="A2269" i="13"/>
  <c r="A2268" i="13"/>
  <c r="A2267" i="13"/>
  <c r="A2266" i="13"/>
  <c r="A2265" i="13"/>
  <c r="A2264" i="13"/>
  <c r="A2263" i="13"/>
  <c r="A2262" i="13"/>
  <c r="A2261" i="13"/>
  <c r="A2260" i="13"/>
  <c r="A2259" i="13"/>
  <c r="A2258" i="13"/>
  <c r="A2257" i="13"/>
  <c r="A2256" i="13"/>
  <c r="A2255" i="13"/>
  <c r="A2254" i="13"/>
  <c r="A2253" i="13"/>
  <c r="A2252" i="13"/>
  <c r="A2251" i="13"/>
  <c r="A2250" i="13"/>
  <c r="A2249" i="13"/>
  <c r="A2232" i="13"/>
  <c r="A2231" i="13"/>
  <c r="A2230" i="13"/>
  <c r="A2229" i="13"/>
  <c r="A2228" i="13"/>
  <c r="A2227" i="13"/>
  <c r="A2226" i="13"/>
  <c r="A2225" i="13"/>
  <c r="A2224" i="13"/>
  <c r="A2223" i="13"/>
  <c r="A2222" i="13"/>
  <c r="A2221" i="13"/>
  <c r="A2220" i="13"/>
  <c r="A2219" i="13"/>
  <c r="A2218" i="13"/>
  <c r="A2217" i="13"/>
  <c r="A2216" i="13"/>
  <c r="A2215" i="13"/>
  <c r="A2214" i="13"/>
  <c r="A2213" i="13"/>
  <c r="A2212" i="13"/>
  <c r="A2211" i="13"/>
  <c r="A2210" i="13"/>
  <c r="A2209" i="13"/>
  <c r="A2208" i="13"/>
  <c r="A2207" i="13"/>
  <c r="A2206" i="13"/>
  <c r="A2205" i="13"/>
  <c r="A2204" i="13"/>
  <c r="A2203" i="13"/>
  <c r="A2202" i="13"/>
  <c r="A2201" i="13"/>
  <c r="A2200" i="13"/>
  <c r="A2199" i="13"/>
  <c r="A2198" i="13"/>
  <c r="A2197" i="13"/>
  <c r="A2196" i="13"/>
  <c r="A2195" i="13"/>
  <c r="A2194" i="13"/>
  <c r="A2193" i="13"/>
  <c r="A2192" i="13"/>
  <c r="A2191" i="13"/>
  <c r="A2190" i="13"/>
  <c r="A2189" i="13"/>
  <c r="A2188" i="13"/>
  <c r="A2187" i="13"/>
  <c r="A2186" i="13"/>
  <c r="A2185" i="13"/>
  <c r="A2184" i="13"/>
  <c r="A2183" i="13"/>
  <c r="A2182" i="13"/>
  <c r="A2181" i="13"/>
  <c r="A2180" i="13"/>
  <c r="A2179" i="13"/>
  <c r="A2178" i="13"/>
  <c r="A2177" i="13"/>
  <c r="A2176" i="13"/>
  <c r="A2175" i="13"/>
  <c r="A2174" i="13"/>
  <c r="A2173" i="13"/>
  <c r="A2172" i="13"/>
  <c r="A2171" i="13"/>
  <c r="A2170" i="13"/>
  <c r="A2169" i="13"/>
  <c r="A2168" i="13"/>
  <c r="A2167" i="13"/>
  <c r="A2166" i="13"/>
  <c r="A2165" i="13"/>
  <c r="A2164" i="13"/>
  <c r="A2163" i="13"/>
  <c r="A2162" i="13"/>
  <c r="A2161" i="13"/>
  <c r="A2160" i="13"/>
  <c r="A2159" i="13"/>
  <c r="A2158" i="13"/>
  <c r="A2157" i="13"/>
  <c r="A2156" i="13"/>
  <c r="A2155" i="13"/>
  <c r="A2154" i="13"/>
  <c r="A2153" i="13"/>
  <c r="A2152" i="13"/>
  <c r="A2151" i="13"/>
  <c r="A2150" i="13"/>
  <c r="A2149" i="13"/>
  <c r="A2148" i="13"/>
  <c r="A2147" i="13"/>
  <c r="A2146" i="13"/>
  <c r="A2145" i="13"/>
  <c r="A2144" i="13"/>
  <c r="A2143" i="13"/>
  <c r="A2142" i="13"/>
  <c r="A2141" i="13"/>
  <c r="A2140" i="13"/>
  <c r="A2137" i="13"/>
  <c r="A2135" i="13"/>
  <c r="A2101" i="13"/>
  <c r="A2100" i="13"/>
  <c r="A2099" i="13"/>
  <c r="A2098" i="13"/>
  <c r="A2097" i="13"/>
  <c r="A2096" i="13"/>
  <c r="A2095" i="13"/>
  <c r="A2094" i="13"/>
  <c r="A2093" i="13"/>
  <c r="A2092" i="13"/>
  <c r="A2091" i="13"/>
  <c r="A2090" i="13"/>
  <c r="A2089" i="13"/>
  <c r="A2088" i="13"/>
  <c r="A2087" i="13"/>
  <c r="A2086" i="13"/>
  <c r="A2085" i="13"/>
  <c r="A2084" i="13"/>
  <c r="A2083" i="13"/>
  <c r="A2082" i="13"/>
  <c r="A2081" i="13"/>
  <c r="A2080" i="13"/>
  <c r="A2079" i="13"/>
  <c r="A2078" i="13"/>
  <c r="A2077" i="13"/>
  <c r="A2076" i="13"/>
  <c r="A2075" i="13"/>
  <c r="A2074" i="13"/>
  <c r="A2073" i="13"/>
  <c r="A2072" i="13"/>
  <c r="A2071" i="13"/>
  <c r="A2070" i="13"/>
  <c r="A2069" i="13"/>
  <c r="A2068" i="13"/>
  <c r="A2067" i="13"/>
  <c r="A2066" i="13"/>
  <c r="A2065" i="13"/>
  <c r="A2064" i="13"/>
  <c r="A2063" i="13"/>
  <c r="A2062" i="13"/>
  <c r="A2061" i="13"/>
  <c r="A2060" i="13"/>
  <c r="A2059" i="13"/>
  <c r="A2058" i="13"/>
  <c r="A2057" i="13"/>
  <c r="A2056" i="13"/>
  <c r="A2055" i="13"/>
  <c r="A2054" i="13"/>
  <c r="A2053" i="13"/>
  <c r="A2052" i="13"/>
  <c r="A2051" i="13"/>
  <c r="A2050" i="13"/>
  <c r="A2049" i="13"/>
  <c r="A2048" i="13"/>
  <c r="A2047" i="13"/>
  <c r="A2046" i="13"/>
  <c r="A2045" i="13"/>
  <c r="A2044" i="13"/>
  <c r="A2043" i="13"/>
  <c r="A2042" i="13"/>
  <c r="A2041" i="13"/>
  <c r="A2040" i="13"/>
  <c r="A2039" i="13"/>
  <c r="A2038" i="13"/>
  <c r="A2037" i="13"/>
  <c r="A2036" i="13"/>
  <c r="A2035" i="13"/>
  <c r="A2034" i="13"/>
  <c r="A2033" i="13"/>
  <c r="A2032" i="13"/>
  <c r="A2031" i="13"/>
  <c r="A2030" i="13"/>
  <c r="A2029" i="13"/>
  <c r="A2028" i="13"/>
  <c r="A2027" i="13"/>
  <c r="A2026" i="13"/>
  <c r="A2025" i="13"/>
  <c r="A2024" i="13"/>
  <c r="A2023" i="13"/>
  <c r="A2006" i="13"/>
  <c r="A2005" i="13"/>
  <c r="A2004" i="13"/>
  <c r="A2003" i="13"/>
  <c r="A2002" i="13"/>
  <c r="A2001" i="13"/>
  <c r="A2000" i="13"/>
  <c r="A1999" i="13"/>
  <c r="A1998" i="13"/>
  <c r="A1997" i="13"/>
  <c r="A1996" i="13"/>
  <c r="A1995" i="13"/>
  <c r="A1994" i="13"/>
  <c r="A1993" i="13"/>
  <c r="A1992" i="13"/>
  <c r="A1991" i="13"/>
  <c r="A1990" i="13"/>
  <c r="A1989" i="13"/>
  <c r="A1988" i="13"/>
  <c r="A1987" i="13"/>
  <c r="A1986" i="13"/>
  <c r="A1985" i="13"/>
  <c r="A1984" i="13"/>
  <c r="A1983" i="13"/>
  <c r="A1982" i="13"/>
  <c r="A1981" i="13"/>
  <c r="A1980" i="13"/>
  <c r="A1979" i="13"/>
  <c r="A1978" i="13"/>
  <c r="A1977" i="13"/>
  <c r="A1976" i="13"/>
  <c r="A1975" i="13"/>
  <c r="A1974" i="13"/>
  <c r="A1973" i="13"/>
  <c r="A1972" i="13"/>
  <c r="A1971" i="13"/>
  <c r="A1970" i="13"/>
  <c r="A1969" i="13"/>
  <c r="A1968" i="13"/>
  <c r="A1967" i="13"/>
  <c r="A1966" i="13"/>
  <c r="A1965" i="13"/>
  <c r="A1964" i="13"/>
  <c r="A1963" i="13"/>
  <c r="A1962" i="13"/>
  <c r="A1961" i="13"/>
  <c r="A1960" i="13"/>
  <c r="A1959" i="13"/>
  <c r="A1958" i="13"/>
  <c r="A1957" i="13"/>
  <c r="A1956" i="13"/>
  <c r="A1955" i="13"/>
  <c r="A1954" i="13"/>
  <c r="A1953" i="13"/>
  <c r="A1952" i="13"/>
  <c r="A1951" i="13"/>
  <c r="A1950" i="13"/>
  <c r="A1949" i="13"/>
  <c r="A1948" i="13"/>
  <c r="A1947" i="13"/>
  <c r="A1946" i="13"/>
  <c r="A1945" i="13"/>
  <c r="A1944" i="13"/>
  <c r="A1943" i="13"/>
  <c r="A1942" i="13"/>
  <c r="A1941" i="13"/>
  <c r="A1940" i="13"/>
  <c r="A1939" i="13"/>
  <c r="A1938" i="13"/>
  <c r="A1937" i="13"/>
  <c r="A1936" i="13"/>
  <c r="A1935" i="13"/>
  <c r="A1934" i="13"/>
  <c r="A1933" i="13"/>
  <c r="A1932" i="13"/>
  <c r="A1931" i="13"/>
  <c r="A1930" i="13"/>
  <c r="A1929" i="13"/>
  <c r="A1928" i="13"/>
  <c r="A1927" i="13"/>
  <c r="A1926" i="13"/>
  <c r="A1925" i="13"/>
  <c r="A1924" i="13"/>
  <c r="A1923" i="13"/>
  <c r="A1922" i="13"/>
  <c r="A1921" i="13"/>
  <c r="A1920" i="13"/>
  <c r="A1919" i="13"/>
  <c r="A1918" i="13"/>
  <c r="A1917" i="13"/>
  <c r="A1916" i="13"/>
  <c r="A1915" i="13"/>
  <c r="A1914" i="13"/>
  <c r="A1913" i="13"/>
  <c r="A1912" i="13"/>
  <c r="A1911" i="13"/>
  <c r="A1910" i="13"/>
  <c r="A1909" i="13"/>
  <c r="A1908" i="13"/>
  <c r="A1907" i="13"/>
  <c r="A1906" i="13"/>
  <c r="A1904" i="13"/>
  <c r="A1903" i="13"/>
  <c r="A1902" i="13"/>
  <c r="A1901" i="13"/>
  <c r="A1900" i="13"/>
  <c r="A1899" i="13"/>
  <c r="A1898" i="13"/>
  <c r="A1897" i="13"/>
  <c r="A1896" i="13"/>
  <c r="A1895" i="13"/>
  <c r="A1894" i="13"/>
  <c r="A1893" i="13"/>
  <c r="A1892" i="13"/>
  <c r="A1891" i="13"/>
  <c r="A1890" i="13"/>
  <c r="A1889" i="13"/>
  <c r="A1888" i="13"/>
  <c r="A1887" i="13"/>
  <c r="A1886" i="13"/>
  <c r="A1885" i="13"/>
  <c r="A1884" i="13"/>
  <c r="A1883" i="13"/>
  <c r="A1881" i="13"/>
  <c r="A1880" i="13"/>
  <c r="A1879" i="13"/>
  <c r="A1878" i="13"/>
  <c r="A1877" i="13"/>
  <c r="A1876" i="13"/>
  <c r="A1875" i="13"/>
  <c r="A1874" i="13"/>
  <c r="A1873" i="13"/>
  <c r="A1872" i="13"/>
  <c r="A1871" i="13"/>
  <c r="A1870" i="13"/>
  <c r="A1869" i="13"/>
  <c r="A1868" i="13"/>
  <c r="A1867" i="13"/>
  <c r="A1866" i="13"/>
  <c r="A1865" i="13"/>
  <c r="A1864" i="13"/>
  <c r="A1863" i="13"/>
  <c r="A1862" i="13"/>
  <c r="A1861" i="13"/>
  <c r="A1860" i="13"/>
  <c r="A1858" i="13"/>
  <c r="A1857" i="13"/>
  <c r="A1856" i="13"/>
  <c r="A1855" i="13"/>
  <c r="A1854" i="13"/>
  <c r="A1853" i="13"/>
  <c r="A1852" i="13"/>
  <c r="A1851" i="13"/>
  <c r="A1850" i="13"/>
  <c r="A1849" i="13"/>
  <c r="A1848" i="13"/>
  <c r="A1847" i="13"/>
  <c r="A1846" i="13"/>
  <c r="A1845" i="13"/>
  <c r="A1844" i="13"/>
  <c r="A1843" i="13"/>
  <c r="A1842" i="13"/>
  <c r="A1841" i="13"/>
  <c r="A1840" i="13"/>
  <c r="A1839" i="13"/>
  <c r="A1838" i="13"/>
  <c r="A1837" i="13"/>
  <c r="A1835" i="13"/>
  <c r="A1834" i="13"/>
  <c r="A1833" i="13"/>
  <c r="A1832" i="13"/>
  <c r="A1831" i="13"/>
  <c r="A1830" i="13"/>
  <c r="A1829" i="13"/>
  <c r="A1828" i="13"/>
  <c r="A1827" i="13"/>
  <c r="A1826" i="13"/>
  <c r="A1825" i="13"/>
  <c r="A1824" i="13"/>
  <c r="A1823" i="13"/>
  <c r="A1822" i="13"/>
  <c r="A1821" i="13"/>
  <c r="A1820" i="13"/>
  <c r="A1819" i="13"/>
  <c r="A1818" i="13"/>
  <c r="A1817" i="13"/>
  <c r="A1816" i="13"/>
  <c r="A1815" i="13"/>
  <c r="A1814" i="13"/>
  <c r="A1812" i="13"/>
  <c r="A1811" i="13"/>
  <c r="A1810" i="13"/>
  <c r="A1809" i="13"/>
  <c r="A1808" i="13"/>
  <c r="A1807" i="13"/>
  <c r="A1806" i="13"/>
  <c r="A1805" i="13"/>
  <c r="A1804" i="13"/>
  <c r="A1803" i="13"/>
  <c r="A1802" i="13"/>
  <c r="A1801" i="13"/>
  <c r="A1800" i="13"/>
  <c r="A1799" i="13"/>
  <c r="A1798" i="13"/>
  <c r="A1797" i="13"/>
  <c r="A1796" i="13"/>
  <c r="A1795" i="13"/>
  <c r="A1794" i="13"/>
  <c r="A1793" i="13"/>
  <c r="A1792" i="13"/>
  <c r="A1791" i="13"/>
  <c r="A1789" i="13"/>
  <c r="A1788" i="13"/>
  <c r="A1787" i="13"/>
  <c r="A1786" i="13"/>
  <c r="A1785" i="13"/>
  <c r="A1784" i="13"/>
  <c r="A1783" i="13"/>
  <c r="A1782" i="13"/>
  <c r="A1781" i="13"/>
  <c r="A1780" i="13"/>
  <c r="A1779" i="13"/>
  <c r="A1778" i="13"/>
  <c r="A1777" i="13"/>
  <c r="A1776" i="13"/>
  <c r="A1775" i="13"/>
  <c r="A1774" i="13"/>
  <c r="A1773" i="13"/>
  <c r="A1772" i="13"/>
  <c r="A1771" i="13"/>
  <c r="A1770" i="13"/>
  <c r="A1769" i="13"/>
  <c r="A1768" i="13"/>
  <c r="A1766" i="13"/>
  <c r="A1765" i="13"/>
  <c r="A1764" i="13"/>
  <c r="A1763" i="13"/>
  <c r="A1762" i="13"/>
  <c r="A1761" i="13"/>
  <c r="A1760" i="13"/>
  <c r="A1759" i="13"/>
  <c r="A1758" i="13"/>
  <c r="A1757" i="13"/>
  <c r="A1756" i="13"/>
  <c r="A1755" i="13"/>
  <c r="A1754" i="13"/>
  <c r="A1753" i="13"/>
  <c r="A1752" i="13"/>
  <c r="A1751" i="13"/>
  <c r="A1750" i="13"/>
  <c r="A1749" i="13"/>
  <c r="A1748" i="13"/>
  <c r="A1747" i="13"/>
  <c r="A1746" i="13"/>
  <c r="A1745" i="13"/>
  <c r="A1743" i="13"/>
  <c r="A1742" i="13"/>
  <c r="A1741" i="13"/>
  <c r="A1740" i="13"/>
  <c r="A1739" i="13"/>
  <c r="A1738" i="13"/>
  <c r="A1737" i="13"/>
  <c r="A1736" i="13"/>
  <c r="A1735" i="13"/>
  <c r="A1734" i="13"/>
  <c r="A1733" i="13"/>
  <c r="A1732" i="13"/>
  <c r="A1731" i="13"/>
  <c r="A1730" i="13"/>
  <c r="A1729" i="13"/>
  <c r="A1728" i="13"/>
  <c r="A1727" i="13"/>
  <c r="A1726" i="13"/>
  <c r="A1725" i="13"/>
  <c r="A1724" i="13"/>
  <c r="A1723" i="13"/>
  <c r="A1722" i="13"/>
  <c r="A1720" i="13"/>
  <c r="A1719" i="13"/>
  <c r="A1718" i="13"/>
  <c r="A1717" i="13"/>
  <c r="A1716" i="13"/>
  <c r="A1715" i="13"/>
  <c r="A1714" i="13"/>
  <c r="A1713" i="13"/>
  <c r="A1712" i="13"/>
  <c r="A1711" i="13"/>
  <c r="A1710" i="13"/>
  <c r="A1709" i="13"/>
  <c r="A1708" i="13"/>
  <c r="A1707" i="13"/>
  <c r="A1706" i="13"/>
  <c r="A1705" i="13"/>
  <c r="A1704" i="13"/>
  <c r="A1703" i="13"/>
  <c r="A1702" i="13"/>
  <c r="A1701" i="13"/>
  <c r="A1700" i="13"/>
  <c r="A1699" i="13"/>
  <c r="A1697" i="13"/>
  <c r="A1696" i="13"/>
  <c r="A1695" i="13"/>
  <c r="A1694" i="13"/>
  <c r="A1693" i="13"/>
  <c r="A1692" i="13"/>
  <c r="A1691" i="13"/>
  <c r="A1690" i="13"/>
  <c r="A1689" i="13"/>
  <c r="A1688" i="13"/>
  <c r="A1687" i="13"/>
  <c r="A1686" i="13"/>
  <c r="A1685" i="13"/>
  <c r="A1684" i="13"/>
  <c r="A1683" i="13"/>
  <c r="A1682" i="13"/>
  <c r="A1681" i="13"/>
  <c r="A1680" i="13"/>
  <c r="A1679" i="13"/>
  <c r="A1678" i="13"/>
  <c r="A1677" i="13"/>
  <c r="A1676" i="13"/>
  <c r="A1674" i="13"/>
  <c r="A1673" i="13"/>
  <c r="A1672" i="13"/>
  <c r="A1671" i="13"/>
  <c r="A1670" i="13"/>
  <c r="A1669" i="13"/>
  <c r="A1668" i="13"/>
  <c r="A1667" i="13"/>
  <c r="A1666" i="13"/>
  <c r="A1665" i="13"/>
  <c r="A1664" i="13"/>
  <c r="A1663" i="13"/>
  <c r="A1662" i="13"/>
  <c r="A1661" i="13"/>
  <c r="A1660" i="13"/>
  <c r="A1659" i="13"/>
  <c r="A1658" i="13"/>
  <c r="A1657" i="13"/>
  <c r="A1656" i="13"/>
  <c r="A1655" i="13"/>
  <c r="A1654" i="13"/>
  <c r="A1653" i="13"/>
  <c r="A1651" i="13"/>
  <c r="A1650" i="13"/>
  <c r="A1649" i="13"/>
  <c r="A1648" i="13"/>
  <c r="A1647" i="13"/>
  <c r="A1646" i="13"/>
  <c r="A1645" i="13"/>
  <c r="A1644" i="13"/>
  <c r="A1643" i="13"/>
  <c r="A1642" i="13"/>
  <c r="A1641" i="13"/>
  <c r="A1640" i="13"/>
  <c r="A1639" i="13"/>
  <c r="A1638" i="13"/>
  <c r="A1637" i="13"/>
  <c r="A1636" i="13"/>
  <c r="A1635" i="13"/>
  <c r="A1634" i="13"/>
  <c r="A1633" i="13"/>
  <c r="A1632" i="13"/>
  <c r="A1631" i="13"/>
  <c r="A1630" i="13"/>
  <c r="A1628" i="13"/>
  <c r="A1627" i="13"/>
  <c r="A1626" i="13"/>
  <c r="A1625" i="13"/>
  <c r="A1624" i="13"/>
  <c r="A1623" i="13"/>
  <c r="A1622" i="13"/>
  <c r="A1621" i="13"/>
  <c r="A1620" i="13"/>
  <c r="A1619" i="13"/>
  <c r="A1618" i="13"/>
  <c r="A1617" i="13"/>
  <c r="A1616" i="13"/>
  <c r="A1615" i="13"/>
  <c r="A1613" i="13"/>
  <c r="A1612" i="13"/>
  <c r="A1611" i="13"/>
  <c r="A1610" i="13"/>
  <c r="A1609" i="13"/>
  <c r="A1608" i="13"/>
  <c r="A1607" i="13"/>
  <c r="A1606" i="13"/>
  <c r="A1604" i="13"/>
  <c r="A1603" i="13"/>
  <c r="A1602" i="13"/>
  <c r="A1601" i="13"/>
  <c r="A1600" i="13"/>
  <c r="A1599" i="13"/>
  <c r="A1598" i="13"/>
  <c r="A1597" i="13"/>
  <c r="A1596" i="13"/>
  <c r="A1595" i="13"/>
  <c r="A1594" i="13"/>
  <c r="A1593" i="13"/>
  <c r="A1592" i="13"/>
  <c r="A1591" i="13"/>
  <c r="A1590" i="13"/>
  <c r="A1589" i="13"/>
  <c r="A1588" i="13"/>
  <c r="A1570" i="13"/>
  <c r="A1569" i="13"/>
  <c r="A1568" i="13"/>
  <c r="A1567" i="13"/>
  <c r="A1566" i="13"/>
  <c r="A1565" i="13"/>
  <c r="A1564" i="13"/>
  <c r="A1563" i="13"/>
  <c r="A1562" i="13"/>
  <c r="A1561" i="13"/>
  <c r="A1560" i="13"/>
  <c r="A1559" i="13"/>
  <c r="A1558" i="13"/>
  <c r="A1557" i="13"/>
  <c r="A1556" i="13"/>
  <c r="A1555" i="13"/>
  <c r="A1554" i="13"/>
  <c r="A1553" i="13"/>
  <c r="A1552" i="13"/>
  <c r="A1551" i="13"/>
  <c r="A1550" i="13"/>
  <c r="A1549" i="13"/>
  <c r="A1548" i="13"/>
  <c r="A1547" i="13"/>
  <c r="A1546" i="13"/>
  <c r="A1545" i="13"/>
  <c r="A1544" i="13"/>
  <c r="A1543" i="13"/>
  <c r="A1542" i="13"/>
  <c r="A1541" i="13"/>
  <c r="A1540" i="13"/>
  <c r="A1539" i="13"/>
  <c r="A1538" i="13"/>
  <c r="A1537" i="13"/>
  <c r="A1536" i="13"/>
  <c r="A1535" i="13"/>
  <c r="A1534" i="13"/>
  <c r="A1533" i="13"/>
  <c r="A1532" i="13"/>
  <c r="A1531" i="13"/>
  <c r="A1530" i="13"/>
  <c r="A1529" i="13"/>
  <c r="A1528" i="13"/>
  <c r="A1527" i="13"/>
  <c r="A1526" i="13"/>
  <c r="A1525" i="13"/>
  <c r="A1524" i="13"/>
  <c r="A1523" i="13"/>
  <c r="A1522" i="13"/>
  <c r="A1521" i="13"/>
  <c r="A1520" i="13"/>
  <c r="A1519" i="13"/>
  <c r="A1518" i="13"/>
  <c r="A1517" i="13"/>
  <c r="A1516" i="13"/>
  <c r="A1515" i="13"/>
  <c r="A1514" i="13"/>
  <c r="A1513" i="13"/>
  <c r="A1512" i="13"/>
  <c r="A1511" i="13"/>
  <c r="A1510" i="13"/>
  <c r="A1509" i="13"/>
  <c r="A1508" i="13"/>
  <c r="A1507" i="13"/>
  <c r="A1506" i="13"/>
  <c r="A1505" i="13"/>
  <c r="A1504" i="13"/>
  <c r="A1503" i="13"/>
  <c r="A1502" i="13"/>
  <c r="A1501" i="13"/>
  <c r="A1500" i="13"/>
  <c r="A1499" i="13"/>
  <c r="A1498" i="13"/>
  <c r="A1497" i="13"/>
  <c r="A1496" i="13"/>
  <c r="A1495" i="13"/>
  <c r="A1494" i="13"/>
  <c r="A1493" i="13"/>
  <c r="A1492" i="13"/>
  <c r="A1491" i="13"/>
  <c r="A1490" i="13"/>
  <c r="A1489" i="13"/>
  <c r="A1488" i="13"/>
  <c r="A1487" i="13"/>
  <c r="A1486" i="13"/>
  <c r="A1485" i="13"/>
  <c r="A1484" i="13"/>
  <c r="A1483" i="13"/>
  <c r="A1482" i="13"/>
  <c r="A1481" i="13"/>
  <c r="A1480" i="13"/>
  <c r="A1479" i="13"/>
  <c r="A1478" i="13"/>
  <c r="A1460" i="13"/>
  <c r="A1459" i="13"/>
  <c r="A1458" i="13"/>
  <c r="A1457" i="13"/>
  <c r="A1456" i="13"/>
  <c r="A1455" i="13"/>
  <c r="A1454" i="13"/>
  <c r="A1453" i="13"/>
  <c r="A1452" i="13"/>
  <c r="A1451" i="13"/>
  <c r="A1450" i="13"/>
  <c r="A1449" i="13"/>
  <c r="A1448" i="13"/>
  <c r="A1447" i="13"/>
  <c r="A1446" i="13"/>
  <c r="A1445" i="13"/>
  <c r="A1444" i="13"/>
  <c r="A1443" i="13"/>
  <c r="A1442" i="13"/>
  <c r="A1441" i="13"/>
  <c r="A1440" i="13"/>
  <c r="A1439" i="13"/>
  <c r="A1438" i="13"/>
  <c r="A1437" i="13"/>
  <c r="A1436" i="13"/>
  <c r="A1435" i="13"/>
  <c r="A1434" i="13"/>
  <c r="A1433" i="13"/>
  <c r="A1432" i="13"/>
  <c r="A1431" i="13"/>
  <c r="A1430" i="13"/>
  <c r="A1429" i="13"/>
  <c r="A1428" i="13"/>
  <c r="A1427" i="13"/>
  <c r="A1426" i="13"/>
  <c r="A1425" i="13"/>
  <c r="A1424" i="13"/>
  <c r="A1423" i="13"/>
  <c r="A1422" i="13"/>
  <c r="A1421" i="13"/>
  <c r="A1420" i="13"/>
  <c r="A1419" i="13"/>
  <c r="A1418" i="13"/>
  <c r="A1417" i="13"/>
  <c r="A1416" i="13"/>
  <c r="A1415" i="13"/>
  <c r="A1414" i="13"/>
  <c r="A1413" i="13"/>
  <c r="A1412" i="13"/>
  <c r="A1411" i="13"/>
  <c r="A1410" i="13"/>
  <c r="A1409" i="13"/>
  <c r="A1408" i="13"/>
  <c r="A1407" i="13"/>
  <c r="A1406" i="13"/>
  <c r="A1405" i="13"/>
  <c r="A1404" i="13"/>
  <c r="A1403" i="13"/>
  <c r="A1402" i="13"/>
  <c r="A1401" i="13"/>
  <c r="A1400" i="13"/>
  <c r="A1399" i="13"/>
  <c r="A1398" i="13"/>
  <c r="A1397" i="13"/>
  <c r="A1396" i="13"/>
  <c r="A1395" i="13"/>
  <c r="A1394" i="13"/>
  <c r="A1393" i="13"/>
  <c r="A1392" i="13"/>
  <c r="A1391" i="13"/>
  <c r="A1390" i="13"/>
  <c r="A1389" i="13"/>
  <c r="A1388" i="13"/>
  <c r="A1387" i="13"/>
  <c r="A1386" i="13"/>
  <c r="A1385" i="13"/>
  <c r="A1384" i="13"/>
  <c r="A1383" i="13"/>
  <c r="A1382" i="13"/>
  <c r="A1381" i="13"/>
  <c r="A1380" i="13"/>
  <c r="A1379" i="13"/>
  <c r="A1378" i="13"/>
  <c r="A1377" i="13"/>
  <c r="A1376" i="13"/>
  <c r="A1375" i="13"/>
  <c r="A1374" i="13"/>
  <c r="A1373" i="13"/>
  <c r="A1372" i="13"/>
  <c r="A1371" i="13"/>
  <c r="A1370" i="13"/>
  <c r="A1369" i="13"/>
  <c r="A1368" i="13"/>
  <c r="A1367" i="13"/>
  <c r="A1330" i="13"/>
  <c r="A1329" i="13"/>
  <c r="A1328" i="13"/>
  <c r="A1327" i="13"/>
  <c r="A1326" i="13"/>
  <c r="A1325" i="13"/>
  <c r="A1324" i="13"/>
  <c r="A1323" i="13"/>
  <c r="A1322" i="13"/>
  <c r="A1321" i="13"/>
  <c r="A1320" i="13"/>
  <c r="A1319" i="13"/>
  <c r="A1318" i="13"/>
  <c r="A1317" i="13"/>
  <c r="A1316" i="13"/>
  <c r="A1315" i="13"/>
  <c r="A1314" i="13"/>
  <c r="A1313" i="13"/>
  <c r="A1312" i="13"/>
  <c r="A1311" i="13"/>
  <c r="A1310" i="13"/>
  <c r="A1309" i="13"/>
  <c r="A1308" i="13"/>
  <c r="A1307" i="13"/>
  <c r="A1306" i="13"/>
  <c r="A1305" i="13"/>
  <c r="A1304" i="13"/>
  <c r="A1303" i="13"/>
  <c r="A1302" i="13"/>
  <c r="A1301" i="13"/>
  <c r="A1300" i="13"/>
  <c r="A1299" i="13"/>
  <c r="A1298" i="13"/>
  <c r="A1297" i="13"/>
  <c r="A1296" i="13"/>
  <c r="A1295" i="13"/>
  <c r="A1294" i="13"/>
  <c r="A1293" i="13"/>
  <c r="A1292" i="13"/>
  <c r="A1291" i="13"/>
  <c r="A1290" i="13"/>
  <c r="A1289" i="13"/>
  <c r="A1288" i="13"/>
  <c r="A1287" i="13"/>
  <c r="A1286" i="13"/>
  <c r="A1285" i="13"/>
  <c r="A1284" i="13"/>
  <c r="A1283" i="13"/>
  <c r="A1282" i="13"/>
  <c r="A1281" i="13"/>
  <c r="A1280" i="13"/>
  <c r="A1279" i="13"/>
  <c r="A1278" i="13"/>
  <c r="A1277" i="13"/>
  <c r="A1276" i="13"/>
  <c r="A1275" i="13"/>
  <c r="A1274" i="13"/>
  <c r="A1273" i="13"/>
  <c r="A1272" i="13"/>
  <c r="A1271" i="13"/>
  <c r="A1270" i="13"/>
  <c r="A1269" i="13"/>
  <c r="A1268" i="13"/>
  <c r="A1267" i="13"/>
  <c r="A1266" i="13"/>
  <c r="A1265" i="13"/>
  <c r="A1264" i="13"/>
  <c r="A1263" i="13"/>
  <c r="A1262" i="13"/>
  <c r="A1261" i="13"/>
  <c r="A1260" i="13"/>
  <c r="A1259" i="13"/>
  <c r="A1258" i="13"/>
  <c r="A1257" i="13"/>
  <c r="A1256" i="13"/>
  <c r="A1255" i="13"/>
  <c r="A1254" i="13"/>
  <c r="A1253" i="13"/>
  <c r="A1252" i="13"/>
  <c r="A1215" i="13"/>
  <c r="A1214" i="13"/>
  <c r="A1213" i="13"/>
  <c r="A1212" i="13"/>
  <c r="A1211" i="13"/>
  <c r="A1210" i="13"/>
  <c r="A1209" i="13"/>
  <c r="A1208" i="13"/>
  <c r="A1207" i="13"/>
  <c r="A1206" i="13"/>
  <c r="A1205" i="13"/>
  <c r="A1204" i="13"/>
  <c r="A1203" i="13"/>
  <c r="A1202" i="13"/>
  <c r="A1201" i="13"/>
  <c r="A1200" i="13"/>
  <c r="A1199" i="13"/>
  <c r="A1198" i="13"/>
  <c r="A1197" i="13"/>
  <c r="A1196" i="13"/>
  <c r="A1195" i="13"/>
  <c r="A1194" i="13"/>
  <c r="A1193" i="13"/>
  <c r="A1192" i="13"/>
  <c r="A1191" i="13"/>
  <c r="A1190" i="13"/>
  <c r="A1189" i="13"/>
  <c r="A1188" i="13"/>
  <c r="A1187" i="13"/>
  <c r="A1186" i="13"/>
  <c r="A1185" i="13"/>
  <c r="A1184" i="13"/>
  <c r="A1183" i="13"/>
  <c r="A1182" i="13"/>
  <c r="A1181" i="13"/>
  <c r="A1180" i="13"/>
  <c r="A1179" i="13"/>
  <c r="A1178" i="13"/>
  <c r="A1177" i="13"/>
  <c r="A1176" i="13"/>
  <c r="A1175" i="13"/>
  <c r="A1174" i="13"/>
  <c r="A1173" i="13"/>
  <c r="A1172" i="13"/>
  <c r="A1171" i="13"/>
  <c r="A1170" i="13"/>
  <c r="A1169" i="13"/>
  <c r="A1168" i="13"/>
  <c r="A1167" i="13"/>
  <c r="A1166" i="13"/>
  <c r="A1165" i="13"/>
  <c r="A1164" i="13"/>
  <c r="A1163" i="13"/>
  <c r="A1162" i="13"/>
  <c r="A1161" i="13"/>
  <c r="A1160" i="13"/>
  <c r="A1159" i="13"/>
  <c r="A1158" i="13"/>
  <c r="A1157" i="13"/>
  <c r="A1156" i="13"/>
  <c r="A1155" i="13"/>
  <c r="A1154" i="13"/>
  <c r="A1153" i="13"/>
  <c r="A1152" i="13"/>
  <c r="A1151" i="13"/>
  <c r="A1150" i="13"/>
  <c r="A1149" i="13"/>
  <c r="A1148" i="13"/>
  <c r="A1147" i="13"/>
  <c r="A1146" i="13"/>
  <c r="A1145" i="13"/>
  <c r="A1144" i="13"/>
  <c r="A1143" i="13"/>
  <c r="A1142" i="13"/>
  <c r="A1141" i="13"/>
  <c r="A1140" i="13"/>
  <c r="A1139" i="13"/>
  <c r="A1138" i="13"/>
  <c r="A1137" i="13"/>
  <c r="A1100" i="13"/>
  <c r="A1099" i="13"/>
  <c r="A1098" i="13"/>
  <c r="A1097" i="13"/>
  <c r="A1096" i="13"/>
  <c r="A1095" i="13"/>
  <c r="A1094" i="13"/>
  <c r="A1093" i="13"/>
  <c r="A1092" i="13"/>
  <c r="A1091" i="13"/>
  <c r="A1090" i="13"/>
  <c r="A1089" i="13"/>
  <c r="A1088" i="13"/>
  <c r="A1087" i="13"/>
  <c r="A1086" i="13"/>
  <c r="A1085" i="13"/>
  <c r="A1084" i="13"/>
  <c r="A1083" i="13"/>
  <c r="A1082" i="13"/>
  <c r="A1081" i="13"/>
  <c r="A1080" i="13"/>
  <c r="A1079" i="13"/>
  <c r="A1078" i="13"/>
  <c r="A1077" i="13"/>
  <c r="A1076" i="13"/>
  <c r="A1075" i="13"/>
  <c r="A1074" i="13"/>
  <c r="A1073" i="13"/>
  <c r="A1072" i="13"/>
  <c r="A1071" i="13"/>
  <c r="A1070" i="13"/>
  <c r="A1069" i="13"/>
  <c r="A1068" i="13"/>
  <c r="A1067" i="13"/>
  <c r="A1066" i="13"/>
  <c r="A1065" i="13"/>
  <c r="A1064" i="13"/>
  <c r="A1063" i="13"/>
  <c r="A1062" i="13"/>
  <c r="A1061" i="13"/>
  <c r="A1060" i="13"/>
  <c r="A1059" i="13"/>
  <c r="A1058" i="13"/>
  <c r="A1057" i="13"/>
  <c r="A1056" i="13"/>
  <c r="A1055" i="13"/>
  <c r="A1054" i="13"/>
  <c r="A1053" i="13"/>
  <c r="A1052" i="13"/>
  <c r="A1051" i="13"/>
  <c r="A1050" i="13"/>
  <c r="A1049" i="13"/>
  <c r="A1048" i="13"/>
  <c r="A1047" i="13"/>
  <c r="A1046" i="13"/>
  <c r="A1045" i="13"/>
  <c r="A1044" i="13"/>
  <c r="A1043" i="13"/>
  <c r="A1042" i="13"/>
  <c r="A1041" i="13"/>
  <c r="A1040" i="13"/>
  <c r="A1039" i="13"/>
  <c r="A1038" i="13"/>
  <c r="A1037" i="13"/>
  <c r="A1036" i="13"/>
  <c r="A1035" i="13"/>
  <c r="A1034" i="13"/>
  <c r="A1033" i="13"/>
  <c r="A1032" i="13"/>
  <c r="A1031" i="13"/>
  <c r="A1030" i="13"/>
  <c r="A1029" i="13"/>
  <c r="A1028" i="13"/>
  <c r="A1027" i="13"/>
  <c r="A1026" i="13"/>
  <c r="A1025" i="13"/>
  <c r="A1024" i="13"/>
  <c r="A1023" i="13"/>
  <c r="A1022" i="13"/>
  <c r="A985" i="13"/>
  <c r="A984" i="13"/>
  <c r="A983" i="13"/>
  <c r="A982" i="13"/>
  <c r="A981" i="13"/>
  <c r="A980" i="13"/>
  <c r="A979" i="13"/>
  <c r="A978" i="13"/>
  <c r="A977" i="13"/>
  <c r="A976" i="13"/>
  <c r="A975" i="13"/>
  <c r="A974" i="13"/>
  <c r="A973" i="13"/>
  <c r="A972" i="13"/>
  <c r="A971" i="13"/>
  <c r="A970" i="13"/>
  <c r="A969" i="13"/>
  <c r="A968" i="13"/>
  <c r="A967" i="13"/>
  <c r="A966" i="13"/>
  <c r="A965" i="13"/>
  <c r="A964" i="13"/>
  <c r="A963" i="13"/>
  <c r="A962" i="13"/>
  <c r="A961" i="13"/>
  <c r="A960" i="13"/>
  <c r="A959" i="13"/>
  <c r="A958" i="13"/>
  <c r="A957" i="13"/>
  <c r="A956" i="13"/>
  <c r="A955" i="13"/>
  <c r="A954" i="13"/>
  <c r="A953" i="13"/>
  <c r="A952" i="13"/>
  <c r="A951" i="13"/>
  <c r="A950" i="13"/>
  <c r="A949" i="13"/>
  <c r="A948" i="13"/>
  <c r="A947" i="13"/>
  <c r="A946" i="13"/>
  <c r="A945" i="13"/>
  <c r="A944" i="13"/>
  <c r="A943" i="13"/>
  <c r="A942" i="13"/>
  <c r="A941" i="13"/>
  <c r="A940" i="13"/>
  <c r="A939" i="13"/>
  <c r="A938" i="13"/>
  <c r="A937" i="13"/>
  <c r="A936" i="13"/>
  <c r="A935" i="13"/>
  <c r="A934" i="13"/>
  <c r="A933" i="13"/>
  <c r="A932" i="13"/>
  <c r="A931" i="13"/>
  <c r="A930" i="13"/>
  <c r="A929" i="13"/>
  <c r="A928" i="13"/>
  <c r="A927" i="13"/>
  <c r="A926" i="13"/>
  <c r="A925" i="13"/>
  <c r="A924" i="13"/>
  <c r="A923" i="13"/>
  <c r="A922" i="13"/>
  <c r="A921" i="13"/>
  <c r="A920" i="13"/>
  <c r="A919" i="13"/>
  <c r="A918" i="13"/>
  <c r="A917" i="13"/>
  <c r="A916" i="13"/>
  <c r="A915" i="13"/>
  <c r="A914" i="13"/>
  <c r="A913" i="13"/>
  <c r="A912" i="13"/>
  <c r="A911" i="13"/>
  <c r="A910" i="13"/>
  <c r="A909" i="13"/>
  <c r="A908" i="13"/>
  <c r="A907" i="13"/>
  <c r="A870" i="13"/>
  <c r="A869" i="13"/>
  <c r="A868" i="13"/>
  <c r="A867" i="13"/>
  <c r="A866" i="13"/>
  <c r="A865" i="13"/>
  <c r="A864" i="13"/>
  <c r="A863" i="13"/>
  <c r="A862" i="13"/>
  <c r="A861" i="13"/>
  <c r="A860" i="13"/>
  <c r="A859" i="13"/>
  <c r="A858" i="13"/>
  <c r="A857" i="13"/>
  <c r="A856" i="13"/>
  <c r="A855" i="13"/>
  <c r="A854" i="13"/>
  <c r="A853" i="13"/>
  <c r="A852" i="13"/>
  <c r="A851" i="13"/>
  <c r="A850" i="13"/>
  <c r="A849" i="13"/>
  <c r="A848" i="13"/>
  <c r="A847" i="13"/>
  <c r="A846" i="13"/>
  <c r="A845" i="13"/>
  <c r="A844" i="13"/>
  <c r="A843" i="13"/>
  <c r="A842" i="13"/>
  <c r="A841" i="13"/>
  <c r="A840" i="13"/>
  <c r="A839" i="13"/>
  <c r="A838" i="13"/>
  <c r="A837" i="13"/>
  <c r="A836" i="13"/>
  <c r="A835" i="13"/>
  <c r="A834" i="13"/>
  <c r="A833" i="13"/>
  <c r="A832" i="13"/>
  <c r="A831" i="13"/>
  <c r="A830" i="13"/>
  <c r="A829" i="13"/>
  <c r="A828" i="13"/>
  <c r="A827" i="13"/>
  <c r="A826" i="13"/>
  <c r="A825" i="13"/>
  <c r="A824" i="13"/>
  <c r="A823" i="13"/>
  <c r="A822" i="13"/>
  <c r="A821" i="13"/>
  <c r="A820" i="13"/>
  <c r="A819" i="13"/>
  <c r="A818" i="13"/>
  <c r="A817" i="13"/>
  <c r="A816" i="13"/>
  <c r="A815" i="13"/>
  <c r="A814" i="13"/>
  <c r="A813" i="13"/>
  <c r="A812" i="13"/>
  <c r="A811" i="13"/>
  <c r="A810" i="13"/>
  <c r="A809" i="13"/>
  <c r="A808" i="13"/>
  <c r="A807" i="13"/>
  <c r="A806" i="13"/>
  <c r="A805" i="13"/>
  <c r="A804" i="13"/>
  <c r="A803" i="13"/>
  <c r="A802" i="13"/>
  <c r="A801" i="13"/>
  <c r="A800" i="13"/>
  <c r="A799" i="13"/>
  <c r="A798" i="13"/>
  <c r="A797" i="13"/>
  <c r="A796" i="13"/>
  <c r="A755" i="13"/>
  <c r="A754" i="13"/>
  <c r="A753" i="13"/>
  <c r="A752" i="13"/>
  <c r="A751" i="13"/>
  <c r="A750" i="13"/>
  <c r="A749" i="13"/>
  <c r="A748" i="13"/>
  <c r="A747" i="13"/>
  <c r="A746" i="13"/>
  <c r="A745" i="13"/>
  <c r="A744" i="13"/>
  <c r="A743" i="13"/>
  <c r="A742" i="13"/>
  <c r="A741" i="13"/>
  <c r="A740" i="13"/>
  <c r="A739" i="13"/>
  <c r="A738" i="13"/>
  <c r="A737" i="13"/>
  <c r="A736" i="13"/>
  <c r="A735" i="13"/>
  <c r="A734" i="13"/>
  <c r="A733" i="13"/>
  <c r="A732" i="13"/>
  <c r="A731" i="13"/>
  <c r="A730" i="13"/>
  <c r="A729" i="13"/>
  <c r="A728" i="13"/>
  <c r="A727" i="13"/>
  <c r="A726" i="13"/>
  <c r="A725" i="13"/>
  <c r="A724" i="13"/>
  <c r="A723" i="13"/>
  <c r="A722" i="13"/>
  <c r="A721" i="13"/>
  <c r="A720" i="13"/>
  <c r="A719" i="13"/>
  <c r="A718" i="13"/>
  <c r="A717" i="13"/>
  <c r="A716" i="13"/>
  <c r="A715" i="13"/>
  <c r="A714" i="13"/>
  <c r="A713" i="13"/>
  <c r="A712" i="13"/>
  <c r="A711" i="13"/>
  <c r="A710" i="13"/>
  <c r="A709" i="13"/>
  <c r="A708" i="13"/>
  <c r="A707" i="13"/>
  <c r="A706" i="13"/>
  <c r="A705" i="13"/>
  <c r="A704" i="13"/>
  <c r="A703" i="13"/>
  <c r="A702" i="13"/>
  <c r="A701" i="13"/>
  <c r="A700" i="13"/>
  <c r="A699" i="13"/>
  <c r="A698" i="13"/>
  <c r="A697" i="13"/>
  <c r="A696" i="13"/>
  <c r="A695" i="13"/>
  <c r="A694" i="13"/>
  <c r="A693" i="13"/>
  <c r="A692" i="13"/>
  <c r="A691" i="13"/>
  <c r="A690" i="13"/>
  <c r="A689" i="13"/>
  <c r="A688" i="13"/>
  <c r="A687" i="13"/>
  <c r="A686" i="13"/>
  <c r="A685" i="13"/>
  <c r="A684" i="13"/>
  <c r="A683" i="13"/>
  <c r="A682" i="13"/>
  <c r="A681" i="13"/>
  <c r="A680" i="13"/>
  <c r="A679" i="13"/>
  <c r="A678" i="13"/>
  <c r="A677" i="13"/>
  <c r="A640" i="13"/>
  <c r="A639" i="13"/>
  <c r="A638" i="13"/>
  <c r="A637" i="13"/>
  <c r="A636" i="13"/>
  <c r="A635" i="13"/>
  <c r="A634" i="13"/>
  <c r="A633" i="13"/>
  <c r="A632" i="13"/>
  <c r="A631" i="13"/>
  <c r="A630" i="13"/>
  <c r="A629" i="13"/>
  <c r="A628" i="13"/>
  <c r="A627" i="13"/>
  <c r="A626" i="13"/>
  <c r="A625" i="13"/>
  <c r="A624" i="13"/>
  <c r="A623" i="13"/>
  <c r="A622" i="13"/>
  <c r="A621" i="13"/>
  <c r="A620" i="13"/>
  <c r="A619" i="13"/>
  <c r="A618" i="13"/>
  <c r="A617" i="13"/>
  <c r="A616" i="13"/>
  <c r="A615" i="13"/>
  <c r="A614" i="13"/>
  <c r="A613" i="13"/>
  <c r="A612" i="13"/>
  <c r="A611" i="13"/>
  <c r="A610" i="13"/>
  <c r="A609" i="13"/>
  <c r="A608" i="13"/>
  <c r="A607" i="13"/>
  <c r="A606" i="13"/>
  <c r="A605" i="13"/>
  <c r="A604" i="13"/>
  <c r="A603" i="13"/>
  <c r="A602" i="13"/>
  <c r="A601" i="13"/>
  <c r="A600" i="13"/>
  <c r="A599" i="13"/>
  <c r="A598" i="13"/>
  <c r="A597" i="13"/>
  <c r="A596" i="13"/>
  <c r="A595" i="13"/>
  <c r="A594" i="13"/>
  <c r="A593" i="13"/>
  <c r="A592" i="13"/>
  <c r="A591" i="13"/>
  <c r="A590" i="13"/>
  <c r="A589" i="13"/>
  <c r="A588" i="13"/>
  <c r="A587" i="13"/>
  <c r="A586" i="13"/>
  <c r="A585" i="13"/>
  <c r="A584" i="13"/>
  <c r="A583" i="13"/>
  <c r="A582" i="13"/>
  <c r="A581" i="13"/>
  <c r="A580" i="13"/>
  <c r="A579" i="13"/>
  <c r="A578" i="13"/>
  <c r="A577" i="13"/>
  <c r="A576" i="13"/>
  <c r="A575" i="13"/>
  <c r="A574" i="13"/>
  <c r="A573" i="13"/>
  <c r="A572" i="13"/>
  <c r="A571" i="13"/>
  <c r="A570" i="13"/>
  <c r="A569" i="13"/>
  <c r="A568" i="13"/>
  <c r="A567" i="13"/>
  <c r="A566" i="13"/>
  <c r="A565" i="13"/>
  <c r="A564" i="13"/>
  <c r="A563" i="13"/>
  <c r="A562" i="13"/>
  <c r="A525" i="13"/>
  <c r="A524" i="13"/>
  <c r="A523" i="13"/>
  <c r="A522" i="13"/>
  <c r="A521" i="13"/>
  <c r="A520" i="13"/>
  <c r="A519" i="13"/>
  <c r="A518" i="13"/>
  <c r="A517" i="13"/>
  <c r="A516" i="13"/>
  <c r="A515" i="13"/>
  <c r="A514" i="13"/>
  <c r="A513" i="13"/>
  <c r="A512" i="13"/>
  <c r="A511" i="13"/>
  <c r="A510" i="13"/>
  <c r="A509" i="13"/>
  <c r="A508" i="13"/>
  <c r="A507" i="13"/>
  <c r="A506" i="13"/>
  <c r="A505" i="13"/>
  <c r="A504" i="13"/>
  <c r="A503" i="13"/>
  <c r="A502" i="13"/>
  <c r="A501" i="13"/>
  <c r="A500" i="13"/>
  <c r="A499" i="13"/>
  <c r="A498" i="13"/>
  <c r="A497" i="13"/>
  <c r="A496" i="13"/>
  <c r="A495" i="13"/>
  <c r="A494" i="13"/>
  <c r="A493" i="13"/>
  <c r="A492" i="13"/>
  <c r="A491" i="13"/>
  <c r="A490" i="13"/>
  <c r="A489" i="13"/>
  <c r="A488" i="13"/>
  <c r="A487" i="13"/>
  <c r="A486" i="13"/>
  <c r="A485" i="13"/>
  <c r="A484" i="13"/>
  <c r="A483" i="13"/>
  <c r="A482" i="13"/>
  <c r="A481" i="13"/>
  <c r="A480" i="13"/>
  <c r="A479" i="13"/>
  <c r="A478" i="13"/>
  <c r="A477" i="13"/>
  <c r="A476" i="13"/>
  <c r="A475" i="13"/>
  <c r="A474" i="13"/>
  <c r="A473" i="13"/>
  <c r="A472" i="13"/>
  <c r="A471" i="13"/>
  <c r="A470" i="13"/>
  <c r="A469" i="13"/>
  <c r="A468" i="13"/>
  <c r="A467" i="13"/>
  <c r="A466" i="13"/>
  <c r="A465" i="13"/>
  <c r="A464" i="13"/>
  <c r="A463" i="13"/>
  <c r="A462" i="13"/>
  <c r="A461" i="13"/>
  <c r="A460" i="13"/>
  <c r="A459" i="13"/>
  <c r="A458" i="13"/>
  <c r="A457" i="13"/>
  <c r="A456" i="13"/>
  <c r="A455" i="13"/>
  <c r="A454" i="13"/>
  <c r="A453" i="13"/>
  <c r="A452" i="13"/>
  <c r="A451" i="13"/>
  <c r="A450" i="13"/>
  <c r="A449" i="13"/>
  <c r="A448" i="13"/>
  <c r="A447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F4858" i="13"/>
  <c r="F4632" i="13"/>
  <c r="F4406" i="13"/>
  <c r="F4180" i="13"/>
  <c r="F3954" i="13"/>
  <c r="F3728" i="13"/>
  <c r="F3502" i="13"/>
  <c r="F3276" i="13"/>
  <c r="F3050" i="13"/>
  <c r="F2821" i="13"/>
  <c r="F2592" i="13"/>
  <c r="F2366" i="13"/>
  <c r="F1891" i="13"/>
  <c r="F1868" i="13"/>
  <c r="F1845" i="13"/>
  <c r="F1822" i="13"/>
  <c r="F1799" i="13"/>
  <c r="F1776" i="13"/>
  <c r="F1753" i="13"/>
  <c r="F1730" i="13"/>
  <c r="F1707" i="13"/>
  <c r="F1684" i="13"/>
  <c r="F1661" i="13"/>
  <c r="F1638" i="13"/>
  <c r="F1615" i="13"/>
  <c r="F1613" i="13"/>
  <c r="F1612" i="13"/>
  <c r="F1611" i="13"/>
  <c r="F1610" i="13"/>
  <c r="F1609" i="13"/>
  <c r="F1608" i="13"/>
  <c r="F1607" i="13"/>
  <c r="F1606" i="13"/>
  <c r="F1604" i="13"/>
  <c r="F1603" i="13"/>
  <c r="F1602" i="13"/>
  <c r="F1601" i="13"/>
  <c r="F1600" i="13"/>
  <c r="F1599" i="13"/>
  <c r="F1598" i="13"/>
  <c r="F1597" i="13"/>
  <c r="F1596" i="13"/>
  <c r="F1595" i="13"/>
  <c r="F1594" i="13"/>
  <c r="F1593" i="13"/>
  <c r="F1592" i="13"/>
  <c r="F1591" i="13"/>
  <c r="F1590" i="13"/>
  <c r="F1589" i="13"/>
  <c r="F1588" i="13"/>
  <c r="F1570" i="13"/>
  <c r="F1569" i="13"/>
  <c r="F1568" i="13"/>
  <c r="F1567" i="13"/>
  <c r="F1566" i="13"/>
  <c r="F1565" i="13"/>
  <c r="F1564" i="13"/>
  <c r="F1563" i="13"/>
  <c r="F1562" i="13"/>
  <c r="F1561" i="13"/>
  <c r="F1560" i="13"/>
  <c r="F1559" i="13"/>
  <c r="F1558" i="13"/>
  <c r="F1557" i="13"/>
  <c r="F1556" i="13"/>
  <c r="F1555" i="13"/>
  <c r="F1554" i="13"/>
  <c r="F1553" i="13"/>
  <c r="F1552" i="13"/>
  <c r="F1551" i="13"/>
  <c r="F1550" i="13"/>
  <c r="F1549" i="13"/>
  <c r="F1548" i="13"/>
  <c r="F1547" i="13"/>
  <c r="F1546" i="13"/>
  <c r="F1545" i="13"/>
  <c r="F1544" i="13"/>
  <c r="F1543" i="13"/>
  <c r="F1542" i="13"/>
  <c r="F1541" i="13"/>
  <c r="F1540" i="13"/>
  <c r="F1539" i="13"/>
  <c r="F1538" i="13"/>
  <c r="F1537" i="13"/>
  <c r="F1536" i="13"/>
  <c r="F1535" i="13"/>
  <c r="F1534" i="13"/>
  <c r="F1533" i="13"/>
  <c r="F1532" i="13"/>
  <c r="F1531" i="13"/>
  <c r="F1530" i="13"/>
  <c r="F1529" i="13"/>
  <c r="F1528" i="13"/>
  <c r="F1527" i="13"/>
  <c r="F1526" i="13"/>
  <c r="F1525" i="13"/>
  <c r="F1524" i="13"/>
  <c r="F1523" i="13"/>
  <c r="F1522" i="13"/>
  <c r="F1521" i="13"/>
  <c r="F1520" i="13"/>
  <c r="F1519" i="13"/>
  <c r="F1518" i="13"/>
  <c r="F1517" i="13"/>
  <c r="F1516" i="13"/>
  <c r="F1515" i="13"/>
  <c r="F1514" i="13"/>
  <c r="F1513" i="13"/>
  <c r="F1512" i="13"/>
  <c r="F1511" i="13"/>
  <c r="F1510" i="13"/>
  <c r="F1509" i="13"/>
  <c r="F1508" i="13"/>
  <c r="F1507" i="13"/>
  <c r="F1506" i="13"/>
  <c r="F1505" i="13"/>
  <c r="F1504" i="13"/>
  <c r="F1503" i="13"/>
  <c r="F1502" i="13"/>
  <c r="F1501" i="13"/>
  <c r="F1500" i="13"/>
  <c r="F1499" i="13"/>
  <c r="F1498" i="13"/>
  <c r="F1497" i="13"/>
  <c r="F1496" i="13"/>
  <c r="F1495" i="13"/>
  <c r="F1494" i="13"/>
  <c r="F1493" i="13"/>
  <c r="F1492" i="13"/>
  <c r="F1491" i="13"/>
  <c r="F1490" i="13"/>
  <c r="F1489" i="13"/>
  <c r="F1488" i="13"/>
  <c r="F1487" i="13"/>
  <c r="F1486" i="13"/>
  <c r="F1485" i="13"/>
  <c r="F1484" i="13"/>
  <c r="F1483" i="13"/>
  <c r="F1482" i="13"/>
  <c r="F1481" i="13"/>
  <c r="F1480" i="13"/>
  <c r="F1479" i="13"/>
  <c r="F1478" i="13"/>
  <c r="F1460" i="13"/>
  <c r="F1459" i="13"/>
  <c r="F1458" i="13"/>
  <c r="F1457" i="13"/>
  <c r="F1456" i="13"/>
  <c r="F1455" i="13"/>
  <c r="F1454" i="13"/>
  <c r="F1453" i="13"/>
  <c r="F1452" i="13"/>
  <c r="F1451" i="13"/>
  <c r="F1450" i="13"/>
  <c r="F1449" i="13"/>
  <c r="F1448" i="13"/>
  <c r="F1447" i="13"/>
  <c r="F1446" i="13"/>
  <c r="F1445" i="13"/>
  <c r="F1444" i="13"/>
  <c r="F1443" i="13"/>
  <c r="F1442" i="13"/>
  <c r="F1441" i="13"/>
  <c r="F1440" i="13"/>
  <c r="F1439" i="13"/>
  <c r="F1438" i="13"/>
  <c r="F1437" i="13"/>
  <c r="F1436" i="13"/>
  <c r="F1435" i="13"/>
  <c r="F1434" i="13"/>
  <c r="F1433" i="13"/>
  <c r="F1432" i="13"/>
  <c r="F1431" i="13"/>
  <c r="F1430" i="13"/>
  <c r="F1429" i="13"/>
  <c r="F1428" i="13"/>
  <c r="F1427" i="13"/>
  <c r="F1426" i="13"/>
  <c r="F1425" i="13"/>
  <c r="F1424" i="13"/>
  <c r="F1423" i="13"/>
  <c r="F1422" i="13"/>
  <c r="F1421" i="13"/>
  <c r="F1420" i="13"/>
  <c r="F1419" i="13"/>
  <c r="F1418" i="13"/>
  <c r="F1417" i="13"/>
  <c r="F1416" i="13"/>
  <c r="F1415" i="13"/>
  <c r="F1414" i="13"/>
  <c r="F1413" i="13"/>
  <c r="F1412" i="13"/>
  <c r="F1411" i="13"/>
  <c r="F1410" i="13"/>
  <c r="F1409" i="13"/>
  <c r="F1408" i="13"/>
  <c r="F1407" i="13"/>
  <c r="F1406" i="13"/>
  <c r="F1405" i="13"/>
  <c r="F1404" i="13"/>
  <c r="F1403" i="13"/>
  <c r="F1402" i="13"/>
  <c r="F1401" i="13"/>
  <c r="F1400" i="13"/>
  <c r="F1399" i="13"/>
  <c r="F1398" i="13"/>
  <c r="F1397" i="13"/>
  <c r="F1396" i="13"/>
  <c r="F1395" i="13"/>
  <c r="F1394" i="13"/>
  <c r="F1393" i="13"/>
  <c r="F1392" i="13"/>
  <c r="F1391" i="13"/>
  <c r="F1390" i="13"/>
  <c r="F1389" i="13"/>
  <c r="F1388" i="13"/>
  <c r="F1387" i="13"/>
  <c r="F1386" i="13"/>
  <c r="F1385" i="13"/>
  <c r="F1384" i="13"/>
  <c r="F1383" i="13"/>
  <c r="F1382" i="13"/>
  <c r="F1381" i="13"/>
  <c r="F1380" i="13"/>
  <c r="F1379" i="13"/>
  <c r="F1378" i="13"/>
  <c r="F1377" i="13"/>
  <c r="F1376" i="13"/>
  <c r="F1375" i="13"/>
  <c r="F1374" i="13"/>
  <c r="F1373" i="13"/>
  <c r="F1372" i="13"/>
  <c r="F1371" i="13"/>
  <c r="F1370" i="13"/>
  <c r="F1369" i="13"/>
  <c r="F1368" i="13"/>
  <c r="F1367" i="13"/>
  <c r="F1252" i="13"/>
  <c r="F1137" i="13"/>
  <c r="F1022" i="13"/>
  <c r="F907" i="13"/>
  <c r="F677" i="13"/>
  <c r="F562" i="13"/>
  <c r="F525" i="13"/>
  <c r="F524" i="13"/>
  <c r="F523" i="13"/>
  <c r="F522" i="13"/>
  <c r="F521" i="13"/>
  <c r="F520" i="13"/>
  <c r="F519" i="13"/>
  <c r="F518" i="13"/>
  <c r="F517" i="13"/>
  <c r="F516" i="13"/>
  <c r="F515" i="13"/>
  <c r="F514" i="13"/>
  <c r="F513" i="13"/>
  <c r="F512" i="13"/>
  <c r="F511" i="13"/>
  <c r="F510" i="13"/>
  <c r="F509" i="13"/>
  <c r="F508" i="13"/>
  <c r="F507" i="13"/>
  <c r="F506" i="13"/>
  <c r="F505" i="13"/>
  <c r="F504" i="13"/>
  <c r="F503" i="13"/>
  <c r="F502" i="13"/>
  <c r="F501" i="13"/>
  <c r="F500" i="13"/>
  <c r="F499" i="13"/>
  <c r="F498" i="13"/>
  <c r="F497" i="13"/>
  <c r="F496" i="13"/>
  <c r="F495" i="13"/>
  <c r="F494" i="13"/>
  <c r="F493" i="13"/>
  <c r="F492" i="13"/>
  <c r="F491" i="13"/>
  <c r="F490" i="13"/>
  <c r="F489" i="13"/>
  <c r="F488" i="13"/>
  <c r="F487" i="13"/>
  <c r="F486" i="13"/>
  <c r="F485" i="13"/>
  <c r="F484" i="13"/>
  <c r="F483" i="13"/>
  <c r="F482" i="13"/>
  <c r="F481" i="13"/>
  <c r="F480" i="13"/>
  <c r="F479" i="13"/>
  <c r="F478" i="13"/>
  <c r="F477" i="13"/>
  <c r="F476" i="13"/>
  <c r="F475" i="13"/>
  <c r="F474" i="13"/>
  <c r="F473" i="13"/>
  <c r="F472" i="13"/>
  <c r="F471" i="13"/>
  <c r="F470" i="13"/>
  <c r="F469" i="13"/>
  <c r="F468" i="13"/>
  <c r="F467" i="13"/>
  <c r="F466" i="13"/>
  <c r="F465" i="13"/>
  <c r="F464" i="13"/>
  <c r="F463" i="13"/>
  <c r="F462" i="13"/>
  <c r="F461" i="13"/>
  <c r="F460" i="13"/>
  <c r="F459" i="13"/>
  <c r="F458" i="13"/>
  <c r="F457" i="13"/>
  <c r="F456" i="13"/>
  <c r="F455" i="13"/>
  <c r="F454" i="13"/>
  <c r="F453" i="13"/>
  <c r="F452" i="13"/>
  <c r="F451" i="13"/>
  <c r="F450" i="13"/>
  <c r="F449" i="13"/>
  <c r="F448" i="13"/>
  <c r="F447" i="13"/>
  <c r="F368" i="13"/>
  <c r="F289" i="13"/>
  <c r="F210" i="13"/>
  <c r="F131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E1588" i="13"/>
  <c r="G1588" i="13" s="1"/>
  <c r="E1589" i="13"/>
  <c r="E1590" i="13"/>
  <c r="G1590" i="13" s="1"/>
  <c r="G1367" i="13"/>
  <c r="G1368" i="13"/>
  <c r="G1369" i="13"/>
  <c r="G1370" i="13"/>
  <c r="G1371" i="13"/>
  <c r="G1372" i="13"/>
  <c r="G1373" i="13"/>
  <c r="G1374" i="13"/>
  <c r="G1375" i="13"/>
  <c r="G1376" i="13"/>
  <c r="G1377" i="13"/>
  <c r="G1378" i="13"/>
  <c r="G1379" i="13"/>
  <c r="G1380" i="13"/>
  <c r="G1382" i="13"/>
  <c r="G1384" i="13"/>
  <c r="G1386" i="13"/>
  <c r="G1388" i="13"/>
  <c r="G1389" i="13"/>
  <c r="G1390" i="13"/>
  <c r="G1391" i="13"/>
  <c r="G1392" i="13"/>
  <c r="G1393" i="13"/>
  <c r="G1394" i="13"/>
  <c r="G1395" i="13"/>
  <c r="G1396" i="13"/>
  <c r="G1397" i="13"/>
  <c r="G1398" i="13"/>
  <c r="G1400" i="13"/>
  <c r="G1401" i="13"/>
  <c r="G1402" i="13"/>
  <c r="G1403" i="13"/>
  <c r="G1404" i="13"/>
  <c r="G1405" i="13"/>
  <c r="G1406" i="13"/>
  <c r="G1407" i="13"/>
  <c r="G1408" i="13"/>
  <c r="G1409" i="13"/>
  <c r="G1410" i="13"/>
  <c r="G1412" i="13"/>
  <c r="G1413" i="13"/>
  <c r="G1414" i="13"/>
  <c r="G1415" i="13"/>
  <c r="G1416" i="13"/>
  <c r="G1417" i="13"/>
  <c r="G1419" i="13"/>
  <c r="G1420" i="13"/>
  <c r="G1421" i="13"/>
  <c r="G1423" i="13"/>
  <c r="G1424" i="13"/>
  <c r="G1425" i="13"/>
  <c r="G1426" i="13"/>
  <c r="G1428" i="13"/>
  <c r="G1429" i="13"/>
  <c r="G1430" i="13"/>
  <c r="G1431" i="13"/>
  <c r="G1432" i="13"/>
  <c r="G1433" i="13"/>
  <c r="G1434" i="13"/>
  <c r="G1435" i="13"/>
  <c r="G1436" i="13"/>
  <c r="G1437" i="13"/>
  <c r="G1438" i="13"/>
  <c r="G1439" i="13"/>
  <c r="G1441" i="13"/>
  <c r="G1443" i="13"/>
  <c r="G1444" i="13"/>
  <c r="G1446" i="13"/>
  <c r="G1447" i="13"/>
  <c r="G1448" i="13"/>
  <c r="G1449" i="13"/>
  <c r="G1450" i="13"/>
  <c r="G1451" i="13"/>
  <c r="G1453" i="13"/>
  <c r="G1454" i="13"/>
  <c r="G1455" i="13"/>
  <c r="G1456" i="13"/>
  <c r="G1457" i="13"/>
  <c r="G1458" i="13"/>
  <c r="G1459" i="13"/>
  <c r="G1478" i="13"/>
  <c r="E1479" i="13"/>
  <c r="E1480" i="13" s="1"/>
  <c r="E1481" i="13" s="1"/>
  <c r="A5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5" i="13"/>
  <c r="G14" i="13"/>
  <c r="G13" i="13"/>
  <c r="G12" i="13"/>
  <c r="G11" i="13"/>
  <c r="G10" i="13"/>
  <c r="G9" i="13"/>
  <c r="G8" i="13"/>
  <c r="G7" i="13"/>
  <c r="G6" i="13"/>
  <c r="G5" i="13"/>
  <c r="D369" i="13"/>
  <c r="G368" i="13"/>
  <c r="D290" i="13"/>
  <c r="G289" i="13"/>
  <c r="D211" i="13"/>
  <c r="E211" i="13" s="1"/>
  <c r="D132" i="13"/>
  <c r="E132" i="13" s="1"/>
  <c r="G131" i="13"/>
  <c r="G87" i="13"/>
  <c r="G86" i="13"/>
  <c r="G85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D1253" i="13"/>
  <c r="E1253" i="13" s="1"/>
  <c r="G1252" i="13"/>
  <c r="D1138" i="13"/>
  <c r="G1137" i="13"/>
  <c r="D1023" i="13"/>
  <c r="G1022" i="13"/>
  <c r="D908" i="13"/>
  <c r="G907" i="13"/>
  <c r="D678" i="13"/>
  <c r="G677" i="13"/>
  <c r="D563" i="13"/>
  <c r="G562" i="13"/>
  <c r="G524" i="13"/>
  <c r="G523" i="13"/>
  <c r="G522" i="13"/>
  <c r="G521" i="13"/>
  <c r="G520" i="13"/>
  <c r="G519" i="13"/>
  <c r="G518" i="13"/>
  <c r="G517" i="13"/>
  <c r="G516" i="13"/>
  <c r="G515" i="13"/>
  <c r="G513" i="13"/>
  <c r="G512" i="13"/>
  <c r="G511" i="13"/>
  <c r="G510" i="13"/>
  <c r="G509" i="13"/>
  <c r="G508" i="13"/>
  <c r="G507" i="13"/>
  <c r="G506" i="13"/>
  <c r="G505" i="13"/>
  <c r="G504" i="13"/>
  <c r="G503" i="13"/>
  <c r="G502" i="13"/>
  <c r="G501" i="13"/>
  <c r="G500" i="13"/>
  <c r="G499" i="13"/>
  <c r="G498" i="13"/>
  <c r="G497" i="13"/>
  <c r="G496" i="13"/>
  <c r="G495" i="13"/>
  <c r="G494" i="13"/>
  <c r="G493" i="13"/>
  <c r="G492" i="13"/>
  <c r="G491" i="13"/>
  <c r="G490" i="13"/>
  <c r="G489" i="13"/>
  <c r="G488" i="13"/>
  <c r="G487" i="13"/>
  <c r="G486" i="13"/>
  <c r="G485" i="13"/>
  <c r="G484" i="13"/>
  <c r="G483" i="13"/>
  <c r="G482" i="13"/>
  <c r="G481" i="13"/>
  <c r="G480" i="13"/>
  <c r="G479" i="13"/>
  <c r="G478" i="13"/>
  <c r="G477" i="13"/>
  <c r="G476" i="13"/>
  <c r="G475" i="13"/>
  <c r="G474" i="13"/>
  <c r="G473" i="13"/>
  <c r="G472" i="13"/>
  <c r="G471" i="13"/>
  <c r="G470" i="13"/>
  <c r="G469" i="13"/>
  <c r="G468" i="13"/>
  <c r="G467" i="13"/>
  <c r="G466" i="13"/>
  <c r="G465" i="13"/>
  <c r="G464" i="13"/>
  <c r="G463" i="13"/>
  <c r="G462" i="13"/>
  <c r="G461" i="13"/>
  <c r="G460" i="13"/>
  <c r="G459" i="13"/>
  <c r="G458" i="13"/>
  <c r="G457" i="13"/>
  <c r="G456" i="13"/>
  <c r="G455" i="13"/>
  <c r="G454" i="13"/>
  <c r="G453" i="13"/>
  <c r="G452" i="13"/>
  <c r="G451" i="13"/>
  <c r="G450" i="13"/>
  <c r="G449" i="13"/>
  <c r="G448" i="13"/>
  <c r="G514" i="13"/>
  <c r="E369" i="13" l="1"/>
  <c r="G369" i="13" s="1"/>
  <c r="E290" i="13"/>
  <c r="G290" i="13" s="1"/>
  <c r="D564" i="13"/>
  <c r="D565" i="13" s="1"/>
  <c r="E565" i="13" s="1"/>
  <c r="E563" i="13"/>
  <c r="G563" i="13" s="1"/>
  <c r="E1023" i="13"/>
  <c r="G1023" i="13" s="1"/>
  <c r="D679" i="13"/>
  <c r="D680" i="13" s="1"/>
  <c r="E678" i="13"/>
  <c r="G678" i="13" s="1"/>
  <c r="D909" i="13"/>
  <c r="E909" i="13" s="1"/>
  <c r="G909" i="13" s="1"/>
  <c r="E908" i="13"/>
  <c r="G908" i="13" s="1"/>
  <c r="E1138" i="13"/>
  <c r="G1138" i="13" s="1"/>
  <c r="G1452" i="13"/>
  <c r="G1440" i="13"/>
  <c r="G1427" i="13"/>
  <c r="G1422" i="13"/>
  <c r="G1418" i="13"/>
  <c r="G1411" i="13"/>
  <c r="G1399" i="13"/>
  <c r="G1385" i="13"/>
  <c r="G1381" i="13"/>
  <c r="F678" i="13"/>
  <c r="G132" i="13"/>
  <c r="F132" i="13"/>
  <c r="F290" i="13"/>
  <c r="G1253" i="13"/>
  <c r="F1253" i="13"/>
  <c r="F369" i="13"/>
  <c r="F563" i="13"/>
  <c r="F1023" i="13"/>
  <c r="F1138" i="13"/>
  <c r="F908" i="13"/>
  <c r="F211" i="13"/>
  <c r="G1481" i="13"/>
  <c r="E1482" i="13"/>
  <c r="G1480" i="13"/>
  <c r="G1479" i="13"/>
  <c r="D133" i="13"/>
  <c r="D370" i="13"/>
  <c r="D291" i="13"/>
  <c r="D212" i="13"/>
  <c r="D1254" i="13"/>
  <c r="E1254" i="13" s="1"/>
  <c r="D1139" i="13"/>
  <c r="D1024" i="13"/>
  <c r="E1024" i="13" s="1"/>
  <c r="Q15" i="6"/>
  <c r="Q27" i="6"/>
  <c r="D1892" i="13"/>
  <c r="E1891" i="13"/>
  <c r="G1891" i="13" s="1"/>
  <c r="D1869" i="13"/>
  <c r="E1868" i="13"/>
  <c r="G1868" i="13" s="1"/>
  <c r="D1846" i="13"/>
  <c r="E1845" i="13"/>
  <c r="G1845" i="13" s="1"/>
  <c r="D1823" i="13"/>
  <c r="E1822" i="13"/>
  <c r="G1822" i="13" s="1"/>
  <c r="D1800" i="13"/>
  <c r="E1799" i="13"/>
  <c r="G1799" i="13" s="1"/>
  <c r="D1777" i="13"/>
  <c r="E1776" i="13"/>
  <c r="G1776" i="13" s="1"/>
  <c r="D1754" i="13"/>
  <c r="E1753" i="13"/>
  <c r="G1753" i="13" s="1"/>
  <c r="D1731" i="13"/>
  <c r="E1730" i="13"/>
  <c r="G1730" i="13" s="1"/>
  <c r="D1708" i="13"/>
  <c r="E1707" i="13"/>
  <c r="G1707" i="13" s="1"/>
  <c r="D1685" i="13"/>
  <c r="E1684" i="13"/>
  <c r="G1684" i="13" s="1"/>
  <c r="D1662" i="13"/>
  <c r="E1661" i="13"/>
  <c r="G1661" i="13" s="1"/>
  <c r="D1639" i="13"/>
  <c r="E1638" i="13"/>
  <c r="D1616" i="13"/>
  <c r="E1615" i="13"/>
  <c r="E1613" i="13"/>
  <c r="E1612" i="13"/>
  <c r="E1611" i="13"/>
  <c r="E1610" i="13"/>
  <c r="E1609" i="13"/>
  <c r="E1608" i="13"/>
  <c r="E1607" i="13"/>
  <c r="E1606" i="13"/>
  <c r="E1604" i="13"/>
  <c r="E1603" i="13"/>
  <c r="E1602" i="13"/>
  <c r="E1601" i="13"/>
  <c r="E1600" i="13"/>
  <c r="E1599" i="13"/>
  <c r="E1598" i="13"/>
  <c r="E1597" i="13"/>
  <c r="E1596" i="13"/>
  <c r="E1595" i="13"/>
  <c r="E1594" i="13"/>
  <c r="E1593" i="13"/>
  <c r="E1592" i="13"/>
  <c r="E1591" i="13"/>
  <c r="D4859" i="13"/>
  <c r="D4633" i="13"/>
  <c r="D4407" i="13"/>
  <c r="D4181" i="13"/>
  <c r="D3955" i="13"/>
  <c r="D3729" i="13"/>
  <c r="D3503" i="13"/>
  <c r="D3277" i="13"/>
  <c r="D3051" i="13"/>
  <c r="D2822" i="13"/>
  <c r="D2593" i="13"/>
  <c r="D2367" i="13"/>
  <c r="F291" i="13" l="1"/>
  <c r="E291" i="13"/>
  <c r="F370" i="13"/>
  <c r="E370" i="13"/>
  <c r="G370" i="13" s="1"/>
  <c r="F133" i="13"/>
  <c r="E133" i="13"/>
  <c r="F212" i="13"/>
  <c r="E212" i="13"/>
  <c r="Q29" i="6"/>
  <c r="D910" i="13"/>
  <c r="D911" i="13" s="1"/>
  <c r="E911" i="13" s="1"/>
  <c r="F909" i="13"/>
  <c r="F680" i="13"/>
  <c r="E680" i="13"/>
  <c r="F1139" i="13"/>
  <c r="E1139" i="13"/>
  <c r="F679" i="13"/>
  <c r="E679" i="13"/>
  <c r="F564" i="13"/>
  <c r="E564" i="13"/>
  <c r="G564" i="13" s="1"/>
  <c r="D2823" i="13"/>
  <c r="F2822" i="13"/>
  <c r="F3277" i="13"/>
  <c r="F4181" i="13"/>
  <c r="E1639" i="13"/>
  <c r="F1639" i="13"/>
  <c r="E1731" i="13"/>
  <c r="G1731" i="13" s="1"/>
  <c r="F1731" i="13"/>
  <c r="E1823" i="13"/>
  <c r="G1823" i="13" s="1"/>
  <c r="F1823" i="13"/>
  <c r="F1254" i="13"/>
  <c r="F2367" i="13"/>
  <c r="F3729" i="13"/>
  <c r="D4634" i="13"/>
  <c r="F4634" i="13" s="1"/>
  <c r="F4633" i="13"/>
  <c r="E1685" i="13"/>
  <c r="G1685" i="13" s="1"/>
  <c r="F1685" i="13"/>
  <c r="D1778" i="13"/>
  <c r="F1778" i="13" s="1"/>
  <c r="F1777" i="13"/>
  <c r="E1869" i="13"/>
  <c r="G1869" i="13" s="1"/>
  <c r="F1869" i="13"/>
  <c r="F2593" i="13"/>
  <c r="F3051" i="13"/>
  <c r="D3504" i="13"/>
  <c r="F3503" i="13"/>
  <c r="F3955" i="13"/>
  <c r="D4408" i="13"/>
  <c r="D4409" i="13" s="1"/>
  <c r="F4407" i="13"/>
  <c r="D4860" i="13"/>
  <c r="F4860" i="13" s="1"/>
  <c r="F4859" i="13"/>
  <c r="E1616" i="13"/>
  <c r="F1616" i="13"/>
  <c r="E1662" i="13"/>
  <c r="G1662" i="13" s="1"/>
  <c r="F1662" i="13"/>
  <c r="D1709" i="13"/>
  <c r="F1709" i="13" s="1"/>
  <c r="F1708" i="13"/>
  <c r="E1754" i="13"/>
  <c r="G1754" i="13" s="1"/>
  <c r="F1754" i="13"/>
  <c r="E1800" i="13"/>
  <c r="G1800" i="13" s="1"/>
  <c r="F1800" i="13"/>
  <c r="E1846" i="13"/>
  <c r="G1846" i="13" s="1"/>
  <c r="F1846" i="13"/>
  <c r="E1892" i="13"/>
  <c r="G1892" i="13" s="1"/>
  <c r="F1892" i="13"/>
  <c r="G1024" i="13"/>
  <c r="F1024" i="13"/>
  <c r="G565" i="13"/>
  <c r="F565" i="13"/>
  <c r="D566" i="13"/>
  <c r="G1482" i="13"/>
  <c r="E1483" i="13"/>
  <c r="D134" i="13"/>
  <c r="E134" i="13" s="1"/>
  <c r="G133" i="13"/>
  <c r="D371" i="13"/>
  <c r="G291" i="13"/>
  <c r="D292" i="13"/>
  <c r="D213" i="13"/>
  <c r="D1255" i="13"/>
  <c r="E1255" i="13" s="1"/>
  <c r="D1140" i="13"/>
  <c r="D1025" i="13"/>
  <c r="E1025" i="13" s="1"/>
  <c r="D681" i="13"/>
  <c r="D1617" i="13"/>
  <c r="D1893" i="13"/>
  <c r="F1893" i="13" s="1"/>
  <c r="D1870" i="13"/>
  <c r="F1870" i="13" s="1"/>
  <c r="D1847" i="13"/>
  <c r="F1847" i="13" s="1"/>
  <c r="D1824" i="13"/>
  <c r="F1824" i="13" s="1"/>
  <c r="D1801" i="13"/>
  <c r="F1801" i="13" s="1"/>
  <c r="E1777" i="13"/>
  <c r="G1777" i="13" s="1"/>
  <c r="D1755" i="13"/>
  <c r="F1755" i="13" s="1"/>
  <c r="D1732" i="13"/>
  <c r="F1732" i="13" s="1"/>
  <c r="E1708" i="13"/>
  <c r="G1708" i="13" s="1"/>
  <c r="D1686" i="13"/>
  <c r="F1686" i="13" s="1"/>
  <c r="D1663" i="13"/>
  <c r="F1663" i="13" s="1"/>
  <c r="D1640" i="13"/>
  <c r="F1640" i="13" s="1"/>
  <c r="D4182" i="13"/>
  <c r="F4182" i="13" s="1"/>
  <c r="D3956" i="13"/>
  <c r="F3956" i="13" s="1"/>
  <c r="D3730" i="13"/>
  <c r="F3730" i="13" s="1"/>
  <c r="D3278" i="13"/>
  <c r="F3278" i="13" s="1"/>
  <c r="D3052" i="13"/>
  <c r="D2594" i="13"/>
  <c r="F2594" i="13" s="1"/>
  <c r="D2368" i="13"/>
  <c r="F2368" i="13" s="1"/>
  <c r="G1589" i="13"/>
  <c r="F292" i="13" l="1"/>
  <c r="E292" i="13"/>
  <c r="F371" i="13"/>
  <c r="E371" i="13"/>
  <c r="F213" i="13"/>
  <c r="E213" i="13"/>
  <c r="F134" i="13"/>
  <c r="E910" i="13"/>
  <c r="G910" i="13" s="1"/>
  <c r="F910" i="13"/>
  <c r="F1140" i="13"/>
  <c r="E1140" i="13"/>
  <c r="D567" i="13"/>
  <c r="D568" i="13" s="1"/>
  <c r="E566" i="13"/>
  <c r="G566" i="13" s="1"/>
  <c r="F681" i="13"/>
  <c r="E681" i="13"/>
  <c r="D4635" i="13"/>
  <c r="F4635" i="13" s="1"/>
  <c r="E1709" i="13"/>
  <c r="G1709" i="13" s="1"/>
  <c r="D1779" i="13"/>
  <c r="F1779" i="13" s="1"/>
  <c r="D4861" i="13"/>
  <c r="F4861" i="13" s="1"/>
  <c r="D1710" i="13"/>
  <c r="F1710" i="13" s="1"/>
  <c r="F3052" i="13"/>
  <c r="F4409" i="13"/>
  <c r="F1255" i="13"/>
  <c r="E1778" i="13"/>
  <c r="G1778" i="13" s="1"/>
  <c r="D1618" i="13"/>
  <c r="E1618" i="13" s="1"/>
  <c r="F1617" i="13"/>
  <c r="G1025" i="13"/>
  <c r="F1025" i="13"/>
  <c r="D912" i="13"/>
  <c r="E912" i="13" s="1"/>
  <c r="F911" i="13"/>
  <c r="G911" i="13"/>
  <c r="F566" i="13"/>
  <c r="F4408" i="13"/>
  <c r="D3505" i="13"/>
  <c r="F3504" i="13"/>
  <c r="D2824" i="13"/>
  <c r="F2823" i="13"/>
  <c r="D1026" i="13"/>
  <c r="E1026" i="13" s="1"/>
  <c r="D796" i="13"/>
  <c r="E796" i="13" s="1"/>
  <c r="E1484" i="13"/>
  <c r="G1483" i="13"/>
  <c r="D135" i="13"/>
  <c r="G134" i="13"/>
  <c r="G371" i="13"/>
  <c r="D372" i="13"/>
  <c r="G292" i="13"/>
  <c r="D293" i="13"/>
  <c r="D214" i="13"/>
  <c r="D1256" i="13"/>
  <c r="E1256" i="13" s="1"/>
  <c r="D1141" i="13"/>
  <c r="D682" i="13"/>
  <c r="E1617" i="13"/>
  <c r="E1893" i="13"/>
  <c r="G1893" i="13" s="1"/>
  <c r="D1894" i="13"/>
  <c r="F1894" i="13" s="1"/>
  <c r="E1870" i="13"/>
  <c r="G1870" i="13" s="1"/>
  <c r="D1871" i="13"/>
  <c r="F1871" i="13" s="1"/>
  <c r="E1847" i="13"/>
  <c r="G1847" i="13" s="1"/>
  <c r="D1848" i="13"/>
  <c r="F1848" i="13" s="1"/>
  <c r="E1824" i="13"/>
  <c r="G1824" i="13" s="1"/>
  <c r="D1825" i="13"/>
  <c r="F1825" i="13" s="1"/>
  <c r="E1801" i="13"/>
  <c r="G1801" i="13" s="1"/>
  <c r="D1802" i="13"/>
  <c r="F1802" i="13" s="1"/>
  <c r="E1755" i="13"/>
  <c r="G1755" i="13" s="1"/>
  <c r="D1756" i="13"/>
  <c r="F1756" i="13" s="1"/>
  <c r="E1732" i="13"/>
  <c r="G1732" i="13" s="1"/>
  <c r="D1733" i="13"/>
  <c r="F1733" i="13" s="1"/>
  <c r="E1686" i="13"/>
  <c r="G1686" i="13" s="1"/>
  <c r="D1687" i="13"/>
  <c r="F1687" i="13" s="1"/>
  <c r="E1663" i="13"/>
  <c r="G1663" i="13" s="1"/>
  <c r="D1664" i="13"/>
  <c r="F1664" i="13" s="1"/>
  <c r="E1640" i="13"/>
  <c r="D1641" i="13"/>
  <c r="F1641" i="13" s="1"/>
  <c r="D4410" i="13"/>
  <c r="D4183" i="13"/>
  <c r="F4183" i="13" s="1"/>
  <c r="D3957" i="13"/>
  <c r="F3957" i="13" s="1"/>
  <c r="D3731" i="13"/>
  <c r="F3731" i="13" s="1"/>
  <c r="D3279" i="13"/>
  <c r="F3279" i="13" s="1"/>
  <c r="D3053" i="13"/>
  <c r="D2595" i="13"/>
  <c r="F2595" i="13" s="1"/>
  <c r="D2369" i="13"/>
  <c r="F2369" i="13" s="1"/>
  <c r="F214" i="13" l="1"/>
  <c r="E214" i="13"/>
  <c r="F293" i="13"/>
  <c r="E293" i="13"/>
  <c r="G293" i="13" s="1"/>
  <c r="F135" i="13"/>
  <c r="E135" i="13"/>
  <c r="G135" i="13" s="1"/>
  <c r="F372" i="13"/>
  <c r="E372" i="13"/>
  <c r="G372" i="13" s="1"/>
  <c r="F1141" i="13"/>
  <c r="E1141" i="13"/>
  <c r="F567" i="13"/>
  <c r="E567" i="13"/>
  <c r="G567" i="13" s="1"/>
  <c r="F568" i="13"/>
  <c r="E568" i="13"/>
  <c r="G568" i="13" s="1"/>
  <c r="F682" i="13"/>
  <c r="E682" i="13"/>
  <c r="D4636" i="13"/>
  <c r="F4636" i="13" s="1"/>
  <c r="E1710" i="13"/>
  <c r="G1710" i="13" s="1"/>
  <c r="D1711" i="13"/>
  <c r="F1711" i="13" s="1"/>
  <c r="E1779" i="13"/>
  <c r="G1779" i="13" s="1"/>
  <c r="D1780" i="13"/>
  <c r="F1780" i="13" s="1"/>
  <c r="D4862" i="13"/>
  <c r="F4862" i="13" s="1"/>
  <c r="F4410" i="13"/>
  <c r="D1257" i="13"/>
  <c r="F1256" i="13"/>
  <c r="D1027" i="13"/>
  <c r="F1026" i="13"/>
  <c r="D2825" i="13"/>
  <c r="F2824" i="13"/>
  <c r="D3054" i="13"/>
  <c r="F3054" i="13" s="1"/>
  <c r="F3053" i="13"/>
  <c r="G1026" i="13"/>
  <c r="D913" i="13"/>
  <c r="E913" i="13" s="1"/>
  <c r="F912" i="13"/>
  <c r="G912" i="13"/>
  <c r="D3506" i="13"/>
  <c r="F3505" i="13"/>
  <c r="D797" i="13"/>
  <c r="F796" i="13"/>
  <c r="D1619" i="13"/>
  <c r="F1618" i="13"/>
  <c r="G1484" i="13"/>
  <c r="E1485" i="13"/>
  <c r="D136" i="13"/>
  <c r="D373" i="13"/>
  <c r="D294" i="13"/>
  <c r="D215" i="13"/>
  <c r="D1142" i="13"/>
  <c r="D683" i="13"/>
  <c r="D569" i="13"/>
  <c r="D4411" i="13"/>
  <c r="E1894" i="13"/>
  <c r="G1894" i="13" s="1"/>
  <c r="D1895" i="13"/>
  <c r="F1895" i="13" s="1"/>
  <c r="E1871" i="13"/>
  <c r="G1871" i="13" s="1"/>
  <c r="D1872" i="13"/>
  <c r="F1872" i="13" s="1"/>
  <c r="E1848" i="13"/>
  <c r="G1848" i="13" s="1"/>
  <c r="D1849" i="13"/>
  <c r="F1849" i="13" s="1"/>
  <c r="E1825" i="13"/>
  <c r="G1825" i="13" s="1"/>
  <c r="D1826" i="13"/>
  <c r="F1826" i="13" s="1"/>
  <c r="E1802" i="13"/>
  <c r="G1802" i="13" s="1"/>
  <c r="D1803" i="13"/>
  <c r="F1803" i="13" s="1"/>
  <c r="E1756" i="13"/>
  <c r="G1756" i="13" s="1"/>
  <c r="D1757" i="13"/>
  <c r="F1757" i="13" s="1"/>
  <c r="E1733" i="13"/>
  <c r="G1733" i="13" s="1"/>
  <c r="D1734" i="13"/>
  <c r="F1734" i="13" s="1"/>
  <c r="E1687" i="13"/>
  <c r="G1687" i="13" s="1"/>
  <c r="D1688" i="13"/>
  <c r="F1688" i="13" s="1"/>
  <c r="E1664" i="13"/>
  <c r="G1664" i="13" s="1"/>
  <c r="D1665" i="13"/>
  <c r="F1665" i="13" s="1"/>
  <c r="E1641" i="13"/>
  <c r="D1642" i="13"/>
  <c r="F1642" i="13" s="1"/>
  <c r="D4184" i="13"/>
  <c r="F4184" i="13" s="1"/>
  <c r="D3958" i="13"/>
  <c r="F3958" i="13" s="1"/>
  <c r="D3732" i="13"/>
  <c r="F3732" i="13" s="1"/>
  <c r="D3280" i="13"/>
  <c r="F3280" i="13" s="1"/>
  <c r="D2596" i="13"/>
  <c r="F2596" i="13" s="1"/>
  <c r="D2370" i="13"/>
  <c r="F2370" i="13" s="1"/>
  <c r="G71" i="13"/>
  <c r="G210" i="13"/>
  <c r="S114" i="10"/>
  <c r="S237" i="10" s="1"/>
  <c r="Q114" i="10"/>
  <c r="Q237" i="10" s="1"/>
  <c r="P114" i="10"/>
  <c r="P237" i="10" s="1"/>
  <c r="O114" i="10"/>
  <c r="O237" i="10" s="1"/>
  <c r="N114" i="10"/>
  <c r="N237" i="10" s="1"/>
  <c r="M114" i="10"/>
  <c r="M237" i="10" s="1"/>
  <c r="L114" i="10"/>
  <c r="L237" i="10" s="1"/>
  <c r="K114" i="10"/>
  <c r="K237" i="10" s="1"/>
  <c r="I114" i="10"/>
  <c r="I237" i="10" s="1"/>
  <c r="H114" i="10"/>
  <c r="G114" i="10"/>
  <c r="G237" i="10" s="1"/>
  <c r="G1255" i="13"/>
  <c r="F136" i="13" l="1"/>
  <c r="E136" i="13"/>
  <c r="G136" i="13" s="1"/>
  <c r="F373" i="13"/>
  <c r="E373" i="13"/>
  <c r="G373" i="13" s="1"/>
  <c r="F215" i="13"/>
  <c r="E215" i="13"/>
  <c r="F294" i="13"/>
  <c r="E294" i="13"/>
  <c r="G294" i="13" s="1"/>
  <c r="F1142" i="13"/>
  <c r="E1142" i="13"/>
  <c r="G1142" i="13" s="1"/>
  <c r="F1257" i="13"/>
  <c r="E1257" i="13"/>
  <c r="G1257" i="13" s="1"/>
  <c r="F569" i="13"/>
  <c r="E569" i="13"/>
  <c r="G569" i="13" s="1"/>
  <c r="F797" i="13"/>
  <c r="E797" i="13"/>
  <c r="F1027" i="13"/>
  <c r="E1027" i="13"/>
  <c r="G1027" i="13" s="1"/>
  <c r="F683" i="13"/>
  <c r="E683" i="13"/>
  <c r="D4637" i="13"/>
  <c r="F4637" i="13" s="1"/>
  <c r="D1712" i="13"/>
  <c r="F1712" i="13" s="1"/>
  <c r="E1711" i="13"/>
  <c r="G1711" i="13" s="1"/>
  <c r="D1781" i="13"/>
  <c r="F1781" i="13" s="1"/>
  <c r="E1780" i="13"/>
  <c r="G1780" i="13" s="1"/>
  <c r="D4863" i="13"/>
  <c r="F4863" i="13" s="1"/>
  <c r="G1256" i="13"/>
  <c r="G1139" i="13"/>
  <c r="G1141" i="13"/>
  <c r="G1140" i="13"/>
  <c r="D1028" i="13"/>
  <c r="D1258" i="13"/>
  <c r="D2826" i="13"/>
  <c r="F2825" i="13"/>
  <c r="D3055" i="13"/>
  <c r="F3055" i="13" s="1"/>
  <c r="D3507" i="13"/>
  <c r="F3506" i="13"/>
  <c r="F4411" i="13"/>
  <c r="D798" i="13"/>
  <c r="E1619" i="13"/>
  <c r="F1619" i="13"/>
  <c r="D1620" i="13"/>
  <c r="D914" i="13"/>
  <c r="E914" i="13" s="1"/>
  <c r="F913" i="13"/>
  <c r="G913" i="13"/>
  <c r="D4412" i="13"/>
  <c r="F4412" i="13" s="1"/>
  <c r="G1485" i="13"/>
  <c r="E1486" i="13"/>
  <c r="D137" i="13"/>
  <c r="D374" i="13"/>
  <c r="D295" i="13"/>
  <c r="D216" i="13"/>
  <c r="D1143" i="13"/>
  <c r="D684" i="13"/>
  <c r="D570" i="13"/>
  <c r="E1895" i="13"/>
  <c r="G1895" i="13" s="1"/>
  <c r="D1896" i="13"/>
  <c r="F1896" i="13" s="1"/>
  <c r="E1872" i="13"/>
  <c r="G1872" i="13" s="1"/>
  <c r="D1873" i="13"/>
  <c r="F1873" i="13" s="1"/>
  <c r="E1849" i="13"/>
  <c r="G1849" i="13" s="1"/>
  <c r="D1850" i="13"/>
  <c r="F1850" i="13" s="1"/>
  <c r="E1826" i="13"/>
  <c r="G1826" i="13" s="1"/>
  <c r="D1827" i="13"/>
  <c r="F1827" i="13" s="1"/>
  <c r="E1803" i="13"/>
  <c r="G1803" i="13" s="1"/>
  <c r="D1804" i="13"/>
  <c r="F1804" i="13" s="1"/>
  <c r="E1757" i="13"/>
  <c r="G1757" i="13" s="1"/>
  <c r="D1758" i="13"/>
  <c r="F1758" i="13" s="1"/>
  <c r="E1734" i="13"/>
  <c r="G1734" i="13" s="1"/>
  <c r="D1735" i="13"/>
  <c r="F1735" i="13" s="1"/>
  <c r="E1688" i="13"/>
  <c r="G1688" i="13" s="1"/>
  <c r="D1689" i="13"/>
  <c r="F1689" i="13" s="1"/>
  <c r="E1665" i="13"/>
  <c r="G1665" i="13" s="1"/>
  <c r="D1666" i="13"/>
  <c r="F1666" i="13" s="1"/>
  <c r="E1642" i="13"/>
  <c r="D1643" i="13"/>
  <c r="F1643" i="13" s="1"/>
  <c r="D4185" i="13"/>
  <c r="F4185" i="13" s="1"/>
  <c r="D3959" i="13"/>
  <c r="F3959" i="13" s="1"/>
  <c r="D3733" i="13"/>
  <c r="F3733" i="13" s="1"/>
  <c r="D3281" i="13"/>
  <c r="F3281" i="13" s="1"/>
  <c r="D2597" i="13"/>
  <c r="F2597" i="13" s="1"/>
  <c r="D2371" i="13"/>
  <c r="F2371" i="13" s="1"/>
  <c r="G1254" i="13"/>
  <c r="F374" i="13" l="1"/>
  <c r="E374" i="13"/>
  <c r="G374" i="13" s="1"/>
  <c r="F216" i="13"/>
  <c r="E216" i="13"/>
  <c r="F295" i="13"/>
  <c r="E295" i="13"/>
  <c r="F137" i="13"/>
  <c r="E137" i="13"/>
  <c r="G137" i="13" s="1"/>
  <c r="F570" i="13"/>
  <c r="E570" i="13"/>
  <c r="G570" i="13" s="1"/>
  <c r="F1028" i="13"/>
  <c r="E1028" i="13"/>
  <c r="G1028" i="13" s="1"/>
  <c r="F1143" i="13"/>
  <c r="E1143" i="13"/>
  <c r="G1143" i="13" s="1"/>
  <c r="F684" i="13"/>
  <c r="E684" i="13"/>
  <c r="G684" i="13" s="1"/>
  <c r="F798" i="13"/>
  <c r="E798" i="13"/>
  <c r="F1258" i="13"/>
  <c r="E1258" i="13"/>
  <c r="G1258" i="13" s="1"/>
  <c r="D1713" i="13"/>
  <c r="F1713" i="13" s="1"/>
  <c r="D4638" i="13"/>
  <c r="F4638" i="13" s="1"/>
  <c r="E1712" i="13"/>
  <c r="G1712" i="13" s="1"/>
  <c r="D1782" i="13"/>
  <c r="F1782" i="13" s="1"/>
  <c r="E1781" i="13"/>
  <c r="G1781" i="13" s="1"/>
  <c r="D4864" i="13"/>
  <c r="F4864" i="13" s="1"/>
  <c r="D1029" i="13"/>
  <c r="D799" i="13"/>
  <c r="D3056" i="13"/>
  <c r="F3056" i="13" s="1"/>
  <c r="D1259" i="13"/>
  <c r="D4413" i="13"/>
  <c r="F4413" i="13" s="1"/>
  <c r="D915" i="13"/>
  <c r="E915" i="13" s="1"/>
  <c r="F914" i="13"/>
  <c r="G914" i="13"/>
  <c r="E1620" i="13"/>
  <c r="F1620" i="13"/>
  <c r="D1621" i="13"/>
  <c r="D3508" i="13"/>
  <c r="F3507" i="13"/>
  <c r="D2827" i="13"/>
  <c r="F2826" i="13"/>
  <c r="G1486" i="13"/>
  <c r="E1487" i="13"/>
  <c r="D138" i="13"/>
  <c r="D375" i="13"/>
  <c r="G295" i="13"/>
  <c r="D296" i="13"/>
  <c r="D217" i="13"/>
  <c r="D1144" i="13"/>
  <c r="D685" i="13"/>
  <c r="D571" i="13"/>
  <c r="E1896" i="13"/>
  <c r="G1896" i="13" s="1"/>
  <c r="D1897" i="13"/>
  <c r="F1897" i="13" s="1"/>
  <c r="E1873" i="13"/>
  <c r="G1873" i="13" s="1"/>
  <c r="D1874" i="13"/>
  <c r="F1874" i="13" s="1"/>
  <c r="E1850" i="13"/>
  <c r="G1850" i="13" s="1"/>
  <c r="D1851" i="13"/>
  <c r="F1851" i="13" s="1"/>
  <c r="E1827" i="13"/>
  <c r="G1827" i="13" s="1"/>
  <c r="D1828" i="13"/>
  <c r="F1828" i="13" s="1"/>
  <c r="E1804" i="13"/>
  <c r="G1804" i="13" s="1"/>
  <c r="D1805" i="13"/>
  <c r="F1805" i="13" s="1"/>
  <c r="E1758" i="13"/>
  <c r="G1758" i="13" s="1"/>
  <c r="D1759" i="13"/>
  <c r="F1759" i="13" s="1"/>
  <c r="E1735" i="13"/>
  <c r="G1735" i="13" s="1"/>
  <c r="D1736" i="13"/>
  <c r="F1736" i="13" s="1"/>
  <c r="E1689" i="13"/>
  <c r="G1689" i="13" s="1"/>
  <c r="D1690" i="13"/>
  <c r="F1690" i="13" s="1"/>
  <c r="E1666" i="13"/>
  <c r="G1666" i="13" s="1"/>
  <c r="D1667" i="13"/>
  <c r="F1667" i="13" s="1"/>
  <c r="E1643" i="13"/>
  <c r="D1644" i="13"/>
  <c r="F1644" i="13" s="1"/>
  <c r="G1642" i="13"/>
  <c r="G1592" i="13"/>
  <c r="G1619" i="13"/>
  <c r="G1595" i="13"/>
  <c r="G1599" i="13"/>
  <c r="G1596" i="13"/>
  <c r="G1640" i="13"/>
  <c r="G1593" i="13"/>
  <c r="G1597" i="13"/>
  <c r="G1600" i="13"/>
  <c r="G1594" i="13"/>
  <c r="G1598" i="13"/>
  <c r="G1638" i="13"/>
  <c r="G1591" i="13"/>
  <c r="D4186" i="13"/>
  <c r="F4186" i="13" s="1"/>
  <c r="D3960" i="13"/>
  <c r="F3960" i="13" s="1"/>
  <c r="D3734" i="13"/>
  <c r="F3734" i="13" s="1"/>
  <c r="D3282" i="13"/>
  <c r="F3282" i="13" s="1"/>
  <c r="D2598" i="13"/>
  <c r="F2598" i="13" s="1"/>
  <c r="D2372" i="13"/>
  <c r="F2372" i="13" s="1"/>
  <c r="F138" i="13" l="1"/>
  <c r="E138" i="13"/>
  <c r="F375" i="13"/>
  <c r="E375" i="13"/>
  <c r="G375" i="13" s="1"/>
  <c r="F217" i="13"/>
  <c r="E217" i="13"/>
  <c r="F296" i="13"/>
  <c r="E296" i="13"/>
  <c r="G296" i="13" s="1"/>
  <c r="F1029" i="13"/>
  <c r="E1029" i="13"/>
  <c r="G1029" i="13" s="1"/>
  <c r="F1144" i="13"/>
  <c r="E1144" i="13"/>
  <c r="G1144" i="13" s="1"/>
  <c r="F1259" i="13"/>
  <c r="E1259" i="13"/>
  <c r="G1259" i="13" s="1"/>
  <c r="F571" i="13"/>
  <c r="E571" i="13"/>
  <c r="F685" i="13"/>
  <c r="E685" i="13"/>
  <c r="G685" i="13" s="1"/>
  <c r="F799" i="13"/>
  <c r="E799" i="13"/>
  <c r="G799" i="13" s="1"/>
  <c r="E1713" i="13"/>
  <c r="G1713" i="13" s="1"/>
  <c r="D1714" i="13"/>
  <c r="F1714" i="13" s="1"/>
  <c r="D4639" i="13"/>
  <c r="F4639" i="13" s="1"/>
  <c r="G525" i="13"/>
  <c r="G539" i="13"/>
  <c r="E1782" i="13"/>
  <c r="G1782" i="13" s="1"/>
  <c r="D1783" i="13"/>
  <c r="F1783" i="13" s="1"/>
  <c r="D4865" i="13"/>
  <c r="F4865" i="13" s="1"/>
  <c r="D1030" i="13"/>
  <c r="D3057" i="13"/>
  <c r="F3057" i="13" s="1"/>
  <c r="D800" i="13"/>
  <c r="D4414" i="13"/>
  <c r="F4414" i="13" s="1"/>
  <c r="D1260" i="13"/>
  <c r="G1620" i="13"/>
  <c r="D3509" i="13"/>
  <c r="F3508" i="13"/>
  <c r="D2828" i="13"/>
  <c r="F2827" i="13"/>
  <c r="E1621" i="13"/>
  <c r="G1621" i="13" s="1"/>
  <c r="F1621" i="13"/>
  <c r="D1622" i="13"/>
  <c r="D916" i="13"/>
  <c r="E916" i="13" s="1"/>
  <c r="F915" i="13"/>
  <c r="G915" i="13"/>
  <c r="E1488" i="13"/>
  <c r="G1487" i="13"/>
  <c r="D139" i="13"/>
  <c r="G138" i="13"/>
  <c r="D376" i="13"/>
  <c r="D297" i="13"/>
  <c r="D218" i="13"/>
  <c r="D1145" i="13"/>
  <c r="D686" i="13"/>
  <c r="D572" i="13"/>
  <c r="E1897" i="13"/>
  <c r="G1897" i="13" s="1"/>
  <c r="D1898" i="13"/>
  <c r="F1898" i="13" s="1"/>
  <c r="E1874" i="13"/>
  <c r="G1874" i="13" s="1"/>
  <c r="D1875" i="13"/>
  <c r="F1875" i="13" s="1"/>
  <c r="E1851" i="13"/>
  <c r="G1851" i="13" s="1"/>
  <c r="D1852" i="13"/>
  <c r="F1852" i="13" s="1"/>
  <c r="E1828" i="13"/>
  <c r="G1828" i="13" s="1"/>
  <c r="D1829" i="13"/>
  <c r="F1829" i="13" s="1"/>
  <c r="E1805" i="13"/>
  <c r="G1805" i="13" s="1"/>
  <c r="D1806" i="13"/>
  <c r="F1806" i="13" s="1"/>
  <c r="E1759" i="13"/>
  <c r="G1759" i="13" s="1"/>
  <c r="D1760" i="13"/>
  <c r="F1760" i="13" s="1"/>
  <c r="E1736" i="13"/>
  <c r="G1736" i="13" s="1"/>
  <c r="D1737" i="13"/>
  <c r="F1737" i="13" s="1"/>
  <c r="E1690" i="13"/>
  <c r="G1690" i="13" s="1"/>
  <c r="D1691" i="13"/>
  <c r="F1691" i="13" s="1"/>
  <c r="E1667" i="13"/>
  <c r="G1667" i="13" s="1"/>
  <c r="D1668" i="13"/>
  <c r="F1668" i="13" s="1"/>
  <c r="G1643" i="13"/>
  <c r="G1615" i="13"/>
  <c r="G1618" i="13"/>
  <c r="G1641" i="13"/>
  <c r="G1617" i="13"/>
  <c r="G1616" i="13"/>
  <c r="G1639" i="13"/>
  <c r="E1644" i="13"/>
  <c r="G1644" i="13" s="1"/>
  <c r="D1645" i="13"/>
  <c r="F1645" i="13" s="1"/>
  <c r="D4187" i="13"/>
  <c r="F4187" i="13" s="1"/>
  <c r="D3961" i="13"/>
  <c r="F3961" i="13" s="1"/>
  <c r="D3735" i="13"/>
  <c r="F3735" i="13" s="1"/>
  <c r="D3283" i="13"/>
  <c r="F3283" i="13" s="1"/>
  <c r="D2599" i="13"/>
  <c r="F2599" i="13" s="1"/>
  <c r="D2373" i="13"/>
  <c r="F2373" i="13" s="1"/>
  <c r="L15" i="6"/>
  <c r="L27" i="6"/>
  <c r="F297" i="13" l="1"/>
  <c r="E297" i="13"/>
  <c r="G297" i="13" s="1"/>
  <c r="F139" i="13"/>
  <c r="E139" i="13"/>
  <c r="G139" i="13" s="1"/>
  <c r="F376" i="13"/>
  <c r="E376" i="13"/>
  <c r="G376" i="13" s="1"/>
  <c r="F218" i="13"/>
  <c r="E218" i="13"/>
  <c r="L29" i="6"/>
  <c r="D1715" i="13"/>
  <c r="F1715" i="13" s="1"/>
  <c r="F1260" i="13"/>
  <c r="E1260" i="13"/>
  <c r="G1260" i="13" s="1"/>
  <c r="F1145" i="13"/>
  <c r="E1145" i="13"/>
  <c r="G1145" i="13" s="1"/>
  <c r="F1030" i="13"/>
  <c r="E1030" i="13"/>
  <c r="G1030" i="13" s="1"/>
  <c r="F572" i="13"/>
  <c r="E572" i="13"/>
  <c r="F686" i="13"/>
  <c r="E686" i="13"/>
  <c r="G686" i="13" s="1"/>
  <c r="F800" i="13"/>
  <c r="E800" i="13"/>
  <c r="G800" i="13" s="1"/>
  <c r="D4640" i="13"/>
  <c r="F4640" i="13" s="1"/>
  <c r="E1714" i="13"/>
  <c r="G1714" i="13" s="1"/>
  <c r="D1784" i="13"/>
  <c r="F1784" i="13" s="1"/>
  <c r="E1783" i="13"/>
  <c r="G1783" i="13" s="1"/>
  <c r="D4866" i="13"/>
  <c r="F4866" i="13" s="1"/>
  <c r="D3058" i="13"/>
  <c r="F3058" i="13" s="1"/>
  <c r="D801" i="13"/>
  <c r="D1031" i="13"/>
  <c r="D4415" i="13"/>
  <c r="F4415" i="13" s="1"/>
  <c r="D1261" i="13"/>
  <c r="D917" i="13"/>
  <c r="E917" i="13" s="1"/>
  <c r="F916" i="13"/>
  <c r="G916" i="13"/>
  <c r="F1622" i="13"/>
  <c r="D1623" i="13"/>
  <c r="E1622" i="13"/>
  <c r="G1622" i="13" s="1"/>
  <c r="D3510" i="13"/>
  <c r="F3509" i="13"/>
  <c r="D2829" i="13"/>
  <c r="F2828" i="13"/>
  <c r="G1488" i="13"/>
  <c r="E1489" i="13"/>
  <c r="D140" i="13"/>
  <c r="D377" i="13"/>
  <c r="D298" i="13"/>
  <c r="D219" i="13"/>
  <c r="D1146" i="13"/>
  <c r="D687" i="13"/>
  <c r="D573" i="13"/>
  <c r="E1898" i="13"/>
  <c r="G1898" i="13" s="1"/>
  <c r="D1899" i="13"/>
  <c r="F1899" i="13" s="1"/>
  <c r="E1875" i="13"/>
  <c r="G1875" i="13" s="1"/>
  <c r="D1876" i="13"/>
  <c r="F1876" i="13" s="1"/>
  <c r="E1852" i="13"/>
  <c r="G1852" i="13" s="1"/>
  <c r="D1853" i="13"/>
  <c r="F1853" i="13" s="1"/>
  <c r="E1829" i="13"/>
  <c r="G1829" i="13" s="1"/>
  <c r="D1830" i="13"/>
  <c r="F1830" i="13" s="1"/>
  <c r="E1806" i="13"/>
  <c r="G1806" i="13" s="1"/>
  <c r="D1807" i="13"/>
  <c r="F1807" i="13" s="1"/>
  <c r="E1760" i="13"/>
  <c r="G1760" i="13" s="1"/>
  <c r="D1761" i="13"/>
  <c r="F1761" i="13" s="1"/>
  <c r="E1737" i="13"/>
  <c r="G1737" i="13" s="1"/>
  <c r="D1738" i="13"/>
  <c r="F1738" i="13" s="1"/>
  <c r="E1691" i="13"/>
  <c r="G1691" i="13" s="1"/>
  <c r="D1692" i="13"/>
  <c r="F1692" i="13" s="1"/>
  <c r="E1668" i="13"/>
  <c r="G1668" i="13" s="1"/>
  <c r="D1669" i="13"/>
  <c r="F1669" i="13" s="1"/>
  <c r="E1645" i="13"/>
  <c r="G1645" i="13" s="1"/>
  <c r="D1646" i="13"/>
  <c r="F1646" i="13" s="1"/>
  <c r="D4188" i="13"/>
  <c r="F4188" i="13" s="1"/>
  <c r="D3962" i="13"/>
  <c r="F3962" i="13" s="1"/>
  <c r="D3736" i="13"/>
  <c r="F3736" i="13" s="1"/>
  <c r="D3284" i="13"/>
  <c r="F3284" i="13" s="1"/>
  <c r="D2600" i="13"/>
  <c r="F2600" i="13" s="1"/>
  <c r="D2374" i="13"/>
  <c r="F2374" i="13" s="1"/>
  <c r="G84" i="13"/>
  <c r="G88" i="13"/>
  <c r="G217" i="13"/>
  <c r="G216" i="13"/>
  <c r="G215" i="13"/>
  <c r="G214" i="13"/>
  <c r="G213" i="13"/>
  <c r="G212" i="13"/>
  <c r="G211" i="13"/>
  <c r="F377" i="13" l="1"/>
  <c r="E377" i="13"/>
  <c r="G377" i="13" s="1"/>
  <c r="F219" i="13"/>
  <c r="E219" i="13"/>
  <c r="G219" i="13" s="1"/>
  <c r="F298" i="13"/>
  <c r="E298" i="13"/>
  <c r="G298" i="13" s="1"/>
  <c r="F140" i="13"/>
  <c r="E140" i="13"/>
  <c r="G140" i="13" s="1"/>
  <c r="D1716" i="13"/>
  <c r="F1716" i="13" s="1"/>
  <c r="E1715" i="13"/>
  <c r="G1715" i="13" s="1"/>
  <c r="F801" i="13"/>
  <c r="E801" i="13"/>
  <c r="F1031" i="13"/>
  <c r="E1031" i="13"/>
  <c r="F1146" i="13"/>
  <c r="E1146" i="13"/>
  <c r="G1146" i="13" s="1"/>
  <c r="F573" i="13"/>
  <c r="E573" i="13"/>
  <c r="F687" i="13"/>
  <c r="E687" i="13"/>
  <c r="G687" i="13" s="1"/>
  <c r="F1261" i="13"/>
  <c r="E1261" i="13"/>
  <c r="G1261" i="13" s="1"/>
  <c r="D4641" i="13"/>
  <c r="F4641" i="13" s="1"/>
  <c r="E1784" i="13"/>
  <c r="G1784" i="13" s="1"/>
  <c r="D1785" i="13"/>
  <c r="F1785" i="13" s="1"/>
  <c r="G1031" i="13"/>
  <c r="D4867" i="13"/>
  <c r="F4867" i="13" s="1"/>
  <c r="D3059" i="13"/>
  <c r="F3059" i="13" s="1"/>
  <c r="D802" i="13"/>
  <c r="D1032" i="13"/>
  <c r="D4416" i="13"/>
  <c r="F4416" i="13" s="1"/>
  <c r="D1262" i="13"/>
  <c r="G218" i="13"/>
  <c r="D3511" i="13"/>
  <c r="F3510" i="13"/>
  <c r="D2830" i="13"/>
  <c r="F2829" i="13"/>
  <c r="F1623" i="13"/>
  <c r="D1624" i="13"/>
  <c r="E1623" i="13"/>
  <c r="G1623" i="13" s="1"/>
  <c r="D918" i="13"/>
  <c r="E918" i="13" s="1"/>
  <c r="F917" i="13"/>
  <c r="G917" i="13"/>
  <c r="G1489" i="13"/>
  <c r="E1490" i="13"/>
  <c r="D141" i="13"/>
  <c r="D378" i="13"/>
  <c r="D299" i="13"/>
  <c r="D220" i="13"/>
  <c r="D1147" i="13"/>
  <c r="D688" i="13"/>
  <c r="D574" i="13"/>
  <c r="E1899" i="13"/>
  <c r="G1899" i="13" s="1"/>
  <c r="D1900" i="13"/>
  <c r="F1900" i="13" s="1"/>
  <c r="E1876" i="13"/>
  <c r="G1876" i="13" s="1"/>
  <c r="D1877" i="13"/>
  <c r="F1877" i="13" s="1"/>
  <c r="E1853" i="13"/>
  <c r="G1853" i="13" s="1"/>
  <c r="D1854" i="13"/>
  <c r="F1854" i="13" s="1"/>
  <c r="E1830" i="13"/>
  <c r="G1830" i="13" s="1"/>
  <c r="D1831" i="13"/>
  <c r="F1831" i="13" s="1"/>
  <c r="E1807" i="13"/>
  <c r="G1807" i="13" s="1"/>
  <c r="D1808" i="13"/>
  <c r="F1808" i="13" s="1"/>
  <c r="E1761" i="13"/>
  <c r="G1761" i="13" s="1"/>
  <c r="D1762" i="13"/>
  <c r="F1762" i="13" s="1"/>
  <c r="E1738" i="13"/>
  <c r="G1738" i="13" s="1"/>
  <c r="D1739" i="13"/>
  <c r="F1739" i="13" s="1"/>
  <c r="E1692" i="13"/>
  <c r="G1692" i="13" s="1"/>
  <c r="D1693" i="13"/>
  <c r="F1693" i="13" s="1"/>
  <c r="E1669" i="13"/>
  <c r="G1669" i="13" s="1"/>
  <c r="D1670" i="13"/>
  <c r="F1670" i="13" s="1"/>
  <c r="E1646" i="13"/>
  <c r="G1646" i="13" s="1"/>
  <c r="D1647" i="13"/>
  <c r="F1647" i="13" s="1"/>
  <c r="D4189" i="13"/>
  <c r="F4189" i="13" s="1"/>
  <c r="D3963" i="13"/>
  <c r="F3963" i="13" s="1"/>
  <c r="D3737" i="13"/>
  <c r="F3737" i="13" s="1"/>
  <c r="D3285" i="13"/>
  <c r="F3285" i="13" s="1"/>
  <c r="D2601" i="13"/>
  <c r="F2601" i="13" s="1"/>
  <c r="D2375" i="13"/>
  <c r="F2375" i="13" s="1"/>
  <c r="F299" i="13" l="1"/>
  <c r="E299" i="13"/>
  <c r="G299" i="13" s="1"/>
  <c r="F141" i="13"/>
  <c r="E141" i="13"/>
  <c r="F220" i="13"/>
  <c r="E220" i="13"/>
  <c r="F378" i="13"/>
  <c r="E378" i="13"/>
  <c r="G378" i="13" s="1"/>
  <c r="E1716" i="13"/>
  <c r="G1716" i="13" s="1"/>
  <c r="D1717" i="13"/>
  <c r="F1717" i="13" s="1"/>
  <c r="F574" i="13"/>
  <c r="E574" i="13"/>
  <c r="G574" i="13" s="1"/>
  <c r="F688" i="13"/>
  <c r="E688" i="13"/>
  <c r="G688" i="13" s="1"/>
  <c r="F1032" i="13"/>
  <c r="E1032" i="13"/>
  <c r="G1032" i="13" s="1"/>
  <c r="F802" i="13"/>
  <c r="E802" i="13"/>
  <c r="F1147" i="13"/>
  <c r="E1147" i="13"/>
  <c r="G1147" i="13" s="1"/>
  <c r="F1262" i="13"/>
  <c r="E1262" i="13"/>
  <c r="G1262" i="13" s="1"/>
  <c r="D4642" i="13"/>
  <c r="F4642" i="13" s="1"/>
  <c r="D1786" i="13"/>
  <c r="F1786" i="13" s="1"/>
  <c r="E1785" i="13"/>
  <c r="G1785" i="13" s="1"/>
  <c r="D4868" i="13"/>
  <c r="F4868" i="13" s="1"/>
  <c r="D3060" i="13"/>
  <c r="F3060" i="13" s="1"/>
  <c r="D803" i="13"/>
  <c r="D4417" i="13"/>
  <c r="F4417" i="13" s="1"/>
  <c r="D1033" i="13"/>
  <c r="D1263" i="13"/>
  <c r="F1624" i="13"/>
  <c r="E1624" i="13"/>
  <c r="G1624" i="13" s="1"/>
  <c r="D1625" i="13"/>
  <c r="D2831" i="13"/>
  <c r="F2830" i="13"/>
  <c r="D919" i="13"/>
  <c r="E919" i="13" s="1"/>
  <c r="F918" i="13"/>
  <c r="G918" i="13"/>
  <c r="D3512" i="13"/>
  <c r="F3511" i="13"/>
  <c r="E1491" i="13"/>
  <c r="G1490" i="13"/>
  <c r="G141" i="13"/>
  <c r="D142" i="13"/>
  <c r="D379" i="13"/>
  <c r="D300" i="13"/>
  <c r="G220" i="13"/>
  <c r="D221" i="13"/>
  <c r="D1148" i="13"/>
  <c r="D689" i="13"/>
  <c r="D575" i="13"/>
  <c r="E1900" i="13"/>
  <c r="G1900" i="13" s="1"/>
  <c r="D1901" i="13"/>
  <c r="F1901" i="13" s="1"/>
  <c r="E1877" i="13"/>
  <c r="G1877" i="13" s="1"/>
  <c r="D1878" i="13"/>
  <c r="F1878" i="13" s="1"/>
  <c r="E1854" i="13"/>
  <c r="G1854" i="13" s="1"/>
  <c r="D1855" i="13"/>
  <c r="F1855" i="13" s="1"/>
  <c r="E1831" i="13"/>
  <c r="G1831" i="13" s="1"/>
  <c r="D1832" i="13"/>
  <c r="F1832" i="13" s="1"/>
  <c r="E1808" i="13"/>
  <c r="G1808" i="13" s="1"/>
  <c r="D1809" i="13"/>
  <c r="F1809" i="13" s="1"/>
  <c r="E1762" i="13"/>
  <c r="G1762" i="13" s="1"/>
  <c r="D1763" i="13"/>
  <c r="F1763" i="13" s="1"/>
  <c r="E1739" i="13"/>
  <c r="G1739" i="13" s="1"/>
  <c r="D1740" i="13"/>
  <c r="F1740" i="13" s="1"/>
  <c r="E1693" i="13"/>
  <c r="G1693" i="13" s="1"/>
  <c r="D1694" i="13"/>
  <c r="F1694" i="13" s="1"/>
  <c r="E1670" i="13"/>
  <c r="G1670" i="13" s="1"/>
  <c r="D1671" i="13"/>
  <c r="F1671" i="13" s="1"/>
  <c r="E1647" i="13"/>
  <c r="G1647" i="13" s="1"/>
  <c r="D1648" i="13"/>
  <c r="F1648" i="13" s="1"/>
  <c r="D4190" i="13"/>
  <c r="F4190" i="13" s="1"/>
  <c r="D3964" i="13"/>
  <c r="F3964" i="13" s="1"/>
  <c r="D3738" i="13"/>
  <c r="F3738" i="13" s="1"/>
  <c r="D3286" i="13"/>
  <c r="F3286" i="13" s="1"/>
  <c r="D2602" i="13"/>
  <c r="F2602" i="13" s="1"/>
  <c r="D2376" i="13"/>
  <c r="F2376" i="13" s="1"/>
  <c r="C15" i="6"/>
  <c r="I27" i="6"/>
  <c r="H27" i="6"/>
  <c r="G27" i="6"/>
  <c r="F27" i="6"/>
  <c r="S27" i="6"/>
  <c r="P27" i="6"/>
  <c r="O27" i="6"/>
  <c r="N27" i="6"/>
  <c r="M27" i="6"/>
  <c r="K27" i="6"/>
  <c r="I15" i="6"/>
  <c r="H15" i="6"/>
  <c r="G15" i="6"/>
  <c r="F15" i="6"/>
  <c r="S15" i="6"/>
  <c r="P15" i="6"/>
  <c r="O15" i="6"/>
  <c r="N15" i="6"/>
  <c r="M15" i="6"/>
  <c r="K15" i="6"/>
  <c r="F221" i="13" l="1"/>
  <c r="E221" i="13"/>
  <c r="G221" i="13" s="1"/>
  <c r="F379" i="13"/>
  <c r="E379" i="13"/>
  <c r="G379" i="13" s="1"/>
  <c r="F300" i="13"/>
  <c r="E300" i="13"/>
  <c r="F142" i="13"/>
  <c r="E142" i="13"/>
  <c r="G142" i="13" s="1"/>
  <c r="D27" i="6"/>
  <c r="D15" i="6"/>
  <c r="M29" i="6"/>
  <c r="S29" i="6"/>
  <c r="N29" i="6"/>
  <c r="I29" i="6"/>
  <c r="F29" i="6"/>
  <c r="D1718" i="13"/>
  <c r="F1718" i="13" s="1"/>
  <c r="E1717" i="13"/>
  <c r="G1717" i="13" s="1"/>
  <c r="D4643" i="13"/>
  <c r="F4643" i="13" s="1"/>
  <c r="K29" i="6"/>
  <c r="P29" i="6"/>
  <c r="H29" i="6"/>
  <c r="O29" i="6"/>
  <c r="G29" i="6"/>
  <c r="F575" i="13"/>
  <c r="E575" i="13"/>
  <c r="F689" i="13"/>
  <c r="E689" i="13"/>
  <c r="G689" i="13" s="1"/>
  <c r="F1263" i="13"/>
  <c r="E1263" i="13"/>
  <c r="G1263" i="13" s="1"/>
  <c r="F803" i="13"/>
  <c r="E803" i="13"/>
  <c r="F1033" i="13"/>
  <c r="E1033" i="13"/>
  <c r="G1033" i="13" s="1"/>
  <c r="F1148" i="13"/>
  <c r="E1148" i="13"/>
  <c r="G1148" i="13" s="1"/>
  <c r="D1787" i="13"/>
  <c r="F1787" i="13" s="1"/>
  <c r="E1786" i="13"/>
  <c r="G1786" i="13" s="1"/>
  <c r="D3061" i="13"/>
  <c r="F3061" i="13" s="1"/>
  <c r="D4869" i="13"/>
  <c r="F4869" i="13" s="1"/>
  <c r="D804" i="13"/>
  <c r="D4418" i="13"/>
  <c r="F4418" i="13" s="1"/>
  <c r="D1034" i="13"/>
  <c r="D1264" i="13"/>
  <c r="D2832" i="13"/>
  <c r="F2831" i="13"/>
  <c r="D920" i="13"/>
  <c r="E920" i="13" s="1"/>
  <c r="F919" i="13"/>
  <c r="G919" i="13"/>
  <c r="F1625" i="13"/>
  <c r="E1625" i="13"/>
  <c r="D1626" i="13"/>
  <c r="D3513" i="13"/>
  <c r="F3512" i="13"/>
  <c r="E1492" i="13"/>
  <c r="G1491" i="13"/>
  <c r="D143" i="13"/>
  <c r="D380" i="13"/>
  <c r="G300" i="13"/>
  <c r="D301" i="13"/>
  <c r="D222" i="13"/>
  <c r="D1149" i="13"/>
  <c r="D690" i="13"/>
  <c r="D576" i="13"/>
  <c r="E1901" i="13"/>
  <c r="G1901" i="13" s="1"/>
  <c r="D1902" i="13"/>
  <c r="F1902" i="13" s="1"/>
  <c r="E1878" i="13"/>
  <c r="G1878" i="13" s="1"/>
  <c r="D1879" i="13"/>
  <c r="F1879" i="13" s="1"/>
  <c r="E1855" i="13"/>
  <c r="G1855" i="13" s="1"/>
  <c r="D1856" i="13"/>
  <c r="F1856" i="13" s="1"/>
  <c r="E1832" i="13"/>
  <c r="G1832" i="13" s="1"/>
  <c r="D1833" i="13"/>
  <c r="F1833" i="13" s="1"/>
  <c r="E1809" i="13"/>
  <c r="G1809" i="13" s="1"/>
  <c r="D1810" i="13"/>
  <c r="F1810" i="13" s="1"/>
  <c r="E1763" i="13"/>
  <c r="G1763" i="13" s="1"/>
  <c r="D1764" i="13"/>
  <c r="F1764" i="13" s="1"/>
  <c r="E1740" i="13"/>
  <c r="G1740" i="13" s="1"/>
  <c r="D1741" i="13"/>
  <c r="F1741" i="13" s="1"/>
  <c r="E1694" i="13"/>
  <c r="G1694" i="13" s="1"/>
  <c r="D1695" i="13"/>
  <c r="F1695" i="13" s="1"/>
  <c r="E1671" i="13"/>
  <c r="G1671" i="13" s="1"/>
  <c r="D1672" i="13"/>
  <c r="F1672" i="13" s="1"/>
  <c r="E1648" i="13"/>
  <c r="G1648" i="13" s="1"/>
  <c r="D1649" i="13"/>
  <c r="F1649" i="13" s="1"/>
  <c r="G1601" i="13"/>
  <c r="D4191" i="13"/>
  <c r="F4191" i="13" s="1"/>
  <c r="D3965" i="13"/>
  <c r="F3965" i="13" s="1"/>
  <c r="D3739" i="13"/>
  <c r="F3739" i="13" s="1"/>
  <c r="D3287" i="13"/>
  <c r="F3287" i="13" s="1"/>
  <c r="D2603" i="13"/>
  <c r="F2603" i="13" s="1"/>
  <c r="D2377" i="13"/>
  <c r="F2377" i="13" s="1"/>
  <c r="G679" i="13"/>
  <c r="G1625" i="13" l="1"/>
  <c r="F143" i="13"/>
  <c r="E143" i="13"/>
  <c r="F222" i="13"/>
  <c r="E222" i="13"/>
  <c r="G222" i="13" s="1"/>
  <c r="F380" i="13"/>
  <c r="E380" i="13"/>
  <c r="G380" i="13" s="1"/>
  <c r="F301" i="13"/>
  <c r="E301" i="13"/>
  <c r="G301" i="13" s="1"/>
  <c r="E1718" i="13"/>
  <c r="G1718" i="13" s="1"/>
  <c r="D1719" i="13"/>
  <c r="D1721" i="13" s="1"/>
  <c r="D4644" i="13"/>
  <c r="F4644" i="13" s="1"/>
  <c r="F1034" i="13"/>
  <c r="E1034" i="13"/>
  <c r="G1034" i="13" s="1"/>
  <c r="F576" i="13"/>
  <c r="E576" i="13"/>
  <c r="G576" i="13" s="1"/>
  <c r="F1149" i="13"/>
  <c r="E1149" i="13"/>
  <c r="G1149" i="13" s="1"/>
  <c r="F690" i="13"/>
  <c r="E690" i="13"/>
  <c r="G690" i="13" s="1"/>
  <c r="F1264" i="13"/>
  <c r="E1264" i="13"/>
  <c r="G1264" i="13" s="1"/>
  <c r="F804" i="13"/>
  <c r="E804" i="13"/>
  <c r="G804" i="13" s="1"/>
  <c r="D4870" i="13"/>
  <c r="F4870" i="13" s="1"/>
  <c r="D1788" i="13"/>
  <c r="E1787" i="13"/>
  <c r="G1787" i="13" s="1"/>
  <c r="D3062" i="13"/>
  <c r="F3062" i="13" s="1"/>
  <c r="D805" i="13"/>
  <c r="D4419" i="13"/>
  <c r="F4419" i="13" s="1"/>
  <c r="D1035" i="13"/>
  <c r="D1265" i="13"/>
  <c r="G575" i="13"/>
  <c r="G803" i="13"/>
  <c r="G573" i="13"/>
  <c r="G802" i="13"/>
  <c r="G572" i="13"/>
  <c r="G801" i="13"/>
  <c r="G571" i="13"/>
  <c r="G798" i="13"/>
  <c r="G683" i="13"/>
  <c r="G797" i="13"/>
  <c r="G682" i="13"/>
  <c r="G796" i="13"/>
  <c r="G681" i="13"/>
  <c r="G680" i="13"/>
  <c r="D921" i="13"/>
  <c r="E921" i="13" s="1"/>
  <c r="F920" i="13"/>
  <c r="G920" i="13"/>
  <c r="D3514" i="13"/>
  <c r="F3513" i="13"/>
  <c r="F1626" i="13"/>
  <c r="D1627" i="13"/>
  <c r="D1629" i="13" s="1"/>
  <c r="E1626" i="13"/>
  <c r="D2833" i="13"/>
  <c r="F2832" i="13"/>
  <c r="E1493" i="13"/>
  <c r="G1492" i="13"/>
  <c r="G143" i="13"/>
  <c r="D144" i="13"/>
  <c r="D381" i="13"/>
  <c r="D302" i="13"/>
  <c r="D223" i="13"/>
  <c r="D1150" i="13"/>
  <c r="D691" i="13"/>
  <c r="D577" i="13"/>
  <c r="E1902" i="13"/>
  <c r="G1902" i="13" s="1"/>
  <c r="D1903" i="13"/>
  <c r="E1879" i="13"/>
  <c r="G1879" i="13" s="1"/>
  <c r="D1880" i="13"/>
  <c r="E1856" i="13"/>
  <c r="G1856" i="13" s="1"/>
  <c r="D1857" i="13"/>
  <c r="E1833" i="13"/>
  <c r="G1833" i="13" s="1"/>
  <c r="D1834" i="13"/>
  <c r="E1810" i="13"/>
  <c r="G1810" i="13" s="1"/>
  <c r="D1811" i="13"/>
  <c r="E1764" i="13"/>
  <c r="G1764" i="13" s="1"/>
  <c r="D1765" i="13"/>
  <c r="E1741" i="13"/>
  <c r="G1741" i="13" s="1"/>
  <c r="D1742" i="13"/>
  <c r="E1695" i="13"/>
  <c r="G1695" i="13" s="1"/>
  <c r="D1696" i="13"/>
  <c r="E1672" i="13"/>
  <c r="G1672" i="13" s="1"/>
  <c r="D1673" i="13"/>
  <c r="E1649" i="13"/>
  <c r="D1650" i="13"/>
  <c r="D4192" i="13"/>
  <c r="F4192" i="13" s="1"/>
  <c r="D3966" i="13"/>
  <c r="F3966" i="13" s="1"/>
  <c r="D3740" i="13"/>
  <c r="F3740" i="13" s="1"/>
  <c r="D3288" i="13"/>
  <c r="F3288" i="13" s="1"/>
  <c r="D2604" i="13"/>
  <c r="F2604" i="13" s="1"/>
  <c r="D2378" i="13"/>
  <c r="F2378" i="13" s="1"/>
  <c r="F223" i="13" l="1"/>
  <c r="E223" i="13"/>
  <c r="G223" i="13" s="1"/>
  <c r="F381" i="13"/>
  <c r="E381" i="13"/>
  <c r="G381" i="13" s="1"/>
  <c r="F302" i="13"/>
  <c r="E302" i="13"/>
  <c r="G302" i="13" s="1"/>
  <c r="F144" i="13"/>
  <c r="E144" i="13"/>
  <c r="D1720" i="13"/>
  <c r="F1720" i="13" s="1"/>
  <c r="E1719" i="13"/>
  <c r="G1719" i="13" s="1"/>
  <c r="F1719" i="13"/>
  <c r="D4645" i="13"/>
  <c r="F4645" i="13" s="1"/>
  <c r="F691" i="13"/>
  <c r="E691" i="13"/>
  <c r="G691" i="13" s="1"/>
  <c r="F1265" i="13"/>
  <c r="E1265" i="13"/>
  <c r="G1265" i="13" s="1"/>
  <c r="F805" i="13"/>
  <c r="E805" i="13"/>
  <c r="G805" i="13" s="1"/>
  <c r="F577" i="13"/>
  <c r="E577" i="13"/>
  <c r="G577" i="13" s="1"/>
  <c r="F1150" i="13"/>
  <c r="E1150" i="13"/>
  <c r="G1150" i="13" s="1"/>
  <c r="F1035" i="13"/>
  <c r="E1035" i="13"/>
  <c r="G1035" i="13" s="1"/>
  <c r="F1650" i="13"/>
  <c r="D1652" i="13"/>
  <c r="F1696" i="13"/>
  <c r="D1698" i="13"/>
  <c r="F1742" i="13"/>
  <c r="D1744" i="13"/>
  <c r="F1811" i="13"/>
  <c r="D1813" i="13"/>
  <c r="F1857" i="13"/>
  <c r="D1859" i="13"/>
  <c r="F1903" i="13"/>
  <c r="D1905" i="13"/>
  <c r="F1788" i="13"/>
  <c r="D1790" i="13"/>
  <c r="F1629" i="13"/>
  <c r="E1629" i="13"/>
  <c r="G1629" i="13" s="1"/>
  <c r="F1673" i="13"/>
  <c r="D1675" i="13"/>
  <c r="F1880" i="13"/>
  <c r="D1882" i="13"/>
  <c r="F1721" i="13"/>
  <c r="E1721" i="13"/>
  <c r="G1721" i="13" s="1"/>
  <c r="F1765" i="13"/>
  <c r="D1767" i="13"/>
  <c r="F1834" i="13"/>
  <c r="D1836" i="13"/>
  <c r="D4871" i="13"/>
  <c r="F4871" i="13" s="1"/>
  <c r="E1788" i="13"/>
  <c r="G1788" i="13" s="1"/>
  <c r="D1789" i="13"/>
  <c r="F1789" i="13" s="1"/>
  <c r="D3063" i="13"/>
  <c r="F3063" i="13" s="1"/>
  <c r="D806" i="13"/>
  <c r="D4420" i="13"/>
  <c r="F4420" i="13" s="1"/>
  <c r="D1036" i="13"/>
  <c r="D1266" i="13"/>
  <c r="F1627" i="13"/>
  <c r="D1628" i="13"/>
  <c r="E1627" i="13"/>
  <c r="D3515" i="13"/>
  <c r="F3514" i="13"/>
  <c r="D2834" i="13"/>
  <c r="F2833" i="13"/>
  <c r="D922" i="13"/>
  <c r="E922" i="13" s="1"/>
  <c r="F921" i="13"/>
  <c r="G921" i="13"/>
  <c r="G1493" i="13"/>
  <c r="E1494" i="13"/>
  <c r="D145" i="13"/>
  <c r="G144" i="13"/>
  <c r="D382" i="13"/>
  <c r="D303" i="13"/>
  <c r="D224" i="13"/>
  <c r="D1151" i="13"/>
  <c r="D692" i="13"/>
  <c r="D578" i="13"/>
  <c r="E1903" i="13"/>
  <c r="G1903" i="13" s="1"/>
  <c r="D1904" i="13"/>
  <c r="F1904" i="13" s="1"/>
  <c r="E1880" i="13"/>
  <c r="G1880" i="13" s="1"/>
  <c r="D1881" i="13"/>
  <c r="F1881" i="13" s="1"/>
  <c r="E1857" i="13"/>
  <c r="G1857" i="13" s="1"/>
  <c r="D1858" i="13"/>
  <c r="F1858" i="13" s="1"/>
  <c r="E1834" i="13"/>
  <c r="G1834" i="13" s="1"/>
  <c r="D1835" i="13"/>
  <c r="F1835" i="13" s="1"/>
  <c r="E1811" i="13"/>
  <c r="G1811" i="13" s="1"/>
  <c r="D1812" i="13"/>
  <c r="F1812" i="13" s="1"/>
  <c r="E1765" i="13"/>
  <c r="G1765" i="13" s="1"/>
  <c r="D1766" i="13"/>
  <c r="F1766" i="13" s="1"/>
  <c r="E1742" i="13"/>
  <c r="G1742" i="13" s="1"/>
  <c r="D1743" i="13"/>
  <c r="F1743" i="13" s="1"/>
  <c r="E1720" i="13"/>
  <c r="G1720" i="13" s="1"/>
  <c r="E1696" i="13"/>
  <c r="G1696" i="13" s="1"/>
  <c r="D1697" i="13"/>
  <c r="F1697" i="13" s="1"/>
  <c r="E1673" i="13"/>
  <c r="G1673" i="13" s="1"/>
  <c r="D1674" i="13"/>
  <c r="F1674" i="13" s="1"/>
  <c r="E1650" i="13"/>
  <c r="D1651" i="13"/>
  <c r="F1651" i="13" s="1"/>
  <c r="D4193" i="13"/>
  <c r="F4193" i="13" s="1"/>
  <c r="D3967" i="13"/>
  <c r="F3967" i="13" s="1"/>
  <c r="D3741" i="13"/>
  <c r="F3741" i="13" s="1"/>
  <c r="D3289" i="13"/>
  <c r="F3289" i="13" s="1"/>
  <c r="D2605" i="13"/>
  <c r="F2605" i="13" s="1"/>
  <c r="D2379" i="13"/>
  <c r="F2379" i="13" s="1"/>
  <c r="F303" i="13" l="1"/>
  <c r="E303" i="13"/>
  <c r="G303" i="13" s="1"/>
  <c r="F145" i="13"/>
  <c r="E145" i="13"/>
  <c r="G145" i="13" s="1"/>
  <c r="F224" i="13"/>
  <c r="E224" i="13"/>
  <c r="G224" i="13" s="1"/>
  <c r="F382" i="13"/>
  <c r="E382" i="13"/>
  <c r="G382" i="13" s="1"/>
  <c r="D4646" i="13"/>
  <c r="F4646" i="13" s="1"/>
  <c r="D1722" i="13"/>
  <c r="F1722" i="13" s="1"/>
  <c r="F1266" i="13"/>
  <c r="E1266" i="13"/>
  <c r="G1266" i="13" s="1"/>
  <c r="F1151" i="13"/>
  <c r="E1151" i="13"/>
  <c r="G1151" i="13" s="1"/>
  <c r="F1036" i="13"/>
  <c r="E1036" i="13"/>
  <c r="G1036" i="13" s="1"/>
  <c r="F806" i="13"/>
  <c r="E806" i="13"/>
  <c r="G806" i="13" s="1"/>
  <c r="F578" i="13"/>
  <c r="E578" i="13"/>
  <c r="G578" i="13" s="1"/>
  <c r="F692" i="13"/>
  <c r="E692" i="13"/>
  <c r="G692" i="13" s="1"/>
  <c r="F1767" i="13"/>
  <c r="E1767" i="13"/>
  <c r="G1767" i="13" s="1"/>
  <c r="E1882" i="13"/>
  <c r="G1882" i="13" s="1"/>
  <c r="F1882" i="13"/>
  <c r="F1905" i="13"/>
  <c r="E1905" i="13"/>
  <c r="G1905" i="13" s="1"/>
  <c r="F1813" i="13"/>
  <c r="E1813" i="13"/>
  <c r="G1813" i="13" s="1"/>
  <c r="F1698" i="13"/>
  <c r="E1698" i="13"/>
  <c r="G1698" i="13" s="1"/>
  <c r="F1836" i="13"/>
  <c r="E1836" i="13"/>
  <c r="G1836" i="13" s="1"/>
  <c r="F1675" i="13"/>
  <c r="E1675" i="13"/>
  <c r="G1675" i="13" s="1"/>
  <c r="E1790" i="13"/>
  <c r="G1790" i="13" s="1"/>
  <c r="F1790" i="13"/>
  <c r="E1859" i="13"/>
  <c r="G1859" i="13" s="1"/>
  <c r="F1859" i="13"/>
  <c r="F1744" i="13"/>
  <c r="E1744" i="13"/>
  <c r="G1744" i="13" s="1"/>
  <c r="F1652" i="13"/>
  <c r="E1652" i="13"/>
  <c r="G1652" i="13" s="1"/>
  <c r="D4872" i="13"/>
  <c r="F4872" i="13" s="1"/>
  <c r="E1789" i="13"/>
  <c r="G1789" i="13" s="1"/>
  <c r="D3064" i="13"/>
  <c r="F3064" i="13" s="1"/>
  <c r="D1791" i="13"/>
  <c r="F1791" i="13" s="1"/>
  <c r="G1460" i="13"/>
  <c r="G1470" i="13"/>
  <c r="D4421" i="13"/>
  <c r="F4421" i="13" s="1"/>
  <c r="D807" i="13"/>
  <c r="D1267" i="13"/>
  <c r="D1037" i="13"/>
  <c r="D3516" i="13"/>
  <c r="F3515" i="13"/>
  <c r="D2835" i="13"/>
  <c r="F2834" i="13"/>
  <c r="D923" i="13"/>
  <c r="E923" i="13" s="1"/>
  <c r="F922" i="13"/>
  <c r="G922" i="13"/>
  <c r="F1628" i="13"/>
  <c r="E1628" i="13"/>
  <c r="D1630" i="13"/>
  <c r="E1495" i="13"/>
  <c r="G1494" i="13"/>
  <c r="D146" i="13"/>
  <c r="D383" i="13"/>
  <c r="D304" i="13"/>
  <c r="D225" i="13"/>
  <c r="D1152" i="13"/>
  <c r="D693" i="13"/>
  <c r="D579" i="13"/>
  <c r="E1904" i="13"/>
  <c r="G1904" i="13" s="1"/>
  <c r="D1906" i="13"/>
  <c r="F1906" i="13" s="1"/>
  <c r="E1881" i="13"/>
  <c r="G1881" i="13" s="1"/>
  <c r="D1883" i="13"/>
  <c r="F1883" i="13" s="1"/>
  <c r="E1858" i="13"/>
  <c r="G1858" i="13" s="1"/>
  <c r="D1860" i="13"/>
  <c r="F1860" i="13" s="1"/>
  <c r="E1835" i="13"/>
  <c r="G1835" i="13" s="1"/>
  <c r="D1837" i="13"/>
  <c r="F1837" i="13" s="1"/>
  <c r="E1812" i="13"/>
  <c r="G1812" i="13" s="1"/>
  <c r="D1814" i="13"/>
  <c r="F1814" i="13" s="1"/>
  <c r="E1766" i="13"/>
  <c r="G1766" i="13" s="1"/>
  <c r="D1768" i="13"/>
  <c r="F1768" i="13" s="1"/>
  <c r="E1743" i="13"/>
  <c r="G1743" i="13" s="1"/>
  <c r="D1745" i="13"/>
  <c r="F1745" i="13" s="1"/>
  <c r="D1723" i="13"/>
  <c r="F1723" i="13" s="1"/>
  <c r="E1697" i="13"/>
  <c r="G1697" i="13" s="1"/>
  <c r="D1699" i="13"/>
  <c r="F1699" i="13" s="1"/>
  <c r="E1674" i="13"/>
  <c r="G1674" i="13" s="1"/>
  <c r="D1676" i="13"/>
  <c r="F1676" i="13" s="1"/>
  <c r="E1651" i="13"/>
  <c r="D1653" i="13"/>
  <c r="F1653" i="13" s="1"/>
  <c r="D4647" i="13"/>
  <c r="F4647" i="13" s="1"/>
  <c r="D4194" i="13"/>
  <c r="F4194" i="13" s="1"/>
  <c r="D3968" i="13"/>
  <c r="F3968" i="13" s="1"/>
  <c r="D3742" i="13"/>
  <c r="F3742" i="13" s="1"/>
  <c r="D3290" i="13"/>
  <c r="F3290" i="13" s="1"/>
  <c r="D2606" i="13"/>
  <c r="F2606" i="13" s="1"/>
  <c r="D2380" i="13"/>
  <c r="F2380" i="13" s="1"/>
  <c r="F304" i="13" l="1"/>
  <c r="E304" i="13"/>
  <c r="G304" i="13" s="1"/>
  <c r="F146" i="13"/>
  <c r="E146" i="13"/>
  <c r="F225" i="13"/>
  <c r="E225" i="13"/>
  <c r="G225" i="13" s="1"/>
  <c r="F383" i="13"/>
  <c r="E383" i="13"/>
  <c r="G383" i="13" s="1"/>
  <c r="E1722" i="13"/>
  <c r="G1722" i="13" s="1"/>
  <c r="F1267" i="13"/>
  <c r="E1267" i="13"/>
  <c r="G1267" i="13" s="1"/>
  <c r="F1037" i="13"/>
  <c r="E1037" i="13"/>
  <c r="G1037" i="13" s="1"/>
  <c r="F693" i="13"/>
  <c r="E693" i="13"/>
  <c r="G693" i="13" s="1"/>
  <c r="F807" i="13"/>
  <c r="E807" i="13"/>
  <c r="G807" i="13" s="1"/>
  <c r="F579" i="13"/>
  <c r="E579" i="13"/>
  <c r="G579" i="13" s="1"/>
  <c r="F1152" i="13"/>
  <c r="E1152" i="13"/>
  <c r="G1152" i="13" s="1"/>
  <c r="D4873" i="13"/>
  <c r="F4873" i="13" s="1"/>
  <c r="D3065" i="13"/>
  <c r="F3065" i="13" s="1"/>
  <c r="E1791" i="13"/>
  <c r="G1791" i="13" s="1"/>
  <c r="D1792" i="13"/>
  <c r="F1792" i="13" s="1"/>
  <c r="D4422" i="13"/>
  <c r="F4422" i="13" s="1"/>
  <c r="D1914" i="13"/>
  <c r="D808" i="13"/>
  <c r="D1268" i="13"/>
  <c r="D1038" i="13"/>
  <c r="F1630" i="13"/>
  <c r="D1631" i="13"/>
  <c r="E1630" i="13"/>
  <c r="D2836" i="13"/>
  <c r="F2835" i="13"/>
  <c r="D924" i="13"/>
  <c r="E924" i="13" s="1"/>
  <c r="F923" i="13"/>
  <c r="G923" i="13"/>
  <c r="D3517" i="13"/>
  <c r="F3516" i="13"/>
  <c r="E1496" i="13"/>
  <c r="G1495" i="13"/>
  <c r="D147" i="13"/>
  <c r="G146" i="13"/>
  <c r="D384" i="13"/>
  <c r="D305" i="13"/>
  <c r="D226" i="13"/>
  <c r="D1153" i="13"/>
  <c r="D694" i="13"/>
  <c r="D580" i="13"/>
  <c r="E1906" i="13"/>
  <c r="G1906" i="13" s="1"/>
  <c r="D1907" i="13"/>
  <c r="F1907" i="13" s="1"/>
  <c r="E1883" i="13"/>
  <c r="G1883" i="13" s="1"/>
  <c r="D1884" i="13"/>
  <c r="F1884" i="13" s="1"/>
  <c r="E1860" i="13"/>
  <c r="G1860" i="13" s="1"/>
  <c r="D1861" i="13"/>
  <c r="F1861" i="13" s="1"/>
  <c r="E1837" i="13"/>
  <c r="G1837" i="13" s="1"/>
  <c r="D1838" i="13"/>
  <c r="F1838" i="13" s="1"/>
  <c r="E1814" i="13"/>
  <c r="G1814" i="13" s="1"/>
  <c r="D1815" i="13"/>
  <c r="F1815" i="13" s="1"/>
  <c r="E1768" i="13"/>
  <c r="G1768" i="13" s="1"/>
  <c r="D1769" i="13"/>
  <c r="F1769" i="13" s="1"/>
  <c r="E1745" i="13"/>
  <c r="G1745" i="13" s="1"/>
  <c r="D1746" i="13"/>
  <c r="F1746" i="13" s="1"/>
  <c r="D1724" i="13"/>
  <c r="F1724" i="13" s="1"/>
  <c r="E1723" i="13"/>
  <c r="G1723" i="13" s="1"/>
  <c r="E1699" i="13"/>
  <c r="G1699" i="13" s="1"/>
  <c r="D1700" i="13"/>
  <c r="F1700" i="13" s="1"/>
  <c r="E1676" i="13"/>
  <c r="G1676" i="13" s="1"/>
  <c r="D1677" i="13"/>
  <c r="F1677" i="13" s="1"/>
  <c r="E1653" i="13"/>
  <c r="D1654" i="13"/>
  <c r="F1654" i="13" s="1"/>
  <c r="D4648" i="13"/>
  <c r="F4648" i="13" s="1"/>
  <c r="D4195" i="13"/>
  <c r="F4195" i="13" s="1"/>
  <c r="D3969" i="13"/>
  <c r="F3969" i="13" s="1"/>
  <c r="D3743" i="13"/>
  <c r="F3743" i="13" s="1"/>
  <c r="D3291" i="13"/>
  <c r="F3291" i="13" s="1"/>
  <c r="D2607" i="13"/>
  <c r="F2607" i="13" s="1"/>
  <c r="D2381" i="13"/>
  <c r="F2381" i="13" s="1"/>
  <c r="F305" i="13" l="1"/>
  <c r="E305" i="13"/>
  <c r="G305" i="13" s="1"/>
  <c r="F147" i="13"/>
  <c r="E147" i="13"/>
  <c r="F226" i="13"/>
  <c r="E226" i="13"/>
  <c r="F384" i="13"/>
  <c r="E384" i="13"/>
  <c r="G384" i="13" s="1"/>
  <c r="D4874" i="13"/>
  <c r="F4874" i="13" s="1"/>
  <c r="F1038" i="13"/>
  <c r="E1038" i="13"/>
  <c r="G1038" i="13" s="1"/>
  <c r="F808" i="13"/>
  <c r="E808" i="13"/>
  <c r="G808" i="13" s="1"/>
  <c r="F580" i="13"/>
  <c r="E580" i="13"/>
  <c r="G580" i="13" s="1"/>
  <c r="F1153" i="13"/>
  <c r="E1153" i="13"/>
  <c r="G1153" i="13" s="1"/>
  <c r="F694" i="13"/>
  <c r="E694" i="13"/>
  <c r="G694" i="13" s="1"/>
  <c r="F1268" i="13"/>
  <c r="E1268" i="13"/>
  <c r="G1268" i="13" s="1"/>
  <c r="E1792" i="13"/>
  <c r="G1792" i="13" s="1"/>
  <c r="E4858" i="13"/>
  <c r="G4858" i="13" s="1"/>
  <c r="D1793" i="13"/>
  <c r="F1793" i="13" s="1"/>
  <c r="D3066" i="13"/>
  <c r="F3066" i="13" s="1"/>
  <c r="D4423" i="13"/>
  <c r="F4423" i="13" s="1"/>
  <c r="E3742" i="13"/>
  <c r="G3742" i="13" s="1"/>
  <c r="E4867" i="13"/>
  <c r="G4867" i="13" s="1"/>
  <c r="E2594" i="13"/>
  <c r="G2594" i="13" s="1"/>
  <c r="E3514" i="13"/>
  <c r="G3514" i="13" s="1"/>
  <c r="E2372" i="13"/>
  <c r="G2372" i="13" s="1"/>
  <c r="E3051" i="13"/>
  <c r="G3051" i="13" s="1"/>
  <c r="E4872" i="13"/>
  <c r="G4872" i="13" s="1"/>
  <c r="E4643" i="13"/>
  <c r="G4643" i="13" s="1"/>
  <c r="E4638" i="13"/>
  <c r="G4638" i="13" s="1"/>
  <c r="E3511" i="13"/>
  <c r="G3511" i="13" s="1"/>
  <c r="E3958" i="13"/>
  <c r="G3958" i="13" s="1"/>
  <c r="E3954" i="13"/>
  <c r="G3954" i="13" s="1"/>
  <c r="E4194" i="13"/>
  <c r="G4194" i="13" s="1"/>
  <c r="E4193" i="13"/>
  <c r="G4193" i="13" s="1"/>
  <c r="E4420" i="13"/>
  <c r="G4420" i="13" s="1"/>
  <c r="E4644" i="13"/>
  <c r="G4644" i="13" s="1"/>
  <c r="E4642" i="13"/>
  <c r="G4642" i="13" s="1"/>
  <c r="E2374" i="13"/>
  <c r="G2374" i="13" s="1"/>
  <c r="E4640" i="13"/>
  <c r="G4640" i="13" s="1"/>
  <c r="E3281" i="13"/>
  <c r="G3281" i="13" s="1"/>
  <c r="E2825" i="13"/>
  <c r="G2825" i="13" s="1"/>
  <c r="E3053" i="13"/>
  <c r="G3053" i="13" s="1"/>
  <c r="E4409" i="13"/>
  <c r="G4409" i="13" s="1"/>
  <c r="E3065" i="13"/>
  <c r="G3065" i="13" s="1"/>
  <c r="E2605" i="13"/>
  <c r="G2605" i="13" s="1"/>
  <c r="E3739" i="13"/>
  <c r="G3739" i="13" s="1"/>
  <c r="E2376" i="13"/>
  <c r="G2376" i="13" s="1"/>
  <c r="E3060" i="13"/>
  <c r="G3060" i="13" s="1"/>
  <c r="E4866" i="13"/>
  <c r="G4866" i="13" s="1"/>
  <c r="E3960" i="13"/>
  <c r="G3960" i="13" s="1"/>
  <c r="E4863" i="13"/>
  <c r="G4863" i="13" s="1"/>
  <c r="E3505" i="13"/>
  <c r="G3505" i="13" s="1"/>
  <c r="E4860" i="13"/>
  <c r="G4860" i="13" s="1"/>
  <c r="E4407" i="13"/>
  <c r="G4407" i="13" s="1"/>
  <c r="E2592" i="13"/>
  <c r="G2592" i="13" s="1"/>
  <c r="E2380" i="13"/>
  <c r="G2380" i="13" s="1"/>
  <c r="E4647" i="13"/>
  <c r="G4647" i="13" s="1"/>
  <c r="E3516" i="13"/>
  <c r="G3516" i="13" s="1"/>
  <c r="E3063" i="13"/>
  <c r="G3063" i="13" s="1"/>
  <c r="E2377" i="13"/>
  <c r="G2377" i="13" s="1"/>
  <c r="E4869" i="13"/>
  <c r="G4869" i="13" s="1"/>
  <c r="E3962" i="13"/>
  <c r="G3962" i="13" s="1"/>
  <c r="E3509" i="13"/>
  <c r="G3509" i="13" s="1"/>
  <c r="E4186" i="13"/>
  <c r="G4186" i="13" s="1"/>
  <c r="E3506" i="13"/>
  <c r="G3506" i="13" s="1"/>
  <c r="E4636" i="13"/>
  <c r="G4636" i="13" s="1"/>
  <c r="E2368" i="13"/>
  <c r="G2368" i="13" s="1"/>
  <c r="E2367" i="13"/>
  <c r="G2367" i="13" s="1"/>
  <c r="E3276" i="13"/>
  <c r="G3276" i="13" s="1"/>
  <c r="E4422" i="13"/>
  <c r="G4422" i="13" s="1"/>
  <c r="E3741" i="13"/>
  <c r="G3741" i="13" s="1"/>
  <c r="E4421" i="13"/>
  <c r="G4421" i="13" s="1"/>
  <c r="E2378" i="13"/>
  <c r="G2378" i="13" s="1"/>
  <c r="E2833" i="13"/>
  <c r="G2833" i="13" s="1"/>
  <c r="E3740" i="13"/>
  <c r="G3740" i="13" s="1"/>
  <c r="E3062" i="13"/>
  <c r="G3062" i="13" s="1"/>
  <c r="E4419" i="13"/>
  <c r="G4419" i="13" s="1"/>
  <c r="E2603" i="13"/>
  <c r="G2603" i="13" s="1"/>
  <c r="E3513" i="13"/>
  <c r="G3513" i="13" s="1"/>
  <c r="E2831" i="13"/>
  <c r="G2831" i="13" s="1"/>
  <c r="E3061" i="13"/>
  <c r="G3061" i="13" s="1"/>
  <c r="E3512" i="13"/>
  <c r="G3512" i="13" s="1"/>
  <c r="E2375" i="13"/>
  <c r="G2375" i="13" s="1"/>
  <c r="E4416" i="13"/>
  <c r="G4416" i="13" s="1"/>
  <c r="E4868" i="13"/>
  <c r="G4868" i="13" s="1"/>
  <c r="E4641" i="13"/>
  <c r="G4641" i="13" s="1"/>
  <c r="E3059" i="13"/>
  <c r="G3059" i="13" s="1"/>
  <c r="E4415" i="13"/>
  <c r="G4415" i="13" s="1"/>
  <c r="E4414" i="13"/>
  <c r="G4414" i="13" s="1"/>
  <c r="E2373" i="13"/>
  <c r="G2373" i="13" s="1"/>
  <c r="E2828" i="13"/>
  <c r="G2828" i="13" s="1"/>
  <c r="E3508" i="13"/>
  <c r="G3508" i="13" s="1"/>
  <c r="E4639" i="13"/>
  <c r="G4639" i="13" s="1"/>
  <c r="E3282" i="13"/>
  <c r="G3282" i="13" s="1"/>
  <c r="E2826" i="13"/>
  <c r="G2826" i="13" s="1"/>
  <c r="E3733" i="13"/>
  <c r="G3733" i="13" s="1"/>
  <c r="E3959" i="13"/>
  <c r="G3959" i="13" s="1"/>
  <c r="E2596" i="13"/>
  <c r="G2596" i="13" s="1"/>
  <c r="E3054" i="13"/>
  <c r="G3054" i="13" s="1"/>
  <c r="E4637" i="13"/>
  <c r="G4637" i="13" s="1"/>
  <c r="E2369" i="13"/>
  <c r="G2369" i="13" s="1"/>
  <c r="E2824" i="13"/>
  <c r="G2824" i="13" s="1"/>
  <c r="E2595" i="13"/>
  <c r="G2595" i="13" s="1"/>
  <c r="E4634" i="13"/>
  <c r="G4634" i="13" s="1"/>
  <c r="E3052" i="13"/>
  <c r="G3052" i="13" s="1"/>
  <c r="E4408" i="13"/>
  <c r="G4408" i="13" s="1"/>
  <c r="E3504" i="13"/>
  <c r="G3504" i="13" s="1"/>
  <c r="E3729" i="13"/>
  <c r="G3729" i="13" s="1"/>
  <c r="E4859" i="13"/>
  <c r="G4859" i="13" s="1"/>
  <c r="E4181" i="13"/>
  <c r="G4181" i="13" s="1"/>
  <c r="E2366" i="13"/>
  <c r="G2366" i="13" s="1"/>
  <c r="E3502" i="13"/>
  <c r="G3502" i="13" s="1"/>
  <c r="E4180" i="13"/>
  <c r="G4180" i="13" s="1"/>
  <c r="E2606" i="13"/>
  <c r="G2606" i="13" s="1"/>
  <c r="E3290" i="13"/>
  <c r="G3290" i="13" s="1"/>
  <c r="E3968" i="13"/>
  <c r="G3968" i="13" s="1"/>
  <c r="E4873" i="13"/>
  <c r="G4873" i="13" s="1"/>
  <c r="E2835" i="13"/>
  <c r="G2835" i="13" s="1"/>
  <c r="E3515" i="13"/>
  <c r="G3515" i="13" s="1"/>
  <c r="E3064" i="13"/>
  <c r="G3064" i="13" s="1"/>
  <c r="E3967" i="13"/>
  <c r="G3967" i="13" s="1"/>
  <c r="E2604" i="13"/>
  <c r="G2604" i="13" s="1"/>
  <c r="E3288" i="13"/>
  <c r="G3288" i="13" s="1"/>
  <c r="E4192" i="13"/>
  <c r="G4192" i="13" s="1"/>
  <c r="E4191" i="13"/>
  <c r="G4191" i="13" s="1"/>
  <c r="E4870" i="13"/>
  <c r="G4870" i="13" s="1"/>
  <c r="E3287" i="13"/>
  <c r="G3287" i="13" s="1"/>
  <c r="E3286" i="13"/>
  <c r="G3286" i="13" s="1"/>
  <c r="E2602" i="13"/>
  <c r="G2602" i="13" s="1"/>
  <c r="E3738" i="13"/>
  <c r="G3738" i="13" s="1"/>
  <c r="E3963" i="13"/>
  <c r="G3963" i="13" s="1"/>
  <c r="E3737" i="13"/>
  <c r="G3737" i="13" s="1"/>
  <c r="E3285" i="13"/>
  <c r="G3285" i="13" s="1"/>
  <c r="E2600" i="13"/>
  <c r="G2600" i="13" s="1"/>
  <c r="E3510" i="13"/>
  <c r="G3510" i="13" s="1"/>
  <c r="E3736" i="13"/>
  <c r="G3736" i="13" s="1"/>
  <c r="E3058" i="13"/>
  <c r="G3058" i="13" s="1"/>
  <c r="E3735" i="13"/>
  <c r="G3735" i="13" s="1"/>
  <c r="E3283" i="13"/>
  <c r="G3283" i="13" s="1"/>
  <c r="E4865" i="13"/>
  <c r="G4865" i="13" s="1"/>
  <c r="E4413" i="13"/>
  <c r="G4413" i="13" s="1"/>
  <c r="E2827" i="13"/>
  <c r="G2827" i="13" s="1"/>
  <c r="E2598" i="13"/>
  <c r="G2598" i="13" s="1"/>
  <c r="E4412" i="13"/>
  <c r="G4412" i="13" s="1"/>
  <c r="E4185" i="13"/>
  <c r="G4185" i="13" s="1"/>
  <c r="E2597" i="13"/>
  <c r="G2597" i="13" s="1"/>
  <c r="E3732" i="13"/>
  <c r="G3732" i="13" s="1"/>
  <c r="E2370" i="13"/>
  <c r="G2370" i="13" s="1"/>
  <c r="E4411" i="13"/>
  <c r="G4411" i="13" s="1"/>
  <c r="E3279" i="13"/>
  <c r="G3279" i="13" s="1"/>
  <c r="E4410" i="13"/>
  <c r="G4410" i="13" s="1"/>
  <c r="E4183" i="13"/>
  <c r="G4183" i="13" s="1"/>
  <c r="E3730" i="13"/>
  <c r="G3730" i="13" s="1"/>
  <c r="E4635" i="13"/>
  <c r="G4635" i="13" s="1"/>
  <c r="E2823" i="13"/>
  <c r="G2823" i="13" s="1"/>
  <c r="E2822" i="13"/>
  <c r="G2822" i="13" s="1"/>
  <c r="E3277" i="13"/>
  <c r="G3277" i="13" s="1"/>
  <c r="E3503" i="13"/>
  <c r="G3503" i="13" s="1"/>
  <c r="D1915" i="13"/>
  <c r="F1914" i="13"/>
  <c r="E1914" i="13"/>
  <c r="G1914" i="13" s="1"/>
  <c r="E3728" i="13"/>
  <c r="G3728" i="13" s="1"/>
  <c r="E4406" i="13"/>
  <c r="G4406" i="13" s="1"/>
  <c r="D2140" i="13"/>
  <c r="E4646" i="13"/>
  <c r="G4646" i="13" s="1"/>
  <c r="E2379" i="13"/>
  <c r="G2379" i="13" s="1"/>
  <c r="E3289" i="13"/>
  <c r="G3289" i="13" s="1"/>
  <c r="E4871" i="13"/>
  <c r="G4871" i="13" s="1"/>
  <c r="E3966" i="13"/>
  <c r="G3966" i="13" s="1"/>
  <c r="E4645" i="13"/>
  <c r="G4645" i="13" s="1"/>
  <c r="E4418" i="13"/>
  <c r="G4418" i="13" s="1"/>
  <c r="E2832" i="13"/>
  <c r="G2832" i="13" s="1"/>
  <c r="E3965" i="13"/>
  <c r="G3965" i="13" s="1"/>
  <c r="E3964" i="13"/>
  <c r="G3964" i="13" s="1"/>
  <c r="E4417" i="13"/>
  <c r="G4417" i="13" s="1"/>
  <c r="E4190" i="13"/>
  <c r="G4190" i="13" s="1"/>
  <c r="E2601" i="13"/>
  <c r="G2601" i="13" s="1"/>
  <c r="E4189" i="13"/>
  <c r="G4189" i="13" s="1"/>
  <c r="E2830" i="13"/>
  <c r="G2830" i="13" s="1"/>
  <c r="E3284" i="13"/>
  <c r="G3284" i="13" s="1"/>
  <c r="E2829" i="13"/>
  <c r="G2829" i="13" s="1"/>
  <c r="E4188" i="13"/>
  <c r="G4188" i="13" s="1"/>
  <c r="E2599" i="13"/>
  <c r="G2599" i="13" s="1"/>
  <c r="E4187" i="13"/>
  <c r="G4187" i="13" s="1"/>
  <c r="E3961" i="13"/>
  <c r="G3961" i="13" s="1"/>
  <c r="E3734" i="13"/>
  <c r="G3734" i="13" s="1"/>
  <c r="E3057" i="13"/>
  <c r="G3057" i="13" s="1"/>
  <c r="E4864" i="13"/>
  <c r="G4864" i="13" s="1"/>
  <c r="E3056" i="13"/>
  <c r="G3056" i="13" s="1"/>
  <c r="E2371" i="13"/>
  <c r="G2371" i="13" s="1"/>
  <c r="E3055" i="13"/>
  <c r="G3055" i="13" s="1"/>
  <c r="E3507" i="13"/>
  <c r="G3507" i="13" s="1"/>
  <c r="E4184" i="13"/>
  <c r="G4184" i="13" s="1"/>
  <c r="E3280" i="13"/>
  <c r="G3280" i="13" s="1"/>
  <c r="E4862" i="13"/>
  <c r="G4862" i="13" s="1"/>
  <c r="E3957" i="13"/>
  <c r="G3957" i="13" s="1"/>
  <c r="E3731" i="13"/>
  <c r="G3731" i="13" s="1"/>
  <c r="E3278" i="13"/>
  <c r="G3278" i="13" s="1"/>
  <c r="E4182" i="13"/>
  <c r="G4182" i="13" s="1"/>
  <c r="E4861" i="13"/>
  <c r="G4861" i="13" s="1"/>
  <c r="E3956" i="13"/>
  <c r="G3956" i="13" s="1"/>
  <c r="E3955" i="13"/>
  <c r="G3955" i="13" s="1"/>
  <c r="E4633" i="13"/>
  <c r="G4633" i="13" s="1"/>
  <c r="E2593" i="13"/>
  <c r="G2593" i="13" s="1"/>
  <c r="E3050" i="13"/>
  <c r="G3050" i="13" s="1"/>
  <c r="E4632" i="13"/>
  <c r="G4632" i="13" s="1"/>
  <c r="E2821" i="13"/>
  <c r="G2821" i="13" s="1"/>
  <c r="E2834" i="13"/>
  <c r="G2834" i="13" s="1"/>
  <c r="D809" i="13"/>
  <c r="D1269" i="13"/>
  <c r="D1039" i="13"/>
  <c r="D2837" i="13"/>
  <c r="F2836" i="13"/>
  <c r="E2836" i="13"/>
  <c r="G2836" i="13" s="1"/>
  <c r="D925" i="13"/>
  <c r="E925" i="13" s="1"/>
  <c r="F924" i="13"/>
  <c r="G924" i="13"/>
  <c r="D3518" i="13"/>
  <c r="F3517" i="13"/>
  <c r="E3517" i="13"/>
  <c r="G3517" i="13" s="1"/>
  <c r="F1631" i="13"/>
  <c r="D1632" i="13"/>
  <c r="E1631" i="13"/>
  <c r="E1497" i="13"/>
  <c r="G1496" i="13"/>
  <c r="G147" i="13"/>
  <c r="D148" i="13"/>
  <c r="D385" i="13"/>
  <c r="D306" i="13"/>
  <c r="G226" i="13"/>
  <c r="D227" i="13"/>
  <c r="D1154" i="13"/>
  <c r="D695" i="13"/>
  <c r="D581" i="13"/>
  <c r="E1907" i="13"/>
  <c r="G1907" i="13" s="1"/>
  <c r="D1908" i="13"/>
  <c r="F1908" i="13" s="1"/>
  <c r="E1884" i="13"/>
  <c r="G1884" i="13" s="1"/>
  <c r="D1885" i="13"/>
  <c r="F1885" i="13" s="1"/>
  <c r="E1861" i="13"/>
  <c r="G1861" i="13" s="1"/>
  <c r="D1862" i="13"/>
  <c r="F1862" i="13" s="1"/>
  <c r="E1838" i="13"/>
  <c r="G1838" i="13" s="1"/>
  <c r="D1839" i="13"/>
  <c r="F1839" i="13" s="1"/>
  <c r="E1815" i="13"/>
  <c r="G1815" i="13" s="1"/>
  <c r="D1816" i="13"/>
  <c r="F1816" i="13" s="1"/>
  <c r="E1769" i="13"/>
  <c r="G1769" i="13" s="1"/>
  <c r="D1770" i="13"/>
  <c r="F1770" i="13" s="1"/>
  <c r="E1746" i="13"/>
  <c r="G1746" i="13" s="1"/>
  <c r="D1747" i="13"/>
  <c r="F1747" i="13" s="1"/>
  <c r="D1725" i="13"/>
  <c r="F1725" i="13" s="1"/>
  <c r="E1724" i="13"/>
  <c r="G1724" i="13" s="1"/>
  <c r="E1700" i="13"/>
  <c r="G1700" i="13" s="1"/>
  <c r="D1701" i="13"/>
  <c r="F1701" i="13" s="1"/>
  <c r="E1677" i="13"/>
  <c r="G1677" i="13" s="1"/>
  <c r="D1678" i="13"/>
  <c r="F1678" i="13" s="1"/>
  <c r="E1654" i="13"/>
  <c r="D1655" i="13"/>
  <c r="F1655" i="13" s="1"/>
  <c r="E4874" i="13"/>
  <c r="G4874" i="13" s="1"/>
  <c r="D4875" i="13"/>
  <c r="F4875" i="13" s="1"/>
  <c r="D4649" i="13"/>
  <c r="F4649" i="13" s="1"/>
  <c r="E4648" i="13"/>
  <c r="G4648" i="13" s="1"/>
  <c r="E4195" i="13"/>
  <c r="G4195" i="13" s="1"/>
  <c r="D4196" i="13"/>
  <c r="F4196" i="13" s="1"/>
  <c r="E3969" i="13"/>
  <c r="G3969" i="13" s="1"/>
  <c r="D3970" i="13"/>
  <c r="F3970" i="13" s="1"/>
  <c r="D3744" i="13"/>
  <c r="F3744" i="13" s="1"/>
  <c r="E3743" i="13"/>
  <c r="G3743" i="13" s="1"/>
  <c r="E3291" i="13"/>
  <c r="G3291" i="13" s="1"/>
  <c r="D3292" i="13"/>
  <c r="F3292" i="13" s="1"/>
  <c r="E2607" i="13"/>
  <c r="G2607" i="13" s="1"/>
  <c r="D2608" i="13"/>
  <c r="F2608" i="13" s="1"/>
  <c r="E2381" i="13"/>
  <c r="G2381" i="13" s="1"/>
  <c r="D2382" i="13"/>
  <c r="F2382" i="13" s="1"/>
  <c r="F306" i="13" l="1"/>
  <c r="E306" i="13"/>
  <c r="G306" i="13" s="1"/>
  <c r="F148" i="13"/>
  <c r="E148" i="13"/>
  <c r="G148" i="13" s="1"/>
  <c r="F227" i="13"/>
  <c r="E227" i="13"/>
  <c r="G227" i="13" s="1"/>
  <c r="F385" i="13"/>
  <c r="E385" i="13"/>
  <c r="G385" i="13" s="1"/>
  <c r="E3066" i="13"/>
  <c r="G3066" i="13" s="1"/>
  <c r="F1269" i="13"/>
  <c r="E1269" i="13"/>
  <c r="G1269" i="13" s="1"/>
  <c r="F809" i="13"/>
  <c r="E809" i="13"/>
  <c r="G809" i="13" s="1"/>
  <c r="F695" i="13"/>
  <c r="E695" i="13"/>
  <c r="G695" i="13" s="1"/>
  <c r="F581" i="13"/>
  <c r="E581" i="13"/>
  <c r="G581" i="13" s="1"/>
  <c r="F1154" i="13"/>
  <c r="E1154" i="13"/>
  <c r="G1154" i="13" s="1"/>
  <c r="F1039" i="13"/>
  <c r="E1039" i="13"/>
  <c r="G1039" i="13" s="1"/>
  <c r="D3067" i="13"/>
  <c r="F3067" i="13" s="1"/>
  <c r="D1794" i="13"/>
  <c r="F1794" i="13" s="1"/>
  <c r="E1793" i="13"/>
  <c r="G1793" i="13" s="1"/>
  <c r="D4424" i="13"/>
  <c r="F4424" i="13" s="1"/>
  <c r="E4423" i="13"/>
  <c r="G4423" i="13" s="1"/>
  <c r="D1270" i="13"/>
  <c r="E2140" i="13"/>
  <c r="G2140" i="13" s="1"/>
  <c r="F2140" i="13"/>
  <c r="D2141" i="13"/>
  <c r="F1915" i="13"/>
  <c r="E1915" i="13"/>
  <c r="G1915" i="13" s="1"/>
  <c r="D1916" i="13"/>
  <c r="D810" i="13"/>
  <c r="D1040" i="13"/>
  <c r="D926" i="13"/>
  <c r="E926" i="13" s="1"/>
  <c r="F925" i="13"/>
  <c r="G925" i="13"/>
  <c r="F1632" i="13"/>
  <c r="E1632" i="13"/>
  <c r="D1633" i="13"/>
  <c r="D3519" i="13"/>
  <c r="F3518" i="13"/>
  <c r="E3518" i="13"/>
  <c r="G3518" i="13" s="1"/>
  <c r="D2838" i="13"/>
  <c r="F2837" i="13"/>
  <c r="E2837" i="13"/>
  <c r="G2837" i="13" s="1"/>
  <c r="G1497" i="13"/>
  <c r="E1498" i="13"/>
  <c r="D149" i="13"/>
  <c r="D386" i="13"/>
  <c r="D307" i="13"/>
  <c r="D228" i="13"/>
  <c r="D1155" i="13"/>
  <c r="D696" i="13"/>
  <c r="D582" i="13"/>
  <c r="E1908" i="13"/>
  <c r="G1908" i="13" s="1"/>
  <c r="D1909" i="13"/>
  <c r="F1909" i="13" s="1"/>
  <c r="E1885" i="13"/>
  <c r="G1885" i="13" s="1"/>
  <c r="D1886" i="13"/>
  <c r="F1886" i="13" s="1"/>
  <c r="E1862" i="13"/>
  <c r="G1862" i="13" s="1"/>
  <c r="D1863" i="13"/>
  <c r="F1863" i="13" s="1"/>
  <c r="E1839" i="13"/>
  <c r="G1839" i="13" s="1"/>
  <c r="D1840" i="13"/>
  <c r="F1840" i="13" s="1"/>
  <c r="E1816" i="13"/>
  <c r="G1816" i="13" s="1"/>
  <c r="D1817" i="13"/>
  <c r="F1817" i="13" s="1"/>
  <c r="E1770" i="13"/>
  <c r="G1770" i="13" s="1"/>
  <c r="D1771" i="13"/>
  <c r="F1771" i="13" s="1"/>
  <c r="E1747" i="13"/>
  <c r="G1747" i="13" s="1"/>
  <c r="D1748" i="13"/>
  <c r="F1748" i="13" s="1"/>
  <c r="D1726" i="13"/>
  <c r="F1726" i="13" s="1"/>
  <c r="E1725" i="13"/>
  <c r="G1725" i="13" s="1"/>
  <c r="E1701" i="13"/>
  <c r="G1701" i="13" s="1"/>
  <c r="D1702" i="13"/>
  <c r="F1702" i="13" s="1"/>
  <c r="E1678" i="13"/>
  <c r="G1678" i="13" s="1"/>
  <c r="D1679" i="13"/>
  <c r="F1679" i="13" s="1"/>
  <c r="E1655" i="13"/>
  <c r="D1656" i="13"/>
  <c r="F1656" i="13" s="1"/>
  <c r="G1611" i="13"/>
  <c r="G1602" i="13"/>
  <c r="E4875" i="13"/>
  <c r="G4875" i="13" s="1"/>
  <c r="D4876" i="13"/>
  <c r="F4876" i="13" s="1"/>
  <c r="D4650" i="13"/>
  <c r="F4650" i="13" s="1"/>
  <c r="E4649" i="13"/>
  <c r="G4649" i="13" s="1"/>
  <c r="E4196" i="13"/>
  <c r="G4196" i="13" s="1"/>
  <c r="D4197" i="13"/>
  <c r="F4197" i="13" s="1"/>
  <c r="E3970" i="13"/>
  <c r="G3970" i="13" s="1"/>
  <c r="D3971" i="13"/>
  <c r="F3971" i="13" s="1"/>
  <c r="E3744" i="13"/>
  <c r="G3744" i="13" s="1"/>
  <c r="D3745" i="13"/>
  <c r="F3745" i="13" s="1"/>
  <c r="E3292" i="13"/>
  <c r="G3292" i="13" s="1"/>
  <c r="D3293" i="13"/>
  <c r="F3293" i="13" s="1"/>
  <c r="E2608" i="13"/>
  <c r="G2608" i="13" s="1"/>
  <c r="D2609" i="13"/>
  <c r="F2609" i="13" s="1"/>
  <c r="E2382" i="13"/>
  <c r="G2382" i="13" s="1"/>
  <c r="D2383" i="13"/>
  <c r="F2383" i="13" s="1"/>
  <c r="E3067" i="13" l="1"/>
  <c r="G3067" i="13" s="1"/>
  <c r="F307" i="13"/>
  <c r="E307" i="13"/>
  <c r="F149" i="13"/>
  <c r="E149" i="13"/>
  <c r="F228" i="13"/>
  <c r="E228" i="13"/>
  <c r="G228" i="13" s="1"/>
  <c r="F386" i="13"/>
  <c r="E386" i="13"/>
  <c r="D3068" i="13"/>
  <c r="F3068" i="13" s="1"/>
  <c r="E4424" i="13"/>
  <c r="G4424" i="13" s="1"/>
  <c r="F1040" i="13"/>
  <c r="E1040" i="13"/>
  <c r="G1040" i="13" s="1"/>
  <c r="F696" i="13"/>
  <c r="E696" i="13"/>
  <c r="G696" i="13" s="1"/>
  <c r="F810" i="13"/>
  <c r="E810" i="13"/>
  <c r="F1270" i="13"/>
  <c r="E1270" i="13"/>
  <c r="G1270" i="13" s="1"/>
  <c r="F582" i="13"/>
  <c r="E582" i="13"/>
  <c r="G582" i="13" s="1"/>
  <c r="F1155" i="13"/>
  <c r="E1155" i="13"/>
  <c r="G1155" i="13" s="1"/>
  <c r="D1795" i="13"/>
  <c r="F1795" i="13" s="1"/>
  <c r="E1794" i="13"/>
  <c r="G1794" i="13" s="1"/>
  <c r="D4425" i="13"/>
  <c r="F4425" i="13" s="1"/>
  <c r="D1271" i="13"/>
  <c r="D1041" i="13"/>
  <c r="G810" i="13"/>
  <c r="F2141" i="13"/>
  <c r="E2141" i="13"/>
  <c r="G2141" i="13" s="1"/>
  <c r="D2142" i="13"/>
  <c r="F1916" i="13"/>
  <c r="E1916" i="13"/>
  <c r="G1916" i="13" s="1"/>
  <c r="D1917" i="13"/>
  <c r="D811" i="13"/>
  <c r="D3520" i="13"/>
  <c r="F3519" i="13"/>
  <c r="E3519" i="13"/>
  <c r="G3519" i="13" s="1"/>
  <c r="D2839" i="13"/>
  <c r="F2838" i="13"/>
  <c r="E2838" i="13"/>
  <c r="G2838" i="13" s="1"/>
  <c r="F1633" i="13"/>
  <c r="E1633" i="13"/>
  <c r="D1634" i="13"/>
  <c r="D927" i="13"/>
  <c r="E927" i="13" s="1"/>
  <c r="F926" i="13"/>
  <c r="G926" i="13"/>
  <c r="G1498" i="13"/>
  <c r="E1499" i="13"/>
  <c r="G149" i="13"/>
  <c r="D150" i="13"/>
  <c r="G386" i="13"/>
  <c r="D387" i="13"/>
  <c r="G307" i="13"/>
  <c r="D308" i="13"/>
  <c r="D229" i="13"/>
  <c r="D1156" i="13"/>
  <c r="D697" i="13"/>
  <c r="D583" i="13"/>
  <c r="E1909" i="13"/>
  <c r="G1909" i="13" s="1"/>
  <c r="D1910" i="13"/>
  <c r="F1910" i="13" s="1"/>
  <c r="E1886" i="13"/>
  <c r="G1886" i="13" s="1"/>
  <c r="D1887" i="13"/>
  <c r="F1887" i="13" s="1"/>
  <c r="E1863" i="13"/>
  <c r="G1863" i="13" s="1"/>
  <c r="D1864" i="13"/>
  <c r="F1864" i="13" s="1"/>
  <c r="E1840" i="13"/>
  <c r="G1840" i="13" s="1"/>
  <c r="D1841" i="13"/>
  <c r="F1841" i="13" s="1"/>
  <c r="E1817" i="13"/>
  <c r="G1817" i="13" s="1"/>
  <c r="D1818" i="13"/>
  <c r="F1818" i="13" s="1"/>
  <c r="E1771" i="13"/>
  <c r="G1771" i="13" s="1"/>
  <c r="D1772" i="13"/>
  <c r="F1772" i="13" s="1"/>
  <c r="E1748" i="13"/>
  <c r="G1748" i="13" s="1"/>
  <c r="D1749" i="13"/>
  <c r="F1749" i="13" s="1"/>
  <c r="D1727" i="13"/>
  <c r="F1727" i="13" s="1"/>
  <c r="E1726" i="13"/>
  <c r="G1726" i="13" s="1"/>
  <c r="E1702" i="13"/>
  <c r="G1702" i="13" s="1"/>
  <c r="D1703" i="13"/>
  <c r="F1703" i="13" s="1"/>
  <c r="E1679" i="13"/>
  <c r="G1679" i="13" s="1"/>
  <c r="D1680" i="13"/>
  <c r="F1680" i="13" s="1"/>
  <c r="G1626" i="13"/>
  <c r="G1649" i="13"/>
  <c r="E1656" i="13"/>
  <c r="D1657" i="13"/>
  <c r="F1657" i="13" s="1"/>
  <c r="G1653" i="13"/>
  <c r="G1606" i="13"/>
  <c r="G1610" i="13"/>
  <c r="G1609" i="13"/>
  <c r="G1632" i="13"/>
  <c r="G1608" i="13"/>
  <c r="G1604" i="13"/>
  <c r="G1650" i="13"/>
  <c r="G1603" i="13"/>
  <c r="G1607" i="13"/>
  <c r="E4876" i="13"/>
  <c r="G4876" i="13" s="1"/>
  <c r="D4877" i="13"/>
  <c r="F4877" i="13" s="1"/>
  <c r="D4651" i="13"/>
  <c r="F4651" i="13" s="1"/>
  <c r="E4650" i="13"/>
  <c r="G4650" i="13" s="1"/>
  <c r="E4197" i="13"/>
  <c r="G4197" i="13" s="1"/>
  <c r="D4198" i="13"/>
  <c r="F4198" i="13" s="1"/>
  <c r="E3971" i="13"/>
  <c r="G3971" i="13" s="1"/>
  <c r="D3972" i="13"/>
  <c r="F3972" i="13" s="1"/>
  <c r="E3745" i="13"/>
  <c r="G3745" i="13" s="1"/>
  <c r="D3746" i="13"/>
  <c r="F3746" i="13" s="1"/>
  <c r="E3293" i="13"/>
  <c r="G3293" i="13" s="1"/>
  <c r="D3294" i="13"/>
  <c r="F3294" i="13" s="1"/>
  <c r="E3068" i="13"/>
  <c r="G3068" i="13" s="1"/>
  <c r="E2609" i="13"/>
  <c r="G2609" i="13" s="1"/>
  <c r="D2610" i="13"/>
  <c r="F2610" i="13" s="1"/>
  <c r="E2383" i="13"/>
  <c r="G2383" i="13" s="1"/>
  <c r="D2384" i="13"/>
  <c r="F2384" i="13" s="1"/>
  <c r="C29" i="6"/>
  <c r="D29" i="6" s="1"/>
  <c r="D3069" i="13" l="1"/>
  <c r="F3069" i="13" s="1"/>
  <c r="F308" i="13"/>
  <c r="E308" i="13"/>
  <c r="G308" i="13" s="1"/>
  <c r="F150" i="13"/>
  <c r="E150" i="13"/>
  <c r="G150" i="13" s="1"/>
  <c r="F229" i="13"/>
  <c r="E229" i="13"/>
  <c r="G229" i="13" s="1"/>
  <c r="F387" i="13"/>
  <c r="E387" i="13"/>
  <c r="G387" i="13" s="1"/>
  <c r="F1271" i="13"/>
  <c r="E1271" i="13"/>
  <c r="G1271" i="13" s="1"/>
  <c r="F1156" i="13"/>
  <c r="E1156" i="13"/>
  <c r="G1156" i="13" s="1"/>
  <c r="F811" i="13"/>
  <c r="E811" i="13"/>
  <c r="G811" i="13" s="1"/>
  <c r="F583" i="13"/>
  <c r="E583" i="13"/>
  <c r="G583" i="13" s="1"/>
  <c r="F697" i="13"/>
  <c r="E697" i="13"/>
  <c r="G697" i="13" s="1"/>
  <c r="F1041" i="13"/>
  <c r="E1041" i="13"/>
  <c r="G1041" i="13" s="1"/>
  <c r="G1614" i="13"/>
  <c r="D4426" i="13"/>
  <c r="F4426" i="13" s="1"/>
  <c r="E4425" i="13"/>
  <c r="G4425" i="13" s="1"/>
  <c r="E1795" i="13"/>
  <c r="G1795" i="13" s="1"/>
  <c r="D1796" i="13"/>
  <c r="F1796" i="13" s="1"/>
  <c r="D1272" i="13"/>
  <c r="D1042" i="13"/>
  <c r="E2142" i="13"/>
  <c r="G2142" i="13" s="1"/>
  <c r="D2143" i="13"/>
  <c r="F2142" i="13"/>
  <c r="F1917" i="13"/>
  <c r="D1918" i="13"/>
  <c r="E1917" i="13"/>
  <c r="G1917" i="13" s="1"/>
  <c r="D812" i="13"/>
  <c r="G1633" i="13"/>
  <c r="D2840" i="13"/>
  <c r="F2839" i="13"/>
  <c r="E2839" i="13"/>
  <c r="G2839" i="13" s="1"/>
  <c r="D928" i="13"/>
  <c r="E928" i="13" s="1"/>
  <c r="F927" i="13"/>
  <c r="G927" i="13"/>
  <c r="F1634" i="13"/>
  <c r="E1634" i="13"/>
  <c r="G1634" i="13" s="1"/>
  <c r="D1635" i="13"/>
  <c r="D3521" i="13"/>
  <c r="F3520" i="13"/>
  <c r="E3520" i="13"/>
  <c r="G3520" i="13" s="1"/>
  <c r="E1500" i="13"/>
  <c r="G1499" i="13"/>
  <c r="D151" i="13"/>
  <c r="D388" i="13"/>
  <c r="D309" i="13"/>
  <c r="D230" i="13"/>
  <c r="D1157" i="13"/>
  <c r="D698" i="13"/>
  <c r="D584" i="13"/>
  <c r="E1910" i="13"/>
  <c r="G1910" i="13" s="1"/>
  <c r="D1911" i="13"/>
  <c r="F1911" i="13" s="1"/>
  <c r="E1887" i="13"/>
  <c r="G1887" i="13" s="1"/>
  <c r="D1888" i="13"/>
  <c r="F1888" i="13" s="1"/>
  <c r="E1864" i="13"/>
  <c r="G1864" i="13" s="1"/>
  <c r="D1865" i="13"/>
  <c r="F1865" i="13" s="1"/>
  <c r="E1841" i="13"/>
  <c r="G1841" i="13" s="1"/>
  <c r="D1842" i="13"/>
  <c r="F1842" i="13" s="1"/>
  <c r="E1818" i="13"/>
  <c r="G1818" i="13" s="1"/>
  <c r="D1819" i="13"/>
  <c r="F1819" i="13" s="1"/>
  <c r="E1772" i="13"/>
  <c r="G1772" i="13" s="1"/>
  <c r="D1773" i="13"/>
  <c r="F1773" i="13" s="1"/>
  <c r="E1749" i="13"/>
  <c r="G1749" i="13" s="1"/>
  <c r="D1750" i="13"/>
  <c r="F1750" i="13" s="1"/>
  <c r="D1728" i="13"/>
  <c r="F1728" i="13" s="1"/>
  <c r="E1727" i="13"/>
  <c r="G1727" i="13" s="1"/>
  <c r="E1703" i="13"/>
  <c r="G1703" i="13" s="1"/>
  <c r="D1704" i="13"/>
  <c r="F1704" i="13" s="1"/>
  <c r="E1680" i="13"/>
  <c r="G1680" i="13" s="1"/>
  <c r="D1681" i="13"/>
  <c r="F1681" i="13" s="1"/>
  <c r="G1655" i="13"/>
  <c r="G1627" i="13"/>
  <c r="E1657" i="13"/>
  <c r="G1657" i="13" s="1"/>
  <c r="D1658" i="13"/>
  <c r="F1658" i="13" s="1"/>
  <c r="G1631" i="13"/>
  <c r="G1654" i="13"/>
  <c r="G1628" i="13"/>
  <c r="G1651" i="13"/>
  <c r="G1656" i="13"/>
  <c r="G1630" i="13"/>
  <c r="G1612" i="13"/>
  <c r="E4877" i="13"/>
  <c r="G4877" i="13" s="1"/>
  <c r="D4878" i="13"/>
  <c r="F4878" i="13" s="1"/>
  <c r="D4652" i="13"/>
  <c r="F4652" i="13" s="1"/>
  <c r="E4651" i="13"/>
  <c r="G4651" i="13" s="1"/>
  <c r="E4198" i="13"/>
  <c r="G4198" i="13" s="1"/>
  <c r="D4199" i="13"/>
  <c r="F4199" i="13" s="1"/>
  <c r="E3972" i="13"/>
  <c r="G3972" i="13" s="1"/>
  <c r="D3973" i="13"/>
  <c r="F3973" i="13" s="1"/>
  <c r="E3746" i="13"/>
  <c r="G3746" i="13" s="1"/>
  <c r="D3747" i="13"/>
  <c r="F3747" i="13" s="1"/>
  <c r="E3294" i="13"/>
  <c r="G3294" i="13" s="1"/>
  <c r="D3295" i="13"/>
  <c r="F3295" i="13" s="1"/>
  <c r="E3069" i="13"/>
  <c r="G3069" i="13" s="1"/>
  <c r="D3070" i="13"/>
  <c r="F3070" i="13" s="1"/>
  <c r="E2610" i="13"/>
  <c r="G2610" i="13" s="1"/>
  <c r="D2611" i="13"/>
  <c r="F2611" i="13" s="1"/>
  <c r="E2384" i="13"/>
  <c r="G2384" i="13" s="1"/>
  <c r="D2385" i="13"/>
  <c r="F2385" i="13" s="1"/>
  <c r="F309" i="13" l="1"/>
  <c r="E309" i="13"/>
  <c r="G309" i="13" s="1"/>
  <c r="F151" i="13"/>
  <c r="E151" i="13"/>
  <c r="G151" i="13" s="1"/>
  <c r="F230" i="13"/>
  <c r="E230" i="13"/>
  <c r="G230" i="13" s="1"/>
  <c r="F388" i="13"/>
  <c r="E388" i="13"/>
  <c r="G388" i="13" s="1"/>
  <c r="F1272" i="13"/>
  <c r="E1272" i="13"/>
  <c r="F1157" i="13"/>
  <c r="E1157" i="13"/>
  <c r="G1157" i="13" s="1"/>
  <c r="F584" i="13"/>
  <c r="E584" i="13"/>
  <c r="G584" i="13" s="1"/>
  <c r="F812" i="13"/>
  <c r="E812" i="13"/>
  <c r="G812" i="13" s="1"/>
  <c r="F698" i="13"/>
  <c r="E698" i="13"/>
  <c r="G698" i="13" s="1"/>
  <c r="F1042" i="13"/>
  <c r="E1042" i="13"/>
  <c r="G1042" i="13" s="1"/>
  <c r="D4427" i="13"/>
  <c r="F4427" i="13" s="1"/>
  <c r="E4426" i="13"/>
  <c r="G4426" i="13" s="1"/>
  <c r="D1797" i="13"/>
  <c r="F1797" i="13" s="1"/>
  <c r="E1796" i="13"/>
  <c r="G1796" i="13" s="1"/>
  <c r="D1273" i="13"/>
  <c r="G1272" i="13"/>
  <c r="D1043" i="13"/>
  <c r="E2143" i="13"/>
  <c r="G2143" i="13" s="1"/>
  <c r="D2144" i="13"/>
  <c r="F2143" i="13"/>
  <c r="F1918" i="13"/>
  <c r="D1919" i="13"/>
  <c r="E1918" i="13"/>
  <c r="G1918" i="13" s="1"/>
  <c r="D813" i="13"/>
  <c r="D929" i="13"/>
  <c r="E929" i="13" s="1"/>
  <c r="F928" i="13"/>
  <c r="G928" i="13"/>
  <c r="D3522" i="13"/>
  <c r="F3521" i="13"/>
  <c r="E3521" i="13"/>
  <c r="G3521" i="13" s="1"/>
  <c r="F1635" i="13"/>
  <c r="D1636" i="13"/>
  <c r="E1635" i="13"/>
  <c r="G1635" i="13" s="1"/>
  <c r="D2841" i="13"/>
  <c r="F2840" i="13"/>
  <c r="E2840" i="13"/>
  <c r="G2840" i="13" s="1"/>
  <c r="G1500" i="13"/>
  <c r="E1501" i="13"/>
  <c r="D152" i="13"/>
  <c r="D389" i="13"/>
  <c r="D310" i="13"/>
  <c r="D231" i="13"/>
  <c r="D1158" i="13"/>
  <c r="D699" i="13"/>
  <c r="D585" i="13"/>
  <c r="E1911" i="13"/>
  <c r="G1911" i="13" s="1"/>
  <c r="D1912" i="13"/>
  <c r="F1912" i="13" s="1"/>
  <c r="E1888" i="13"/>
  <c r="G1888" i="13" s="1"/>
  <c r="D1889" i="13"/>
  <c r="F1889" i="13" s="1"/>
  <c r="E1865" i="13"/>
  <c r="G1865" i="13" s="1"/>
  <c r="D1866" i="13"/>
  <c r="F1866" i="13" s="1"/>
  <c r="E1842" i="13"/>
  <c r="G1842" i="13" s="1"/>
  <c r="D1843" i="13"/>
  <c r="F1843" i="13" s="1"/>
  <c r="E1819" i="13"/>
  <c r="G1819" i="13" s="1"/>
  <c r="D1820" i="13"/>
  <c r="F1820" i="13" s="1"/>
  <c r="E1773" i="13"/>
  <c r="G1773" i="13" s="1"/>
  <c r="D1774" i="13"/>
  <c r="F1774" i="13" s="1"/>
  <c r="E1750" i="13"/>
  <c r="G1750" i="13" s="1"/>
  <c r="D1751" i="13"/>
  <c r="F1751" i="13" s="1"/>
  <c r="D1729" i="13"/>
  <c r="E1728" i="13"/>
  <c r="G1728" i="13" s="1"/>
  <c r="E1704" i="13"/>
  <c r="G1704" i="13" s="1"/>
  <c r="D1705" i="13"/>
  <c r="F1705" i="13" s="1"/>
  <c r="E1681" i="13"/>
  <c r="G1681" i="13" s="1"/>
  <c r="D1682" i="13"/>
  <c r="F1682" i="13" s="1"/>
  <c r="E1658" i="13"/>
  <c r="G1658" i="13" s="1"/>
  <c r="D1659" i="13"/>
  <c r="F1659" i="13" s="1"/>
  <c r="G1613" i="13"/>
  <c r="E4878" i="13"/>
  <c r="G4878" i="13" s="1"/>
  <c r="D4879" i="13"/>
  <c r="F4879" i="13" s="1"/>
  <c r="D4653" i="13"/>
  <c r="F4653" i="13" s="1"/>
  <c r="E4652" i="13"/>
  <c r="G4652" i="13" s="1"/>
  <c r="E4199" i="13"/>
  <c r="G4199" i="13" s="1"/>
  <c r="D4200" i="13"/>
  <c r="F4200" i="13" s="1"/>
  <c r="E3973" i="13"/>
  <c r="G3973" i="13" s="1"/>
  <c r="D3974" i="13"/>
  <c r="F3974" i="13" s="1"/>
  <c r="D3748" i="13"/>
  <c r="F3748" i="13" s="1"/>
  <c r="E3747" i="13"/>
  <c r="G3747" i="13" s="1"/>
  <c r="E3295" i="13"/>
  <c r="G3295" i="13" s="1"/>
  <c r="D3296" i="13"/>
  <c r="F3296" i="13" s="1"/>
  <c r="E3070" i="13"/>
  <c r="G3070" i="13" s="1"/>
  <c r="D3071" i="13"/>
  <c r="F3071" i="13" s="1"/>
  <c r="E2611" i="13"/>
  <c r="G2611" i="13" s="1"/>
  <c r="D2612" i="13"/>
  <c r="F2612" i="13" s="1"/>
  <c r="E2385" i="13"/>
  <c r="G2385" i="13" s="1"/>
  <c r="D2386" i="13"/>
  <c r="F2386" i="13" s="1"/>
  <c r="F310" i="13" l="1"/>
  <c r="E310" i="13"/>
  <c r="G310" i="13" s="1"/>
  <c r="F152" i="13"/>
  <c r="E152" i="13"/>
  <c r="G152" i="13" s="1"/>
  <c r="F231" i="13"/>
  <c r="E231" i="13"/>
  <c r="F389" i="13"/>
  <c r="E389" i="13"/>
  <c r="G389" i="13" s="1"/>
  <c r="D4428" i="13"/>
  <c r="F4428" i="13" s="1"/>
  <c r="E1797" i="13"/>
  <c r="G1797" i="13" s="1"/>
  <c r="F1158" i="13"/>
  <c r="E1158" i="13"/>
  <c r="G1158" i="13" s="1"/>
  <c r="F813" i="13"/>
  <c r="E813" i="13"/>
  <c r="G813" i="13" s="1"/>
  <c r="F585" i="13"/>
  <c r="E585" i="13"/>
  <c r="G585" i="13" s="1"/>
  <c r="F1043" i="13"/>
  <c r="E1043" i="13"/>
  <c r="G1043" i="13" s="1"/>
  <c r="F699" i="13"/>
  <c r="E699" i="13"/>
  <c r="G699" i="13" s="1"/>
  <c r="F1273" i="13"/>
  <c r="E1273" i="13"/>
  <c r="G1273" i="13" s="1"/>
  <c r="E4427" i="13"/>
  <c r="G4427" i="13" s="1"/>
  <c r="D1798" i="13"/>
  <c r="F1798" i="13" s="1"/>
  <c r="D1274" i="13"/>
  <c r="D1044" i="13"/>
  <c r="D814" i="13"/>
  <c r="D2145" i="13"/>
  <c r="F2144" i="13"/>
  <c r="E2144" i="13"/>
  <c r="G2144" i="13" s="1"/>
  <c r="F1919" i="13"/>
  <c r="D1920" i="13"/>
  <c r="E1919" i="13"/>
  <c r="G1919" i="13" s="1"/>
  <c r="F1636" i="13"/>
  <c r="D1637" i="13"/>
  <c r="E1636" i="13"/>
  <c r="G1636" i="13" s="1"/>
  <c r="D3523" i="13"/>
  <c r="F3522" i="13"/>
  <c r="E3522" i="13"/>
  <c r="G3522" i="13" s="1"/>
  <c r="E1729" i="13"/>
  <c r="G1729" i="13" s="1"/>
  <c r="F1729" i="13"/>
  <c r="D2842" i="13"/>
  <c r="F2841" i="13"/>
  <c r="E2841" i="13"/>
  <c r="G2841" i="13" s="1"/>
  <c r="D930" i="13"/>
  <c r="E930" i="13" s="1"/>
  <c r="F929" i="13"/>
  <c r="G929" i="13"/>
  <c r="G1501" i="13"/>
  <c r="E1502" i="13"/>
  <c r="D153" i="13"/>
  <c r="D390" i="13"/>
  <c r="D311" i="13"/>
  <c r="G231" i="13"/>
  <c r="D232" i="13"/>
  <c r="D1159" i="13"/>
  <c r="D700" i="13"/>
  <c r="D586" i="13"/>
  <c r="E1912" i="13"/>
  <c r="G1912" i="13" s="1"/>
  <c r="D1913" i="13"/>
  <c r="E1889" i="13"/>
  <c r="G1889" i="13" s="1"/>
  <c r="D1890" i="13"/>
  <c r="E1866" i="13"/>
  <c r="G1866" i="13" s="1"/>
  <c r="D1867" i="13"/>
  <c r="E1843" i="13"/>
  <c r="G1843" i="13" s="1"/>
  <c r="D1844" i="13"/>
  <c r="E1820" i="13"/>
  <c r="G1820" i="13" s="1"/>
  <c r="D1821" i="13"/>
  <c r="E1774" i="13"/>
  <c r="G1774" i="13" s="1"/>
  <c r="D1775" i="13"/>
  <c r="E1751" i="13"/>
  <c r="G1751" i="13" s="1"/>
  <c r="D1752" i="13"/>
  <c r="E1705" i="13"/>
  <c r="G1705" i="13" s="1"/>
  <c r="D1706" i="13"/>
  <c r="E1682" i="13"/>
  <c r="G1682" i="13" s="1"/>
  <c r="D1683" i="13"/>
  <c r="E1659" i="13"/>
  <c r="G1659" i="13" s="1"/>
  <c r="D1660" i="13"/>
  <c r="D4880" i="13"/>
  <c r="F4880" i="13" s="1"/>
  <c r="E4879" i="13"/>
  <c r="G4879" i="13" s="1"/>
  <c r="D4654" i="13"/>
  <c r="F4654" i="13" s="1"/>
  <c r="E4653" i="13"/>
  <c r="G4653" i="13" s="1"/>
  <c r="E4428" i="13"/>
  <c r="G4428" i="13" s="1"/>
  <c r="D4429" i="13"/>
  <c r="F4429" i="13" s="1"/>
  <c r="E4200" i="13"/>
  <c r="G4200" i="13" s="1"/>
  <c r="D4201" i="13"/>
  <c r="F4201" i="13" s="1"/>
  <c r="E3974" i="13"/>
  <c r="G3974" i="13" s="1"/>
  <c r="D3975" i="13"/>
  <c r="F3975" i="13" s="1"/>
  <c r="E3748" i="13"/>
  <c r="G3748" i="13" s="1"/>
  <c r="D3749" i="13"/>
  <c r="F3749" i="13" s="1"/>
  <c r="E3296" i="13"/>
  <c r="G3296" i="13" s="1"/>
  <c r="D3297" i="13"/>
  <c r="F3297" i="13" s="1"/>
  <c r="E3071" i="13"/>
  <c r="G3071" i="13" s="1"/>
  <c r="D3072" i="13"/>
  <c r="F3072" i="13" s="1"/>
  <c r="E2612" i="13"/>
  <c r="G2612" i="13" s="1"/>
  <c r="D2613" i="13"/>
  <c r="F2613" i="13" s="1"/>
  <c r="E2386" i="13"/>
  <c r="G2386" i="13" s="1"/>
  <c r="D2387" i="13"/>
  <c r="F2387" i="13" s="1"/>
  <c r="F311" i="13" l="1"/>
  <c r="E311" i="13"/>
  <c r="G311" i="13" s="1"/>
  <c r="F153" i="13"/>
  <c r="E153" i="13"/>
  <c r="F232" i="13"/>
  <c r="E232" i="13"/>
  <c r="F390" i="13"/>
  <c r="E390" i="13"/>
  <c r="G390" i="13" s="1"/>
  <c r="E1798" i="13"/>
  <c r="G1798" i="13" s="1"/>
  <c r="F814" i="13"/>
  <c r="E814" i="13"/>
  <c r="G814" i="13" s="1"/>
  <c r="F1274" i="13"/>
  <c r="E1274" i="13"/>
  <c r="G1274" i="13" s="1"/>
  <c r="F700" i="13"/>
  <c r="E700" i="13"/>
  <c r="G700" i="13" s="1"/>
  <c r="F1044" i="13"/>
  <c r="E1044" i="13"/>
  <c r="G1044" i="13" s="1"/>
  <c r="F586" i="13"/>
  <c r="E586" i="13"/>
  <c r="G586" i="13" s="1"/>
  <c r="F1159" i="13"/>
  <c r="E1159" i="13"/>
  <c r="G1159" i="13" s="1"/>
  <c r="D1275" i="13"/>
  <c r="D1045" i="13"/>
  <c r="D815" i="13"/>
  <c r="F1920" i="13"/>
  <c r="D1921" i="13"/>
  <c r="E1920" i="13"/>
  <c r="G1920" i="13" s="1"/>
  <c r="D2146" i="13"/>
  <c r="F2145" i="13"/>
  <c r="E2145" i="13"/>
  <c r="G2145" i="13" s="1"/>
  <c r="D3524" i="13"/>
  <c r="F3523" i="13"/>
  <c r="E3523" i="13"/>
  <c r="G3523" i="13" s="1"/>
  <c r="E1683" i="13"/>
  <c r="G1683" i="13" s="1"/>
  <c r="F1683" i="13"/>
  <c r="E1752" i="13"/>
  <c r="G1752" i="13" s="1"/>
  <c r="F1752" i="13"/>
  <c r="E1821" i="13"/>
  <c r="G1821" i="13" s="1"/>
  <c r="F1821" i="13"/>
  <c r="E1867" i="13"/>
  <c r="G1867" i="13" s="1"/>
  <c r="F1867" i="13"/>
  <c r="E1913" i="13"/>
  <c r="G1913" i="13" s="1"/>
  <c r="F1913" i="13"/>
  <c r="D931" i="13"/>
  <c r="E931" i="13" s="1"/>
  <c r="F930" i="13"/>
  <c r="G930" i="13"/>
  <c r="E1637" i="13"/>
  <c r="G1637" i="13" s="1"/>
  <c r="F1637" i="13"/>
  <c r="E1660" i="13"/>
  <c r="G1660" i="13" s="1"/>
  <c r="F1660" i="13"/>
  <c r="E1706" i="13"/>
  <c r="G1706" i="13" s="1"/>
  <c r="F1706" i="13"/>
  <c r="E1775" i="13"/>
  <c r="G1775" i="13" s="1"/>
  <c r="F1775" i="13"/>
  <c r="E1844" i="13"/>
  <c r="G1844" i="13" s="1"/>
  <c r="F1844" i="13"/>
  <c r="E1890" i="13"/>
  <c r="G1890" i="13" s="1"/>
  <c r="F1890" i="13"/>
  <c r="D2843" i="13"/>
  <c r="F2842" i="13"/>
  <c r="E2842" i="13"/>
  <c r="G2842" i="13" s="1"/>
  <c r="G1502" i="13"/>
  <c r="E1503" i="13"/>
  <c r="G153" i="13"/>
  <c r="D154" i="13"/>
  <c r="D391" i="13"/>
  <c r="D312" i="13"/>
  <c r="G232" i="13"/>
  <c r="D233" i="13"/>
  <c r="D1160" i="13"/>
  <c r="D701" i="13"/>
  <c r="D587" i="13"/>
  <c r="D4881" i="13"/>
  <c r="F4881" i="13" s="1"/>
  <c r="E4880" i="13"/>
  <c r="G4880" i="13" s="1"/>
  <c r="D4655" i="13"/>
  <c r="F4655" i="13" s="1"/>
  <c r="E4654" i="13"/>
  <c r="G4654" i="13" s="1"/>
  <c r="E4429" i="13"/>
  <c r="G4429" i="13" s="1"/>
  <c r="D4430" i="13"/>
  <c r="F4430" i="13" s="1"/>
  <c r="E4201" i="13"/>
  <c r="G4201" i="13" s="1"/>
  <c r="D4202" i="13"/>
  <c r="F4202" i="13" s="1"/>
  <c r="E3975" i="13"/>
  <c r="G3975" i="13" s="1"/>
  <c r="D3976" i="13"/>
  <c r="F3976" i="13" s="1"/>
  <c r="E3749" i="13"/>
  <c r="G3749" i="13" s="1"/>
  <c r="D3750" i="13"/>
  <c r="F3750" i="13" s="1"/>
  <c r="E3297" i="13"/>
  <c r="G3297" i="13" s="1"/>
  <c r="D3298" i="13"/>
  <c r="F3298" i="13" s="1"/>
  <c r="E3072" i="13"/>
  <c r="G3072" i="13" s="1"/>
  <c r="D3073" i="13"/>
  <c r="F3073" i="13" s="1"/>
  <c r="E2613" i="13"/>
  <c r="G2613" i="13" s="1"/>
  <c r="D2614" i="13"/>
  <c r="F2614" i="13" s="1"/>
  <c r="E2387" i="13"/>
  <c r="G2387" i="13" s="1"/>
  <c r="D2388" i="13"/>
  <c r="F2388" i="13" s="1"/>
  <c r="F312" i="13" l="1"/>
  <c r="E312" i="13"/>
  <c r="G312" i="13" s="1"/>
  <c r="F154" i="13"/>
  <c r="E154" i="13"/>
  <c r="F233" i="13"/>
  <c r="E233" i="13"/>
  <c r="G233" i="13" s="1"/>
  <c r="F391" i="13"/>
  <c r="E391" i="13"/>
  <c r="G391" i="13" s="1"/>
  <c r="F1160" i="13"/>
  <c r="E1160" i="13"/>
  <c r="G1160" i="13" s="1"/>
  <c r="F1045" i="13"/>
  <c r="E1045" i="13"/>
  <c r="G1045" i="13" s="1"/>
  <c r="F587" i="13"/>
  <c r="E587" i="13"/>
  <c r="G587" i="13" s="1"/>
  <c r="F701" i="13"/>
  <c r="E701" i="13"/>
  <c r="G701" i="13" s="1"/>
  <c r="F815" i="13"/>
  <c r="E815" i="13"/>
  <c r="G815" i="13" s="1"/>
  <c r="F1275" i="13"/>
  <c r="E1275" i="13"/>
  <c r="G1275" i="13" s="1"/>
  <c r="D1276" i="13"/>
  <c r="D1046" i="13"/>
  <c r="D816" i="13"/>
  <c r="D2147" i="13"/>
  <c r="E2146" i="13"/>
  <c r="G2146" i="13" s="1"/>
  <c r="F2146" i="13"/>
  <c r="F1921" i="13"/>
  <c r="D1922" i="13"/>
  <c r="E1921" i="13"/>
  <c r="G1921" i="13" s="1"/>
  <c r="D932" i="13"/>
  <c r="E932" i="13" s="1"/>
  <c r="F931" i="13"/>
  <c r="G931" i="13"/>
  <c r="D2844" i="13"/>
  <c r="F2843" i="13"/>
  <c r="E2843" i="13"/>
  <c r="G2843" i="13" s="1"/>
  <c r="D3525" i="13"/>
  <c r="F3524" i="13"/>
  <c r="E3524" i="13"/>
  <c r="G3524" i="13" s="1"/>
  <c r="E1504" i="13"/>
  <c r="G1503" i="13"/>
  <c r="D155" i="13"/>
  <c r="G154" i="13"/>
  <c r="D392" i="13"/>
  <c r="D313" i="13"/>
  <c r="D234" i="13"/>
  <c r="D1161" i="13"/>
  <c r="D702" i="13"/>
  <c r="D588" i="13"/>
  <c r="D4882" i="13"/>
  <c r="F4882" i="13" s="1"/>
  <c r="E4881" i="13"/>
  <c r="G4881" i="13" s="1"/>
  <c r="D4656" i="13"/>
  <c r="F4656" i="13" s="1"/>
  <c r="E4655" i="13"/>
  <c r="G4655" i="13" s="1"/>
  <c r="D4431" i="13"/>
  <c r="F4431" i="13" s="1"/>
  <c r="E4430" i="13"/>
  <c r="G4430" i="13" s="1"/>
  <c r="E4202" i="13"/>
  <c r="G4202" i="13" s="1"/>
  <c r="D4203" i="13"/>
  <c r="F4203" i="13" s="1"/>
  <c r="E3976" i="13"/>
  <c r="G3976" i="13" s="1"/>
  <c r="D3977" i="13"/>
  <c r="F3977" i="13" s="1"/>
  <c r="E3750" i="13"/>
  <c r="G3750" i="13" s="1"/>
  <c r="D3751" i="13"/>
  <c r="F3751" i="13" s="1"/>
  <c r="E3298" i="13"/>
  <c r="G3298" i="13" s="1"/>
  <c r="D3299" i="13"/>
  <c r="F3299" i="13" s="1"/>
  <c r="E3073" i="13"/>
  <c r="G3073" i="13" s="1"/>
  <c r="D3074" i="13"/>
  <c r="F3074" i="13" s="1"/>
  <c r="E2614" i="13"/>
  <c r="G2614" i="13" s="1"/>
  <c r="D2615" i="13"/>
  <c r="F2615" i="13" s="1"/>
  <c r="E2388" i="13"/>
  <c r="G2388" i="13" s="1"/>
  <c r="D2389" i="13"/>
  <c r="F2389" i="13" s="1"/>
  <c r="F234" i="13" l="1"/>
  <c r="E234" i="13"/>
  <c r="G234" i="13" s="1"/>
  <c r="F392" i="13"/>
  <c r="E392" i="13"/>
  <c r="G392" i="13" s="1"/>
  <c r="F313" i="13"/>
  <c r="E313" i="13"/>
  <c r="G313" i="13" s="1"/>
  <c r="F155" i="13"/>
  <c r="E155" i="13"/>
  <c r="G155" i="13" s="1"/>
  <c r="F588" i="13"/>
  <c r="E588" i="13"/>
  <c r="G588" i="13" s="1"/>
  <c r="F702" i="13"/>
  <c r="E702" i="13"/>
  <c r="G702" i="13" s="1"/>
  <c r="F1046" i="13"/>
  <c r="E1046" i="13"/>
  <c r="G1046" i="13" s="1"/>
  <c r="F1276" i="13"/>
  <c r="E1276" i="13"/>
  <c r="G1276" i="13" s="1"/>
  <c r="F1161" i="13"/>
  <c r="E1161" i="13"/>
  <c r="G1161" i="13" s="1"/>
  <c r="F816" i="13"/>
  <c r="E816" i="13"/>
  <c r="G816" i="13" s="1"/>
  <c r="D1277" i="13"/>
  <c r="D1047" i="13"/>
  <c r="D817" i="13"/>
  <c r="F1922" i="13"/>
  <c r="D1923" i="13"/>
  <c r="E1922" i="13"/>
  <c r="G1922" i="13" s="1"/>
  <c r="D2148" i="13"/>
  <c r="F2147" i="13"/>
  <c r="E2147" i="13"/>
  <c r="G2147" i="13" s="1"/>
  <c r="D933" i="13"/>
  <c r="E933" i="13" s="1"/>
  <c r="F932" i="13"/>
  <c r="G932" i="13"/>
  <c r="D2845" i="13"/>
  <c r="F2844" i="13"/>
  <c r="E2844" i="13"/>
  <c r="G2844" i="13" s="1"/>
  <c r="D3526" i="13"/>
  <c r="F3525" i="13"/>
  <c r="E3525" i="13"/>
  <c r="G3525" i="13" s="1"/>
  <c r="G1504" i="13"/>
  <c r="E1505" i="13"/>
  <c r="D156" i="13"/>
  <c r="D393" i="13"/>
  <c r="D314" i="13"/>
  <c r="D235" i="13"/>
  <c r="D1162" i="13"/>
  <c r="D703" i="13"/>
  <c r="D589" i="13"/>
  <c r="E4882" i="13"/>
  <c r="G4882" i="13" s="1"/>
  <c r="D4883" i="13"/>
  <c r="F4883" i="13" s="1"/>
  <c r="D4657" i="13"/>
  <c r="F4657" i="13" s="1"/>
  <c r="E4656" i="13"/>
  <c r="G4656" i="13" s="1"/>
  <c r="E4431" i="13"/>
  <c r="G4431" i="13" s="1"/>
  <c r="D4432" i="13"/>
  <c r="F4432" i="13" s="1"/>
  <c r="E4203" i="13"/>
  <c r="G4203" i="13" s="1"/>
  <c r="D4204" i="13"/>
  <c r="F4204" i="13" s="1"/>
  <c r="E3977" i="13"/>
  <c r="G3977" i="13" s="1"/>
  <c r="D3978" i="13"/>
  <c r="F3978" i="13" s="1"/>
  <c r="D3752" i="13"/>
  <c r="F3752" i="13" s="1"/>
  <c r="E3751" i="13"/>
  <c r="G3751" i="13" s="1"/>
  <c r="E3299" i="13"/>
  <c r="G3299" i="13" s="1"/>
  <c r="D3300" i="13"/>
  <c r="F3300" i="13" s="1"/>
  <c r="E3074" i="13"/>
  <c r="G3074" i="13" s="1"/>
  <c r="D3075" i="13"/>
  <c r="F3075" i="13" s="1"/>
  <c r="E2615" i="13"/>
  <c r="G2615" i="13" s="1"/>
  <c r="D2616" i="13"/>
  <c r="F2616" i="13" s="1"/>
  <c r="E2389" i="13"/>
  <c r="G2389" i="13" s="1"/>
  <c r="D2390" i="13"/>
  <c r="F2390" i="13" s="1"/>
  <c r="F235" i="13" l="1"/>
  <c r="E235" i="13"/>
  <c r="F393" i="13"/>
  <c r="E393" i="13"/>
  <c r="G393" i="13" s="1"/>
  <c r="F314" i="13"/>
  <c r="E314" i="13"/>
  <c r="F156" i="13"/>
  <c r="E156" i="13"/>
  <c r="G156" i="13" s="1"/>
  <c r="F703" i="13"/>
  <c r="E703" i="13"/>
  <c r="G703" i="13" s="1"/>
  <c r="F1047" i="13"/>
  <c r="E1047" i="13"/>
  <c r="G1047" i="13" s="1"/>
  <c r="F1277" i="13"/>
  <c r="E1277" i="13"/>
  <c r="F589" i="13"/>
  <c r="E589" i="13"/>
  <c r="G589" i="13" s="1"/>
  <c r="F1162" i="13"/>
  <c r="E1162" i="13"/>
  <c r="G1162" i="13" s="1"/>
  <c r="F817" i="13"/>
  <c r="E817" i="13"/>
  <c r="G817" i="13" s="1"/>
  <c r="D1278" i="13"/>
  <c r="G1277" i="13"/>
  <c r="D818" i="13"/>
  <c r="D1048" i="13"/>
  <c r="E2148" i="13"/>
  <c r="G2148" i="13" s="1"/>
  <c r="D2149" i="13"/>
  <c r="F2148" i="13"/>
  <c r="F1923" i="13"/>
  <c r="D1924" i="13"/>
  <c r="E1923" i="13"/>
  <c r="G1923" i="13" s="1"/>
  <c r="D2846" i="13"/>
  <c r="F2845" i="13"/>
  <c r="E2845" i="13"/>
  <c r="G2845" i="13" s="1"/>
  <c r="D3527" i="13"/>
  <c r="F3526" i="13"/>
  <c r="E3526" i="13"/>
  <c r="G3526" i="13" s="1"/>
  <c r="D934" i="13"/>
  <c r="E934" i="13" s="1"/>
  <c r="F933" i="13"/>
  <c r="G933" i="13"/>
  <c r="G1505" i="13"/>
  <c r="E1506" i="13"/>
  <c r="D157" i="13"/>
  <c r="D394" i="13"/>
  <c r="G314" i="13"/>
  <c r="D315" i="13"/>
  <c r="G235" i="13"/>
  <c r="D236" i="13"/>
  <c r="D1163" i="13"/>
  <c r="D704" i="13"/>
  <c r="D590" i="13"/>
  <c r="E4883" i="13"/>
  <c r="G4883" i="13" s="1"/>
  <c r="D4884" i="13"/>
  <c r="F4884" i="13" s="1"/>
  <c r="D4658" i="13"/>
  <c r="F4658" i="13" s="1"/>
  <c r="E4657" i="13"/>
  <c r="G4657" i="13" s="1"/>
  <c r="E4432" i="13"/>
  <c r="G4432" i="13" s="1"/>
  <c r="D4433" i="13"/>
  <c r="F4433" i="13" s="1"/>
  <c r="E4204" i="13"/>
  <c r="G4204" i="13" s="1"/>
  <c r="D4205" i="13"/>
  <c r="F4205" i="13" s="1"/>
  <c r="E3978" i="13"/>
  <c r="G3978" i="13" s="1"/>
  <c r="D3979" i="13"/>
  <c r="F3979" i="13" s="1"/>
  <c r="E3752" i="13"/>
  <c r="G3752" i="13" s="1"/>
  <c r="D3753" i="13"/>
  <c r="F3753" i="13" s="1"/>
  <c r="E3300" i="13"/>
  <c r="G3300" i="13" s="1"/>
  <c r="D3301" i="13"/>
  <c r="F3301" i="13" s="1"/>
  <c r="E3075" i="13"/>
  <c r="G3075" i="13" s="1"/>
  <c r="D3076" i="13"/>
  <c r="F3076" i="13" s="1"/>
  <c r="E2616" i="13"/>
  <c r="G2616" i="13" s="1"/>
  <c r="D2617" i="13"/>
  <c r="F2617" i="13" s="1"/>
  <c r="E2390" i="13"/>
  <c r="G2390" i="13" s="1"/>
  <c r="D2391" i="13"/>
  <c r="F2391" i="13" s="1"/>
  <c r="F315" i="13" l="1"/>
  <c r="E315" i="13"/>
  <c r="G315" i="13" s="1"/>
  <c r="F157" i="13"/>
  <c r="E157" i="13"/>
  <c r="G157" i="13" s="1"/>
  <c r="F236" i="13"/>
  <c r="E236" i="13"/>
  <c r="F394" i="13"/>
  <c r="E394" i="13"/>
  <c r="G394" i="13" s="1"/>
  <c r="F704" i="13"/>
  <c r="E704" i="13"/>
  <c r="G704" i="13" s="1"/>
  <c r="F818" i="13"/>
  <c r="E818" i="13"/>
  <c r="G818" i="13" s="1"/>
  <c r="F1048" i="13"/>
  <c r="E1048" i="13"/>
  <c r="G1048" i="13" s="1"/>
  <c r="F590" i="13"/>
  <c r="E590" i="13"/>
  <c r="G590" i="13" s="1"/>
  <c r="F1163" i="13"/>
  <c r="E1163" i="13"/>
  <c r="G1163" i="13" s="1"/>
  <c r="F1278" i="13"/>
  <c r="E1278" i="13"/>
  <c r="G1278" i="13" s="1"/>
  <c r="D1279" i="13"/>
  <c r="D819" i="13"/>
  <c r="D1049" i="13"/>
  <c r="D2150" i="13"/>
  <c r="F2149" i="13"/>
  <c r="E2149" i="13"/>
  <c r="G2149" i="13" s="1"/>
  <c r="F1924" i="13"/>
  <c r="E1924" i="13"/>
  <c r="G1924" i="13" s="1"/>
  <c r="D1925" i="13"/>
  <c r="D935" i="13"/>
  <c r="E935" i="13" s="1"/>
  <c r="F934" i="13"/>
  <c r="G934" i="13"/>
  <c r="D3528" i="13"/>
  <c r="F3527" i="13"/>
  <c r="E3527" i="13"/>
  <c r="G3527" i="13" s="1"/>
  <c r="D2847" i="13"/>
  <c r="F2846" i="13"/>
  <c r="E2846" i="13"/>
  <c r="G2846" i="13" s="1"/>
  <c r="E1507" i="13"/>
  <c r="G1506" i="13"/>
  <c r="D158" i="13"/>
  <c r="D395" i="13"/>
  <c r="D316" i="13"/>
  <c r="G236" i="13"/>
  <c r="D237" i="13"/>
  <c r="D1164" i="13"/>
  <c r="D705" i="13"/>
  <c r="D591" i="13"/>
  <c r="D4885" i="13"/>
  <c r="F4885" i="13" s="1"/>
  <c r="E4884" i="13"/>
  <c r="G4884" i="13" s="1"/>
  <c r="D4659" i="13"/>
  <c r="F4659" i="13" s="1"/>
  <c r="E4658" i="13"/>
  <c r="G4658" i="13" s="1"/>
  <c r="E4433" i="13"/>
  <c r="G4433" i="13" s="1"/>
  <c r="D4434" i="13"/>
  <c r="F4434" i="13" s="1"/>
  <c r="E4205" i="13"/>
  <c r="G4205" i="13" s="1"/>
  <c r="D4206" i="13"/>
  <c r="F4206" i="13" s="1"/>
  <c r="E3979" i="13"/>
  <c r="G3979" i="13" s="1"/>
  <c r="D3980" i="13"/>
  <c r="F3980" i="13" s="1"/>
  <c r="E3753" i="13"/>
  <c r="G3753" i="13" s="1"/>
  <c r="D3754" i="13"/>
  <c r="F3754" i="13" s="1"/>
  <c r="E3301" i="13"/>
  <c r="G3301" i="13" s="1"/>
  <c r="D3302" i="13"/>
  <c r="F3302" i="13" s="1"/>
  <c r="E3076" i="13"/>
  <c r="G3076" i="13" s="1"/>
  <c r="D3077" i="13"/>
  <c r="F3077" i="13" s="1"/>
  <c r="E2617" i="13"/>
  <c r="G2617" i="13" s="1"/>
  <c r="D2618" i="13"/>
  <c r="F2618" i="13" s="1"/>
  <c r="E2391" i="13"/>
  <c r="G2391" i="13" s="1"/>
  <c r="D2392" i="13"/>
  <c r="F2392" i="13" s="1"/>
  <c r="F237" i="13" l="1"/>
  <c r="E237" i="13"/>
  <c r="G237" i="13" s="1"/>
  <c r="F316" i="13"/>
  <c r="E316" i="13"/>
  <c r="G316" i="13" s="1"/>
  <c r="F395" i="13"/>
  <c r="E395" i="13"/>
  <c r="G395" i="13" s="1"/>
  <c r="F158" i="13"/>
  <c r="E158" i="13"/>
  <c r="G158" i="13" s="1"/>
  <c r="F819" i="13"/>
  <c r="E819" i="13"/>
  <c r="G819" i="13" s="1"/>
  <c r="F705" i="13"/>
  <c r="E705" i="13"/>
  <c r="G705" i="13" s="1"/>
  <c r="F1049" i="13"/>
  <c r="E1049" i="13"/>
  <c r="G1049" i="13" s="1"/>
  <c r="F591" i="13"/>
  <c r="E591" i="13"/>
  <c r="G591" i="13" s="1"/>
  <c r="F1164" i="13"/>
  <c r="E1164" i="13"/>
  <c r="G1164" i="13" s="1"/>
  <c r="F1279" i="13"/>
  <c r="E1279" i="13"/>
  <c r="G1279" i="13" s="1"/>
  <c r="D820" i="13"/>
  <c r="D1280" i="13"/>
  <c r="D1050" i="13"/>
  <c r="F1925" i="13"/>
  <c r="E1925" i="13"/>
  <c r="G1925" i="13" s="1"/>
  <c r="D1926" i="13"/>
  <c r="F2150" i="13"/>
  <c r="E2150" i="13"/>
  <c r="G2150" i="13" s="1"/>
  <c r="D2151" i="13"/>
  <c r="D3529" i="13"/>
  <c r="F3528" i="13"/>
  <c r="E3528" i="13"/>
  <c r="G3528" i="13" s="1"/>
  <c r="D2848" i="13"/>
  <c r="F2847" i="13"/>
  <c r="E2847" i="13"/>
  <c r="G2847" i="13" s="1"/>
  <c r="D936" i="13"/>
  <c r="E936" i="13" s="1"/>
  <c r="F935" i="13"/>
  <c r="G935" i="13"/>
  <c r="E1508" i="13"/>
  <c r="G1507" i="13"/>
  <c r="D159" i="13"/>
  <c r="D396" i="13"/>
  <c r="D317" i="13"/>
  <c r="D238" i="13"/>
  <c r="D1165" i="13"/>
  <c r="D706" i="13"/>
  <c r="D592" i="13"/>
  <c r="D4886" i="13"/>
  <c r="F4886" i="13" s="1"/>
  <c r="E4885" i="13"/>
  <c r="G4885" i="13" s="1"/>
  <c r="D4660" i="13"/>
  <c r="F4660" i="13" s="1"/>
  <c r="E4659" i="13"/>
  <c r="G4659" i="13" s="1"/>
  <c r="E4434" i="13"/>
  <c r="G4434" i="13" s="1"/>
  <c r="D4435" i="13"/>
  <c r="F4435" i="13" s="1"/>
  <c r="E4206" i="13"/>
  <c r="G4206" i="13" s="1"/>
  <c r="D4207" i="13"/>
  <c r="F4207" i="13" s="1"/>
  <c r="E3980" i="13"/>
  <c r="G3980" i="13" s="1"/>
  <c r="D3981" i="13"/>
  <c r="F3981" i="13" s="1"/>
  <c r="E3754" i="13"/>
  <c r="G3754" i="13" s="1"/>
  <c r="D3755" i="13"/>
  <c r="F3755" i="13" s="1"/>
  <c r="E3302" i="13"/>
  <c r="G3302" i="13" s="1"/>
  <c r="D3303" i="13"/>
  <c r="F3303" i="13" s="1"/>
  <c r="E3077" i="13"/>
  <c r="G3077" i="13" s="1"/>
  <c r="D3078" i="13"/>
  <c r="F3078" i="13" s="1"/>
  <c r="E2618" i="13"/>
  <c r="G2618" i="13" s="1"/>
  <c r="D2619" i="13"/>
  <c r="F2619" i="13" s="1"/>
  <c r="E2392" i="13"/>
  <c r="G2392" i="13" s="1"/>
  <c r="D2393" i="13"/>
  <c r="F2393" i="13" s="1"/>
  <c r="F238" i="13" l="1"/>
  <c r="E238" i="13"/>
  <c r="G238" i="13" s="1"/>
  <c r="F396" i="13"/>
  <c r="E396" i="13"/>
  <c r="G396" i="13" s="1"/>
  <c r="F317" i="13"/>
  <c r="E317" i="13"/>
  <c r="G317" i="13" s="1"/>
  <c r="F159" i="13"/>
  <c r="E159" i="13"/>
  <c r="G159" i="13" s="1"/>
  <c r="F592" i="13"/>
  <c r="E592" i="13"/>
  <c r="G592" i="13" s="1"/>
  <c r="F1050" i="13"/>
  <c r="E1050" i="13"/>
  <c r="G1050" i="13" s="1"/>
  <c r="F706" i="13"/>
  <c r="E706" i="13"/>
  <c r="G706" i="13" s="1"/>
  <c r="F1280" i="13"/>
  <c r="E1280" i="13"/>
  <c r="G1280" i="13" s="1"/>
  <c r="F1165" i="13"/>
  <c r="E1165" i="13"/>
  <c r="G1165" i="13" s="1"/>
  <c r="F820" i="13"/>
  <c r="E820" i="13"/>
  <c r="G820" i="13" s="1"/>
  <c r="D821" i="13"/>
  <c r="D1281" i="13"/>
  <c r="D1051" i="13"/>
  <c r="F1926" i="13"/>
  <c r="D1927" i="13"/>
  <c r="E1926" i="13"/>
  <c r="G1926" i="13" s="1"/>
  <c r="F2151" i="13"/>
  <c r="E2151" i="13"/>
  <c r="G2151" i="13" s="1"/>
  <c r="D2152" i="13"/>
  <c r="D2849" i="13"/>
  <c r="F2848" i="13"/>
  <c r="E2848" i="13"/>
  <c r="G2848" i="13" s="1"/>
  <c r="D937" i="13"/>
  <c r="E937" i="13" s="1"/>
  <c r="F936" i="13"/>
  <c r="G936" i="13"/>
  <c r="D3530" i="13"/>
  <c r="F3529" i="13"/>
  <c r="E3529" i="13"/>
  <c r="G3529" i="13" s="1"/>
  <c r="E1509" i="13"/>
  <c r="G1508" i="13"/>
  <c r="D160" i="13"/>
  <c r="D397" i="13"/>
  <c r="D318" i="13"/>
  <c r="D239" i="13"/>
  <c r="D1166" i="13"/>
  <c r="D707" i="13"/>
  <c r="D593" i="13"/>
  <c r="E4886" i="13"/>
  <c r="G4886" i="13" s="1"/>
  <c r="D4887" i="13"/>
  <c r="F4887" i="13" s="1"/>
  <c r="D4661" i="13"/>
  <c r="F4661" i="13" s="1"/>
  <c r="E4660" i="13"/>
  <c r="G4660" i="13" s="1"/>
  <c r="E4435" i="13"/>
  <c r="G4435" i="13" s="1"/>
  <c r="D4436" i="13"/>
  <c r="F4436" i="13" s="1"/>
  <c r="E4207" i="13"/>
  <c r="G4207" i="13" s="1"/>
  <c r="D4208" i="13"/>
  <c r="F4208" i="13" s="1"/>
  <c r="E3981" i="13"/>
  <c r="G3981" i="13" s="1"/>
  <c r="D3982" i="13"/>
  <c r="F3982" i="13" s="1"/>
  <c r="D3756" i="13"/>
  <c r="F3756" i="13" s="1"/>
  <c r="E3755" i="13"/>
  <c r="G3755" i="13" s="1"/>
  <c r="E3303" i="13"/>
  <c r="G3303" i="13" s="1"/>
  <c r="D3304" i="13"/>
  <c r="F3304" i="13" s="1"/>
  <c r="E3078" i="13"/>
  <c r="G3078" i="13" s="1"/>
  <c r="D3079" i="13"/>
  <c r="F3079" i="13" s="1"/>
  <c r="E2619" i="13"/>
  <c r="G2619" i="13" s="1"/>
  <c r="D2620" i="13"/>
  <c r="F2620" i="13" s="1"/>
  <c r="E2393" i="13"/>
  <c r="G2393" i="13" s="1"/>
  <c r="D2394" i="13"/>
  <c r="F2394" i="13" s="1"/>
  <c r="F239" i="13" l="1"/>
  <c r="E239" i="13"/>
  <c r="G239" i="13" s="1"/>
  <c r="F397" i="13"/>
  <c r="E397" i="13"/>
  <c r="G397" i="13" s="1"/>
  <c r="F318" i="13"/>
  <c r="E318" i="13"/>
  <c r="G318" i="13" s="1"/>
  <c r="F160" i="13"/>
  <c r="E160" i="13"/>
  <c r="G160" i="13" s="1"/>
  <c r="F707" i="13"/>
  <c r="E707" i="13"/>
  <c r="G707" i="13" s="1"/>
  <c r="F821" i="13"/>
  <c r="E821" i="13"/>
  <c r="G821" i="13" s="1"/>
  <c r="F1051" i="13"/>
  <c r="E1051" i="13"/>
  <c r="G1051" i="13" s="1"/>
  <c r="F593" i="13"/>
  <c r="E593" i="13"/>
  <c r="G593" i="13" s="1"/>
  <c r="F1166" i="13"/>
  <c r="E1166" i="13"/>
  <c r="G1166" i="13" s="1"/>
  <c r="F1281" i="13"/>
  <c r="E1281" i="13"/>
  <c r="G1281" i="13" s="1"/>
  <c r="D822" i="13"/>
  <c r="D1282" i="13"/>
  <c r="D1052" i="13"/>
  <c r="E2152" i="13"/>
  <c r="G2152" i="13" s="1"/>
  <c r="D2153" i="13"/>
  <c r="F2152" i="13"/>
  <c r="F1927" i="13"/>
  <c r="D1928" i="13"/>
  <c r="E1927" i="13"/>
  <c r="G1927" i="13" s="1"/>
  <c r="D938" i="13"/>
  <c r="E938" i="13" s="1"/>
  <c r="F937" i="13"/>
  <c r="G937" i="13"/>
  <c r="D3531" i="13"/>
  <c r="F3530" i="13"/>
  <c r="E3530" i="13"/>
  <c r="G3530" i="13" s="1"/>
  <c r="D2850" i="13"/>
  <c r="F2849" i="13"/>
  <c r="E2849" i="13"/>
  <c r="G2849" i="13" s="1"/>
  <c r="G1509" i="13"/>
  <c r="E1510" i="13"/>
  <c r="D161" i="13"/>
  <c r="D398" i="13"/>
  <c r="D319" i="13"/>
  <c r="D240" i="13"/>
  <c r="D1167" i="13"/>
  <c r="D708" i="13"/>
  <c r="D594" i="13"/>
  <c r="D4888" i="13"/>
  <c r="F4888" i="13" s="1"/>
  <c r="E4887" i="13"/>
  <c r="G4887" i="13" s="1"/>
  <c r="D4662" i="13"/>
  <c r="F4662" i="13" s="1"/>
  <c r="E4661" i="13"/>
  <c r="G4661" i="13" s="1"/>
  <c r="E4436" i="13"/>
  <c r="G4436" i="13" s="1"/>
  <c r="D4437" i="13"/>
  <c r="F4437" i="13" s="1"/>
  <c r="E4208" i="13"/>
  <c r="G4208" i="13" s="1"/>
  <c r="D4209" i="13"/>
  <c r="F4209" i="13" s="1"/>
  <c r="E3982" i="13"/>
  <c r="G3982" i="13" s="1"/>
  <c r="D3983" i="13"/>
  <c r="F3983" i="13" s="1"/>
  <c r="E3756" i="13"/>
  <c r="G3756" i="13" s="1"/>
  <c r="D3757" i="13"/>
  <c r="F3757" i="13" s="1"/>
  <c r="E3304" i="13"/>
  <c r="G3304" i="13" s="1"/>
  <c r="D3305" i="13"/>
  <c r="F3305" i="13" s="1"/>
  <c r="E3079" i="13"/>
  <c r="G3079" i="13" s="1"/>
  <c r="D3080" i="13"/>
  <c r="F3080" i="13" s="1"/>
  <c r="E2620" i="13"/>
  <c r="G2620" i="13" s="1"/>
  <c r="D2621" i="13"/>
  <c r="F2621" i="13" s="1"/>
  <c r="E2394" i="13"/>
  <c r="G2394" i="13" s="1"/>
  <c r="D2395" i="13"/>
  <c r="F2395" i="13" s="1"/>
  <c r="F240" i="13" l="1"/>
  <c r="E240" i="13"/>
  <c r="G240" i="13" s="1"/>
  <c r="F398" i="13"/>
  <c r="E398" i="13"/>
  <c r="G398" i="13" s="1"/>
  <c r="F319" i="13"/>
  <c r="E319" i="13"/>
  <c r="G319" i="13" s="1"/>
  <c r="F161" i="13"/>
  <c r="E161" i="13"/>
  <c r="G161" i="13" s="1"/>
  <c r="F708" i="13"/>
  <c r="E708" i="13"/>
  <c r="G708" i="13" s="1"/>
  <c r="F1282" i="13"/>
  <c r="E1282" i="13"/>
  <c r="G1282" i="13" s="1"/>
  <c r="F594" i="13"/>
  <c r="E594" i="13"/>
  <c r="G594" i="13" s="1"/>
  <c r="F1052" i="13"/>
  <c r="E1052" i="13"/>
  <c r="G1052" i="13" s="1"/>
  <c r="F1167" i="13"/>
  <c r="E1167" i="13"/>
  <c r="G1167" i="13" s="1"/>
  <c r="F822" i="13"/>
  <c r="E822" i="13"/>
  <c r="G822" i="13" s="1"/>
  <c r="D823" i="13"/>
  <c r="D1283" i="13"/>
  <c r="D1053" i="13"/>
  <c r="D2154" i="13"/>
  <c r="F2153" i="13"/>
  <c r="E2153" i="13"/>
  <c r="G2153" i="13" s="1"/>
  <c r="F1928" i="13"/>
  <c r="D1929" i="13"/>
  <c r="E1928" i="13"/>
  <c r="G1928" i="13" s="1"/>
  <c r="D3532" i="13"/>
  <c r="F3531" i="13"/>
  <c r="E3531" i="13"/>
  <c r="G3531" i="13" s="1"/>
  <c r="D2851" i="13"/>
  <c r="F2850" i="13"/>
  <c r="E2850" i="13"/>
  <c r="G2850" i="13" s="1"/>
  <c r="D939" i="13"/>
  <c r="E939" i="13" s="1"/>
  <c r="F938" i="13"/>
  <c r="G938" i="13"/>
  <c r="E1511" i="13"/>
  <c r="G1510" i="13"/>
  <c r="D162" i="13"/>
  <c r="D399" i="13"/>
  <c r="D320" i="13"/>
  <c r="D241" i="13"/>
  <c r="D1168" i="13"/>
  <c r="D709" i="13"/>
  <c r="D595" i="13"/>
  <c r="D4889" i="13"/>
  <c r="F4889" i="13" s="1"/>
  <c r="E4888" i="13"/>
  <c r="G4888" i="13" s="1"/>
  <c r="D4663" i="13"/>
  <c r="F4663" i="13" s="1"/>
  <c r="E4662" i="13"/>
  <c r="G4662" i="13" s="1"/>
  <c r="E4437" i="13"/>
  <c r="G4437" i="13" s="1"/>
  <c r="D4438" i="13"/>
  <c r="F4438" i="13" s="1"/>
  <c r="E4209" i="13"/>
  <c r="G4209" i="13" s="1"/>
  <c r="D4210" i="13"/>
  <c r="F4210" i="13" s="1"/>
  <c r="E3983" i="13"/>
  <c r="G3983" i="13" s="1"/>
  <c r="D3984" i="13"/>
  <c r="F3984" i="13" s="1"/>
  <c r="D3758" i="13"/>
  <c r="F3758" i="13" s="1"/>
  <c r="E3757" i="13"/>
  <c r="G3757" i="13" s="1"/>
  <c r="E3305" i="13"/>
  <c r="G3305" i="13" s="1"/>
  <c r="D3306" i="13"/>
  <c r="F3306" i="13" s="1"/>
  <c r="E3080" i="13"/>
  <c r="G3080" i="13" s="1"/>
  <c r="D3081" i="13"/>
  <c r="F3081" i="13" s="1"/>
  <c r="E2621" i="13"/>
  <c r="G2621" i="13" s="1"/>
  <c r="D2622" i="13"/>
  <c r="F2622" i="13" s="1"/>
  <c r="E2395" i="13"/>
  <c r="G2395" i="13" s="1"/>
  <c r="D2396" i="13"/>
  <c r="F2396" i="13" s="1"/>
  <c r="F241" i="13" l="1"/>
  <c r="E241" i="13"/>
  <c r="G241" i="13" s="1"/>
  <c r="F399" i="13"/>
  <c r="E399" i="13"/>
  <c r="G399" i="13" s="1"/>
  <c r="F320" i="13"/>
  <c r="E320" i="13"/>
  <c r="G320" i="13" s="1"/>
  <c r="F162" i="13"/>
  <c r="E162" i="13"/>
  <c r="G162" i="13" s="1"/>
  <c r="F595" i="13"/>
  <c r="E595" i="13"/>
  <c r="G595" i="13" s="1"/>
  <c r="F1168" i="13"/>
  <c r="E1168" i="13"/>
  <c r="G1168" i="13" s="1"/>
  <c r="F709" i="13"/>
  <c r="E709" i="13"/>
  <c r="G709" i="13" s="1"/>
  <c r="F1283" i="13"/>
  <c r="E1283" i="13"/>
  <c r="G1283" i="13" s="1"/>
  <c r="F1053" i="13"/>
  <c r="E1053" i="13"/>
  <c r="G1053" i="13" s="1"/>
  <c r="F823" i="13"/>
  <c r="E823" i="13"/>
  <c r="G823" i="13" s="1"/>
  <c r="D824" i="13"/>
  <c r="D1284" i="13"/>
  <c r="D1054" i="13"/>
  <c r="F1929" i="13"/>
  <c r="E1929" i="13"/>
  <c r="G1929" i="13" s="1"/>
  <c r="D1930" i="13"/>
  <c r="D2155" i="13"/>
  <c r="F2154" i="13"/>
  <c r="E2154" i="13"/>
  <c r="G2154" i="13" s="1"/>
  <c r="D940" i="13"/>
  <c r="E940" i="13" s="1"/>
  <c r="F939" i="13"/>
  <c r="G939" i="13"/>
  <c r="D2852" i="13"/>
  <c r="F2851" i="13"/>
  <c r="E2851" i="13"/>
  <c r="G2851" i="13" s="1"/>
  <c r="D3533" i="13"/>
  <c r="F3532" i="13"/>
  <c r="E3532" i="13"/>
  <c r="G3532" i="13" s="1"/>
  <c r="E1512" i="13"/>
  <c r="G1511" i="13"/>
  <c r="D163" i="13"/>
  <c r="D400" i="13"/>
  <c r="D321" i="13"/>
  <c r="D242" i="13"/>
  <c r="D1169" i="13"/>
  <c r="D710" i="13"/>
  <c r="D596" i="13"/>
  <c r="D4890" i="13"/>
  <c r="F4890" i="13" s="1"/>
  <c r="E4889" i="13"/>
  <c r="G4889" i="13" s="1"/>
  <c r="D4664" i="13"/>
  <c r="F4664" i="13" s="1"/>
  <c r="E4663" i="13"/>
  <c r="G4663" i="13" s="1"/>
  <c r="E4438" i="13"/>
  <c r="G4438" i="13" s="1"/>
  <c r="D4439" i="13"/>
  <c r="F4439" i="13" s="1"/>
  <c r="E4210" i="13"/>
  <c r="G4210" i="13" s="1"/>
  <c r="D4211" i="13"/>
  <c r="F4211" i="13" s="1"/>
  <c r="E3984" i="13"/>
  <c r="G3984" i="13" s="1"/>
  <c r="D3985" i="13"/>
  <c r="F3985" i="13" s="1"/>
  <c r="E3758" i="13"/>
  <c r="G3758" i="13" s="1"/>
  <c r="D3759" i="13"/>
  <c r="F3759" i="13" s="1"/>
  <c r="E3306" i="13"/>
  <c r="G3306" i="13" s="1"/>
  <c r="D3307" i="13"/>
  <c r="F3307" i="13" s="1"/>
  <c r="E3081" i="13"/>
  <c r="G3081" i="13" s="1"/>
  <c r="D3082" i="13"/>
  <c r="F3082" i="13" s="1"/>
  <c r="E2622" i="13"/>
  <c r="G2622" i="13" s="1"/>
  <c r="D2623" i="13"/>
  <c r="F2623" i="13" s="1"/>
  <c r="E2396" i="13"/>
  <c r="G2396" i="13" s="1"/>
  <c r="D2397" i="13"/>
  <c r="F2397" i="13" s="1"/>
  <c r="F242" i="13" l="1"/>
  <c r="E242" i="13"/>
  <c r="G242" i="13" s="1"/>
  <c r="F400" i="13"/>
  <c r="E400" i="13"/>
  <c r="G400" i="13" s="1"/>
  <c r="F321" i="13"/>
  <c r="E321" i="13"/>
  <c r="G321" i="13" s="1"/>
  <c r="F163" i="13"/>
  <c r="E163" i="13"/>
  <c r="G163" i="13" s="1"/>
  <c r="F596" i="13"/>
  <c r="E596" i="13"/>
  <c r="G596" i="13" s="1"/>
  <c r="F1169" i="13"/>
  <c r="E1169" i="13"/>
  <c r="G1169" i="13" s="1"/>
  <c r="F1054" i="13"/>
  <c r="E1054" i="13"/>
  <c r="G1054" i="13" s="1"/>
  <c r="F710" i="13"/>
  <c r="E710" i="13"/>
  <c r="G710" i="13" s="1"/>
  <c r="F1284" i="13"/>
  <c r="E1284" i="13"/>
  <c r="G1284" i="13" s="1"/>
  <c r="F824" i="13"/>
  <c r="E824" i="13"/>
  <c r="G824" i="13" s="1"/>
  <c r="D825" i="13"/>
  <c r="D1285" i="13"/>
  <c r="D1055" i="13"/>
  <c r="F2155" i="13"/>
  <c r="E2155" i="13"/>
  <c r="G2155" i="13" s="1"/>
  <c r="D2156" i="13"/>
  <c r="F1930" i="13"/>
  <c r="E1930" i="13"/>
  <c r="G1930" i="13" s="1"/>
  <c r="D1931" i="13"/>
  <c r="D2853" i="13"/>
  <c r="F2852" i="13"/>
  <c r="E2852" i="13"/>
  <c r="G2852" i="13" s="1"/>
  <c r="D3534" i="13"/>
  <c r="F3533" i="13"/>
  <c r="E3533" i="13"/>
  <c r="G3533" i="13" s="1"/>
  <c r="D941" i="13"/>
  <c r="E941" i="13" s="1"/>
  <c r="F940" i="13"/>
  <c r="G940" i="13"/>
  <c r="E1513" i="13"/>
  <c r="G1512" i="13"/>
  <c r="D164" i="13"/>
  <c r="D401" i="13"/>
  <c r="D322" i="13"/>
  <c r="D243" i="13"/>
  <c r="D1170" i="13"/>
  <c r="D711" i="13"/>
  <c r="D597" i="13"/>
  <c r="E4890" i="13"/>
  <c r="G4890" i="13" s="1"/>
  <c r="D4891" i="13"/>
  <c r="F4891" i="13" s="1"/>
  <c r="D4665" i="13"/>
  <c r="F4665" i="13" s="1"/>
  <c r="E4664" i="13"/>
  <c r="G4664" i="13" s="1"/>
  <c r="E4439" i="13"/>
  <c r="G4439" i="13" s="1"/>
  <c r="D4440" i="13"/>
  <c r="F4440" i="13" s="1"/>
  <c r="E4211" i="13"/>
  <c r="G4211" i="13" s="1"/>
  <c r="D4212" i="13"/>
  <c r="F4212" i="13" s="1"/>
  <c r="E3985" i="13"/>
  <c r="G3985" i="13" s="1"/>
  <c r="D3986" i="13"/>
  <c r="F3986" i="13" s="1"/>
  <c r="E3759" i="13"/>
  <c r="G3759" i="13" s="1"/>
  <c r="D3760" i="13"/>
  <c r="F3760" i="13" s="1"/>
  <c r="E3307" i="13"/>
  <c r="G3307" i="13" s="1"/>
  <c r="D3308" i="13"/>
  <c r="F3308" i="13" s="1"/>
  <c r="E3082" i="13"/>
  <c r="G3082" i="13" s="1"/>
  <c r="D3083" i="13"/>
  <c r="F3083" i="13" s="1"/>
  <c r="E2623" i="13"/>
  <c r="G2623" i="13" s="1"/>
  <c r="D2624" i="13"/>
  <c r="F2624" i="13" s="1"/>
  <c r="E2397" i="13"/>
  <c r="G2397" i="13" s="1"/>
  <c r="D2398" i="13"/>
  <c r="F2398" i="13" s="1"/>
  <c r="F243" i="13" l="1"/>
  <c r="E243" i="13"/>
  <c r="G243" i="13" s="1"/>
  <c r="F401" i="13"/>
  <c r="E401" i="13"/>
  <c r="G401" i="13" s="1"/>
  <c r="F322" i="13"/>
  <c r="E322" i="13"/>
  <c r="G322" i="13" s="1"/>
  <c r="F164" i="13"/>
  <c r="E164" i="13"/>
  <c r="G164" i="13" s="1"/>
  <c r="F1170" i="13"/>
  <c r="E1170" i="13"/>
  <c r="G1170" i="13" s="1"/>
  <c r="F1055" i="13"/>
  <c r="E1055" i="13"/>
  <c r="G1055" i="13" s="1"/>
  <c r="F597" i="13"/>
  <c r="E597" i="13"/>
  <c r="G597" i="13" s="1"/>
  <c r="F711" i="13"/>
  <c r="E711" i="13"/>
  <c r="G711" i="13" s="1"/>
  <c r="F1285" i="13"/>
  <c r="E1285" i="13"/>
  <c r="G1285" i="13" s="1"/>
  <c r="F825" i="13"/>
  <c r="E825" i="13"/>
  <c r="G825" i="13" s="1"/>
  <c r="D1286" i="13"/>
  <c r="D826" i="13"/>
  <c r="D1056" i="13"/>
  <c r="D2157" i="13"/>
  <c r="F2156" i="13"/>
  <c r="E2156" i="13"/>
  <c r="G2156" i="13" s="1"/>
  <c r="F1931" i="13"/>
  <c r="D1932" i="13"/>
  <c r="E1931" i="13"/>
  <c r="G1931" i="13" s="1"/>
  <c r="D3535" i="13"/>
  <c r="F3534" i="13"/>
  <c r="E3534" i="13"/>
  <c r="G3534" i="13" s="1"/>
  <c r="D942" i="13"/>
  <c r="E942" i="13" s="1"/>
  <c r="F941" i="13"/>
  <c r="G941" i="13"/>
  <c r="D2854" i="13"/>
  <c r="F2853" i="13"/>
  <c r="E2853" i="13"/>
  <c r="G2853" i="13" s="1"/>
  <c r="G1513" i="13"/>
  <c r="E1514" i="13"/>
  <c r="D165" i="13"/>
  <c r="D402" i="13"/>
  <c r="D323" i="13"/>
  <c r="D244" i="13"/>
  <c r="D1171" i="13"/>
  <c r="D712" i="13"/>
  <c r="D598" i="13"/>
  <c r="E4891" i="13"/>
  <c r="G4891" i="13" s="1"/>
  <c r="D4892" i="13"/>
  <c r="F4892" i="13" s="1"/>
  <c r="D4666" i="13"/>
  <c r="F4666" i="13" s="1"/>
  <c r="E4665" i="13"/>
  <c r="G4665" i="13" s="1"/>
  <c r="E4440" i="13"/>
  <c r="G4440" i="13" s="1"/>
  <c r="D4441" i="13"/>
  <c r="F4441" i="13" s="1"/>
  <c r="E4212" i="13"/>
  <c r="G4212" i="13" s="1"/>
  <c r="D4213" i="13"/>
  <c r="F4213" i="13" s="1"/>
  <c r="E3986" i="13"/>
  <c r="G3986" i="13" s="1"/>
  <c r="D3987" i="13"/>
  <c r="F3987" i="13" s="1"/>
  <c r="E3760" i="13"/>
  <c r="G3760" i="13" s="1"/>
  <c r="D3761" i="13"/>
  <c r="F3761" i="13" s="1"/>
  <c r="E3308" i="13"/>
  <c r="G3308" i="13" s="1"/>
  <c r="D3309" i="13"/>
  <c r="F3309" i="13" s="1"/>
  <c r="E3083" i="13"/>
  <c r="G3083" i="13" s="1"/>
  <c r="D3084" i="13"/>
  <c r="F3084" i="13" s="1"/>
  <c r="E2624" i="13"/>
  <c r="G2624" i="13" s="1"/>
  <c r="D2625" i="13"/>
  <c r="F2625" i="13" s="1"/>
  <c r="E2398" i="13"/>
  <c r="G2398" i="13" s="1"/>
  <c r="D2399" i="13"/>
  <c r="F2399" i="13" s="1"/>
  <c r="F244" i="13" l="1"/>
  <c r="E244" i="13"/>
  <c r="G244" i="13" s="1"/>
  <c r="F402" i="13"/>
  <c r="E402" i="13"/>
  <c r="G402" i="13" s="1"/>
  <c r="F323" i="13"/>
  <c r="E323" i="13"/>
  <c r="G323" i="13" s="1"/>
  <c r="F165" i="13"/>
  <c r="E165" i="13"/>
  <c r="G165" i="13" s="1"/>
  <c r="F712" i="13"/>
  <c r="E712" i="13"/>
  <c r="G712" i="13" s="1"/>
  <c r="F826" i="13"/>
  <c r="E826" i="13"/>
  <c r="G826" i="13" s="1"/>
  <c r="F1286" i="13"/>
  <c r="E1286" i="13"/>
  <c r="G1286" i="13" s="1"/>
  <c r="F598" i="13"/>
  <c r="E598" i="13"/>
  <c r="G598" i="13" s="1"/>
  <c r="F1171" i="13"/>
  <c r="E1171" i="13"/>
  <c r="G1171" i="13" s="1"/>
  <c r="F1056" i="13"/>
  <c r="E1056" i="13"/>
  <c r="G1056" i="13" s="1"/>
  <c r="D827" i="13"/>
  <c r="D1287" i="13"/>
  <c r="D1057" i="13"/>
  <c r="F1932" i="13"/>
  <c r="D1933" i="13"/>
  <c r="E1932" i="13"/>
  <c r="G1932" i="13" s="1"/>
  <c r="D2158" i="13"/>
  <c r="F2157" i="13"/>
  <c r="E2157" i="13"/>
  <c r="G2157" i="13" s="1"/>
  <c r="D943" i="13"/>
  <c r="E943" i="13" s="1"/>
  <c r="F942" i="13"/>
  <c r="G942" i="13"/>
  <c r="D2855" i="13"/>
  <c r="F2854" i="13"/>
  <c r="E2854" i="13"/>
  <c r="G2854" i="13" s="1"/>
  <c r="D3536" i="13"/>
  <c r="F3535" i="13"/>
  <c r="E3535" i="13"/>
  <c r="G3535" i="13" s="1"/>
  <c r="G1514" i="13"/>
  <c r="E1515" i="13"/>
  <c r="D166" i="13"/>
  <c r="D403" i="13"/>
  <c r="D404" i="13" s="1"/>
  <c r="D324" i="13"/>
  <c r="D245" i="13"/>
  <c r="D1172" i="13"/>
  <c r="D713" i="13"/>
  <c r="D599" i="13"/>
  <c r="D4893" i="13"/>
  <c r="F4893" i="13" s="1"/>
  <c r="E4892" i="13"/>
  <c r="G4892" i="13" s="1"/>
  <c r="D4667" i="13"/>
  <c r="F4667" i="13" s="1"/>
  <c r="E4666" i="13"/>
  <c r="G4666" i="13" s="1"/>
  <c r="E4441" i="13"/>
  <c r="G4441" i="13" s="1"/>
  <c r="D4442" i="13"/>
  <c r="F4442" i="13" s="1"/>
  <c r="E4213" i="13"/>
  <c r="G4213" i="13" s="1"/>
  <c r="D4214" i="13"/>
  <c r="F4214" i="13" s="1"/>
  <c r="E3987" i="13"/>
  <c r="G3987" i="13" s="1"/>
  <c r="D3988" i="13"/>
  <c r="F3988" i="13" s="1"/>
  <c r="D3762" i="13"/>
  <c r="F3762" i="13" s="1"/>
  <c r="E3761" i="13"/>
  <c r="G3761" i="13" s="1"/>
  <c r="E3309" i="13"/>
  <c r="G3309" i="13" s="1"/>
  <c r="D3310" i="13"/>
  <c r="F3310" i="13" s="1"/>
  <c r="E3084" i="13"/>
  <c r="G3084" i="13" s="1"/>
  <c r="D3085" i="13"/>
  <c r="F3085" i="13" s="1"/>
  <c r="E2625" i="13"/>
  <c r="G2625" i="13" s="1"/>
  <c r="D2626" i="13"/>
  <c r="F2626" i="13" s="1"/>
  <c r="E2399" i="13"/>
  <c r="G2399" i="13" s="1"/>
  <c r="D2400" i="13"/>
  <c r="F2400" i="13" s="1"/>
  <c r="E404" i="13" l="1"/>
  <c r="G404" i="13" s="1"/>
  <c r="D405" i="13"/>
  <c r="F404" i="13"/>
  <c r="F245" i="13"/>
  <c r="E245" i="13"/>
  <c r="G245" i="13" s="1"/>
  <c r="F403" i="13"/>
  <c r="E403" i="13"/>
  <c r="G403" i="13" s="1"/>
  <c r="F324" i="13"/>
  <c r="E324" i="13"/>
  <c r="G324" i="13" s="1"/>
  <c r="F166" i="13"/>
  <c r="E166" i="13"/>
  <c r="G166" i="13" s="1"/>
  <c r="F713" i="13"/>
  <c r="E713" i="13"/>
  <c r="G713" i="13" s="1"/>
  <c r="F1057" i="13"/>
  <c r="E1057" i="13"/>
  <c r="G1057" i="13" s="1"/>
  <c r="F1287" i="13"/>
  <c r="E1287" i="13"/>
  <c r="G1287" i="13" s="1"/>
  <c r="F599" i="13"/>
  <c r="E599" i="13"/>
  <c r="G599" i="13" s="1"/>
  <c r="F827" i="13"/>
  <c r="E827" i="13"/>
  <c r="G827" i="13" s="1"/>
  <c r="F1172" i="13"/>
  <c r="E1172" i="13"/>
  <c r="G1172" i="13" s="1"/>
  <c r="D1058" i="13"/>
  <c r="D1288" i="13"/>
  <c r="D828" i="13"/>
  <c r="F2158" i="13"/>
  <c r="E2158" i="13"/>
  <c r="G2158" i="13" s="1"/>
  <c r="D2159" i="13"/>
  <c r="F1933" i="13"/>
  <c r="E1933" i="13"/>
  <c r="G1933" i="13" s="1"/>
  <c r="D1934" i="13"/>
  <c r="D2856" i="13"/>
  <c r="F2855" i="13"/>
  <c r="E2855" i="13"/>
  <c r="G2855" i="13" s="1"/>
  <c r="D3537" i="13"/>
  <c r="F3536" i="13"/>
  <c r="E3536" i="13"/>
  <c r="G3536" i="13" s="1"/>
  <c r="D944" i="13"/>
  <c r="E944" i="13" s="1"/>
  <c r="F943" i="13"/>
  <c r="G943" i="13"/>
  <c r="E1516" i="13"/>
  <c r="G1515" i="13"/>
  <c r="D167" i="13"/>
  <c r="D325" i="13"/>
  <c r="D246" i="13"/>
  <c r="D1173" i="13"/>
  <c r="D714" i="13"/>
  <c r="D600" i="13"/>
  <c r="D4894" i="13"/>
  <c r="F4894" i="13" s="1"/>
  <c r="E4893" i="13"/>
  <c r="G4893" i="13" s="1"/>
  <c r="D4668" i="13"/>
  <c r="F4668" i="13" s="1"/>
  <c r="E4667" i="13"/>
  <c r="G4667" i="13" s="1"/>
  <c r="E4442" i="13"/>
  <c r="G4442" i="13" s="1"/>
  <c r="D4443" i="13"/>
  <c r="F4443" i="13" s="1"/>
  <c r="E4214" i="13"/>
  <c r="G4214" i="13" s="1"/>
  <c r="D4215" i="13"/>
  <c r="F4215" i="13" s="1"/>
  <c r="E3988" i="13"/>
  <c r="G3988" i="13" s="1"/>
  <c r="D3989" i="13"/>
  <c r="F3989" i="13" s="1"/>
  <c r="E3762" i="13"/>
  <c r="G3762" i="13" s="1"/>
  <c r="D3763" i="13"/>
  <c r="F3763" i="13" s="1"/>
  <c r="D3311" i="13"/>
  <c r="F3311" i="13" s="1"/>
  <c r="E3310" i="13"/>
  <c r="G3310" i="13" s="1"/>
  <c r="E3085" i="13"/>
  <c r="G3085" i="13" s="1"/>
  <c r="D3086" i="13"/>
  <c r="F3086" i="13" s="1"/>
  <c r="E2626" i="13"/>
  <c r="G2626" i="13" s="1"/>
  <c r="D2627" i="13"/>
  <c r="F2627" i="13" s="1"/>
  <c r="E2400" i="13"/>
  <c r="G2400" i="13" s="1"/>
  <c r="D2401" i="13"/>
  <c r="F2401" i="13" s="1"/>
  <c r="E167" i="13" l="1"/>
  <c r="D168" i="13"/>
  <c r="E246" i="13"/>
  <c r="D247" i="13"/>
  <c r="E405" i="13"/>
  <c r="G405" i="13" s="1"/>
  <c r="D406" i="13"/>
  <c r="F405" i="13"/>
  <c r="E325" i="13"/>
  <c r="G325" i="13" s="1"/>
  <c r="D326" i="13"/>
  <c r="F714" i="13"/>
  <c r="E714" i="13"/>
  <c r="G714" i="13" s="1"/>
  <c r="F1173" i="13"/>
  <c r="E1173" i="13"/>
  <c r="G1173" i="13" s="1"/>
  <c r="F828" i="13"/>
  <c r="E828" i="13"/>
  <c r="G828" i="13" s="1"/>
  <c r="F1288" i="13"/>
  <c r="E1288" i="13"/>
  <c r="G1288" i="13" s="1"/>
  <c r="F600" i="13"/>
  <c r="E600" i="13"/>
  <c r="G600" i="13" s="1"/>
  <c r="F1058" i="13"/>
  <c r="E1058" i="13"/>
  <c r="G1058" i="13" s="1"/>
  <c r="D1059" i="13"/>
  <c r="D1289" i="13"/>
  <c r="D829" i="13"/>
  <c r="E2159" i="13"/>
  <c r="G2159" i="13" s="1"/>
  <c r="D2160" i="13"/>
  <c r="F2159" i="13"/>
  <c r="F1934" i="13"/>
  <c r="E1934" i="13"/>
  <c r="G1934" i="13" s="1"/>
  <c r="D1935" i="13"/>
  <c r="F325" i="13"/>
  <c r="D3538" i="13"/>
  <c r="F3537" i="13"/>
  <c r="E3537" i="13"/>
  <c r="G3537" i="13" s="1"/>
  <c r="G246" i="13"/>
  <c r="F246" i="13"/>
  <c r="G167" i="13"/>
  <c r="F167" i="13"/>
  <c r="D945" i="13"/>
  <c r="E945" i="13" s="1"/>
  <c r="F944" i="13"/>
  <c r="G944" i="13"/>
  <c r="D2857" i="13"/>
  <c r="F2856" i="13"/>
  <c r="E2856" i="13"/>
  <c r="G2856" i="13" s="1"/>
  <c r="G1516" i="13"/>
  <c r="E1517" i="13"/>
  <c r="D1174" i="13"/>
  <c r="D715" i="13"/>
  <c r="D601" i="13"/>
  <c r="E4894" i="13"/>
  <c r="G4894" i="13" s="1"/>
  <c r="D4895" i="13"/>
  <c r="F4895" i="13" s="1"/>
  <c r="D4669" i="13"/>
  <c r="F4669" i="13" s="1"/>
  <c r="E4668" i="13"/>
  <c r="G4668" i="13" s="1"/>
  <c r="E4443" i="13"/>
  <c r="G4443" i="13" s="1"/>
  <c r="D4444" i="13"/>
  <c r="F4444" i="13" s="1"/>
  <c r="E4215" i="13"/>
  <c r="G4215" i="13" s="1"/>
  <c r="D4216" i="13"/>
  <c r="F4216" i="13" s="1"/>
  <c r="E3989" i="13"/>
  <c r="G3989" i="13" s="1"/>
  <c r="D3990" i="13"/>
  <c r="F3990" i="13" s="1"/>
  <c r="D3764" i="13"/>
  <c r="F3764" i="13" s="1"/>
  <c r="E3763" i="13"/>
  <c r="G3763" i="13" s="1"/>
  <c r="D3312" i="13"/>
  <c r="F3312" i="13" s="1"/>
  <c r="E3311" i="13"/>
  <c r="G3311" i="13" s="1"/>
  <c r="E3086" i="13"/>
  <c r="G3086" i="13" s="1"/>
  <c r="D3087" i="13"/>
  <c r="F3087" i="13" s="1"/>
  <c r="E2627" i="13"/>
  <c r="G2627" i="13" s="1"/>
  <c r="D2628" i="13"/>
  <c r="F2628" i="13" s="1"/>
  <c r="E2401" i="13"/>
  <c r="G2401" i="13" s="1"/>
  <c r="D2402" i="13"/>
  <c r="F2402" i="13" s="1"/>
  <c r="E247" i="13" l="1"/>
  <c r="G247" i="13" s="1"/>
  <c r="F247" i="13"/>
  <c r="D248" i="13"/>
  <c r="E406" i="13"/>
  <c r="G406" i="13" s="1"/>
  <c r="D407" i="13"/>
  <c r="F406" i="13"/>
  <c r="D169" i="13"/>
  <c r="F168" i="13"/>
  <c r="E168" i="13"/>
  <c r="G168" i="13" s="1"/>
  <c r="D327" i="13"/>
  <c r="F326" i="13"/>
  <c r="E326" i="13"/>
  <c r="G326" i="13" s="1"/>
  <c r="F715" i="13"/>
  <c r="E715" i="13"/>
  <c r="G715" i="13" s="1"/>
  <c r="F829" i="13"/>
  <c r="E829" i="13"/>
  <c r="F1174" i="13"/>
  <c r="E1174" i="13"/>
  <c r="G1174" i="13" s="1"/>
  <c r="F1289" i="13"/>
  <c r="E1289" i="13"/>
  <c r="G1289" i="13" s="1"/>
  <c r="F601" i="13"/>
  <c r="E601" i="13"/>
  <c r="G601" i="13" s="1"/>
  <c r="F1059" i="13"/>
  <c r="E1059" i="13"/>
  <c r="G1059" i="13" s="1"/>
  <c r="D1060" i="13"/>
  <c r="D1061" i="13" s="1"/>
  <c r="D830" i="13"/>
  <c r="D1290" i="13"/>
  <c r="D1291" i="13" s="1"/>
  <c r="G829" i="13"/>
  <c r="F1935" i="13"/>
  <c r="E1935" i="13"/>
  <c r="G1935" i="13" s="1"/>
  <c r="D1936" i="13"/>
  <c r="D2161" i="13"/>
  <c r="F2160" i="13"/>
  <c r="E2160" i="13"/>
  <c r="G2160" i="13" s="1"/>
  <c r="D946" i="13"/>
  <c r="E946" i="13" s="1"/>
  <c r="F945" i="13"/>
  <c r="G945" i="13"/>
  <c r="D2858" i="13"/>
  <c r="F2857" i="13"/>
  <c r="E2857" i="13"/>
  <c r="G2857" i="13" s="1"/>
  <c r="D3539" i="13"/>
  <c r="F3538" i="13"/>
  <c r="E3538" i="13"/>
  <c r="G3538" i="13" s="1"/>
  <c r="G1517" i="13"/>
  <c r="E1518" i="13"/>
  <c r="D1175" i="13"/>
  <c r="D716" i="13"/>
  <c r="D602" i="13"/>
  <c r="D4896" i="13"/>
  <c r="F4896" i="13" s="1"/>
  <c r="E4895" i="13"/>
  <c r="G4895" i="13" s="1"/>
  <c r="D4670" i="13"/>
  <c r="F4670" i="13" s="1"/>
  <c r="E4669" i="13"/>
  <c r="G4669" i="13" s="1"/>
  <c r="E4444" i="13"/>
  <c r="G4444" i="13" s="1"/>
  <c r="D4445" i="13"/>
  <c r="F4445" i="13" s="1"/>
  <c r="E4216" i="13"/>
  <c r="G4216" i="13" s="1"/>
  <c r="D4217" i="13"/>
  <c r="F4217" i="13" s="1"/>
  <c r="E3990" i="13"/>
  <c r="G3990" i="13" s="1"/>
  <c r="D3991" i="13"/>
  <c r="F3991" i="13" s="1"/>
  <c r="E3764" i="13"/>
  <c r="G3764" i="13" s="1"/>
  <c r="D3765" i="13"/>
  <c r="F3765" i="13" s="1"/>
  <c r="D3313" i="13"/>
  <c r="F3313" i="13" s="1"/>
  <c r="E3312" i="13"/>
  <c r="G3312" i="13" s="1"/>
  <c r="E3087" i="13"/>
  <c r="G3087" i="13" s="1"/>
  <c r="D3088" i="13"/>
  <c r="F3088" i="13" s="1"/>
  <c r="E2628" i="13"/>
  <c r="G2628" i="13" s="1"/>
  <c r="D2629" i="13"/>
  <c r="F2629" i="13" s="1"/>
  <c r="E2402" i="13"/>
  <c r="G2402" i="13" s="1"/>
  <c r="D2403" i="13"/>
  <c r="F2403" i="13" s="1"/>
  <c r="E169" i="13" l="1"/>
  <c r="G169" i="13" s="1"/>
  <c r="D170" i="13"/>
  <c r="F169" i="13"/>
  <c r="E248" i="13"/>
  <c r="G248" i="13" s="1"/>
  <c r="D249" i="13"/>
  <c r="F248" i="13"/>
  <c r="F327" i="13"/>
  <c r="E327" i="13"/>
  <c r="G327" i="13" s="1"/>
  <c r="D328" i="13"/>
  <c r="E407" i="13"/>
  <c r="G407" i="13" s="1"/>
  <c r="D408" i="13"/>
  <c r="F407" i="13"/>
  <c r="F602" i="13"/>
  <c r="E602" i="13"/>
  <c r="G602" i="13" s="1"/>
  <c r="F1061" i="13"/>
  <c r="E1061" i="13"/>
  <c r="G1061" i="13" s="1"/>
  <c r="F1175" i="13"/>
  <c r="E1175" i="13"/>
  <c r="G1175" i="13" s="1"/>
  <c r="F1290" i="13"/>
  <c r="E1290" i="13"/>
  <c r="G1290" i="13" s="1"/>
  <c r="F716" i="13"/>
  <c r="E716" i="13"/>
  <c r="F830" i="13"/>
  <c r="E830" i="13"/>
  <c r="G830" i="13" s="1"/>
  <c r="F1291" i="13"/>
  <c r="E1291" i="13"/>
  <c r="G1291" i="13" s="1"/>
  <c r="F1060" i="13"/>
  <c r="E1060" i="13"/>
  <c r="G1060" i="13" s="1"/>
  <c r="D831" i="13"/>
  <c r="F1936" i="13"/>
  <c r="D1937" i="13"/>
  <c r="E1936" i="13"/>
  <c r="G1936" i="13" s="1"/>
  <c r="F2161" i="13"/>
  <c r="D2162" i="13"/>
  <c r="E2161" i="13"/>
  <c r="G2161" i="13" s="1"/>
  <c r="D2859" i="13"/>
  <c r="F2858" i="13"/>
  <c r="E2858" i="13"/>
  <c r="G2858" i="13" s="1"/>
  <c r="D3540" i="13"/>
  <c r="F3539" i="13"/>
  <c r="E3539" i="13"/>
  <c r="G3539" i="13" s="1"/>
  <c r="D947" i="13"/>
  <c r="E947" i="13" s="1"/>
  <c r="F946" i="13"/>
  <c r="G946" i="13"/>
  <c r="G1518" i="13"/>
  <c r="E1519" i="13"/>
  <c r="D1292" i="13"/>
  <c r="D1176" i="13"/>
  <c r="D1062" i="13"/>
  <c r="G716" i="13"/>
  <c r="D717" i="13"/>
  <c r="D603" i="13"/>
  <c r="D4897" i="13"/>
  <c r="F4897" i="13" s="1"/>
  <c r="E4896" i="13"/>
  <c r="G4896" i="13" s="1"/>
  <c r="D4671" i="13"/>
  <c r="F4671" i="13" s="1"/>
  <c r="E4670" i="13"/>
  <c r="G4670" i="13" s="1"/>
  <c r="E4445" i="13"/>
  <c r="G4445" i="13" s="1"/>
  <c r="D4446" i="13"/>
  <c r="F4446" i="13" s="1"/>
  <c r="E4217" i="13"/>
  <c r="G4217" i="13" s="1"/>
  <c r="D4218" i="13"/>
  <c r="F4218" i="13" s="1"/>
  <c r="E3991" i="13"/>
  <c r="G3991" i="13" s="1"/>
  <c r="D3992" i="13"/>
  <c r="F3992" i="13" s="1"/>
  <c r="D3766" i="13"/>
  <c r="F3766" i="13" s="1"/>
  <c r="E3765" i="13"/>
  <c r="G3765" i="13" s="1"/>
  <c r="D3314" i="13"/>
  <c r="F3314" i="13" s="1"/>
  <c r="E3313" i="13"/>
  <c r="G3313" i="13" s="1"/>
  <c r="E3088" i="13"/>
  <c r="G3088" i="13" s="1"/>
  <c r="D3089" i="13"/>
  <c r="F3089" i="13" s="1"/>
  <c r="E2629" i="13"/>
  <c r="G2629" i="13" s="1"/>
  <c r="D2630" i="13"/>
  <c r="F2630" i="13" s="1"/>
  <c r="E2403" i="13"/>
  <c r="G2403" i="13" s="1"/>
  <c r="D2404" i="13"/>
  <c r="F2404" i="13" s="1"/>
  <c r="E408" i="13" l="1"/>
  <c r="G408" i="13" s="1"/>
  <c r="D409" i="13"/>
  <c r="F408" i="13"/>
  <c r="E170" i="13"/>
  <c r="G170" i="13" s="1"/>
  <c r="F170" i="13"/>
  <c r="D171" i="13"/>
  <c r="F328" i="13"/>
  <c r="E328" i="13"/>
  <c r="G328" i="13" s="1"/>
  <c r="D329" i="13"/>
  <c r="E249" i="13"/>
  <c r="G249" i="13" s="1"/>
  <c r="D250" i="13"/>
  <c r="F249" i="13"/>
  <c r="F1176" i="13"/>
  <c r="E1176" i="13"/>
  <c r="G1176" i="13" s="1"/>
  <c r="F831" i="13"/>
  <c r="E831" i="13"/>
  <c r="G831" i="13" s="1"/>
  <c r="F603" i="13"/>
  <c r="E603" i="13"/>
  <c r="G603" i="13" s="1"/>
  <c r="F1062" i="13"/>
  <c r="E1062" i="13"/>
  <c r="G1062" i="13" s="1"/>
  <c r="F1292" i="13"/>
  <c r="E1292" i="13"/>
  <c r="G1292" i="13" s="1"/>
  <c r="F717" i="13"/>
  <c r="E717" i="13"/>
  <c r="G717" i="13" s="1"/>
  <c r="D832" i="13"/>
  <c r="F1937" i="13"/>
  <c r="E1937" i="13"/>
  <c r="G1937" i="13" s="1"/>
  <c r="D1938" i="13"/>
  <c r="F2162" i="13"/>
  <c r="E2162" i="13"/>
  <c r="G2162" i="13" s="1"/>
  <c r="D2163" i="13"/>
  <c r="D3541" i="13"/>
  <c r="F3540" i="13"/>
  <c r="E3540" i="13"/>
  <c r="G3540" i="13" s="1"/>
  <c r="D948" i="13"/>
  <c r="E948" i="13" s="1"/>
  <c r="F947" i="13"/>
  <c r="G947" i="13"/>
  <c r="D2860" i="13"/>
  <c r="F2859" i="13"/>
  <c r="E2859" i="13"/>
  <c r="G2859" i="13" s="1"/>
  <c r="E1520" i="13"/>
  <c r="G1519" i="13"/>
  <c r="D1293" i="13"/>
  <c r="D1177" i="13"/>
  <c r="D1063" i="13"/>
  <c r="D833" i="13"/>
  <c r="D718" i="13"/>
  <c r="D604" i="13"/>
  <c r="D4898" i="13"/>
  <c r="F4898" i="13" s="1"/>
  <c r="E4897" i="13"/>
  <c r="G4897" i="13" s="1"/>
  <c r="D4672" i="13"/>
  <c r="F4672" i="13" s="1"/>
  <c r="E4671" i="13"/>
  <c r="G4671" i="13" s="1"/>
  <c r="E4446" i="13"/>
  <c r="G4446" i="13" s="1"/>
  <c r="D4447" i="13"/>
  <c r="F4447" i="13" s="1"/>
  <c r="E4218" i="13"/>
  <c r="G4218" i="13" s="1"/>
  <c r="D4219" i="13"/>
  <c r="F4219" i="13" s="1"/>
  <c r="E3992" i="13"/>
  <c r="G3992" i="13" s="1"/>
  <c r="D3993" i="13"/>
  <c r="F3993" i="13" s="1"/>
  <c r="E3766" i="13"/>
  <c r="G3766" i="13" s="1"/>
  <c r="D3767" i="13"/>
  <c r="F3767" i="13" s="1"/>
  <c r="D3315" i="13"/>
  <c r="F3315" i="13" s="1"/>
  <c r="E3314" i="13"/>
  <c r="G3314" i="13" s="1"/>
  <c r="E3089" i="13"/>
  <c r="G3089" i="13" s="1"/>
  <c r="D3090" i="13"/>
  <c r="F3090" i="13" s="1"/>
  <c r="E2630" i="13"/>
  <c r="G2630" i="13" s="1"/>
  <c r="D2631" i="13"/>
  <c r="F2631" i="13" s="1"/>
  <c r="E2404" i="13"/>
  <c r="G2404" i="13" s="1"/>
  <c r="D2405" i="13"/>
  <c r="F2405" i="13" s="1"/>
  <c r="E250" i="13" l="1"/>
  <c r="G250" i="13" s="1"/>
  <c r="D251" i="13"/>
  <c r="F250" i="13"/>
  <c r="E171" i="13"/>
  <c r="G171" i="13" s="1"/>
  <c r="D172" i="13"/>
  <c r="F171" i="13"/>
  <c r="D410" i="13"/>
  <c r="F409" i="13"/>
  <c r="E409" i="13"/>
  <c r="G409" i="13" s="1"/>
  <c r="F329" i="13"/>
  <c r="E329" i="13"/>
  <c r="G329" i="13" s="1"/>
  <c r="D330" i="13"/>
  <c r="F718" i="13"/>
  <c r="E718" i="13"/>
  <c r="G718" i="13" s="1"/>
  <c r="F1063" i="13"/>
  <c r="E1063" i="13"/>
  <c r="G1063" i="13" s="1"/>
  <c r="F1293" i="13"/>
  <c r="E1293" i="13"/>
  <c r="G1293" i="13" s="1"/>
  <c r="F833" i="13"/>
  <c r="E833" i="13"/>
  <c r="G833" i="13" s="1"/>
  <c r="F1177" i="13"/>
  <c r="E1177" i="13"/>
  <c r="G1177" i="13" s="1"/>
  <c r="F604" i="13"/>
  <c r="E604" i="13"/>
  <c r="G604" i="13" s="1"/>
  <c r="F832" i="13"/>
  <c r="E832" i="13"/>
  <c r="G832" i="13" s="1"/>
  <c r="F1938" i="13"/>
  <c r="E1938" i="13"/>
  <c r="G1938" i="13" s="1"/>
  <c r="D1939" i="13"/>
  <c r="F2163" i="13"/>
  <c r="E2163" i="13"/>
  <c r="G2163" i="13" s="1"/>
  <c r="D2164" i="13"/>
  <c r="D949" i="13"/>
  <c r="E949" i="13" s="1"/>
  <c r="F948" i="13"/>
  <c r="G948" i="13"/>
  <c r="D2861" i="13"/>
  <c r="F2860" i="13"/>
  <c r="E2860" i="13"/>
  <c r="G2860" i="13" s="1"/>
  <c r="D3542" i="13"/>
  <c r="F3541" i="13"/>
  <c r="E3541" i="13"/>
  <c r="G3541" i="13" s="1"/>
  <c r="G1520" i="13"/>
  <c r="E1521" i="13"/>
  <c r="D1294" i="13"/>
  <c r="D1178" i="13"/>
  <c r="D1064" i="13"/>
  <c r="D834" i="13"/>
  <c r="D719" i="13"/>
  <c r="D605" i="13"/>
  <c r="E4898" i="13"/>
  <c r="G4898" i="13" s="1"/>
  <c r="D4899" i="13"/>
  <c r="F4899" i="13" s="1"/>
  <c r="D4673" i="13"/>
  <c r="F4673" i="13" s="1"/>
  <c r="E4672" i="13"/>
  <c r="G4672" i="13" s="1"/>
  <c r="E4447" i="13"/>
  <c r="G4447" i="13" s="1"/>
  <c r="D4448" i="13"/>
  <c r="F4448" i="13" s="1"/>
  <c r="E4219" i="13"/>
  <c r="G4219" i="13" s="1"/>
  <c r="D4220" i="13"/>
  <c r="F4220" i="13" s="1"/>
  <c r="E3993" i="13"/>
  <c r="G3993" i="13" s="1"/>
  <c r="D3994" i="13"/>
  <c r="F3994" i="13" s="1"/>
  <c r="D3768" i="13"/>
  <c r="F3768" i="13" s="1"/>
  <c r="E3767" i="13"/>
  <c r="G3767" i="13" s="1"/>
  <c r="D3316" i="13"/>
  <c r="F3316" i="13" s="1"/>
  <c r="E3315" i="13"/>
  <c r="G3315" i="13" s="1"/>
  <c r="E3090" i="13"/>
  <c r="G3090" i="13" s="1"/>
  <c r="D3091" i="13"/>
  <c r="F3091" i="13" s="1"/>
  <c r="E2631" i="13"/>
  <c r="G2631" i="13" s="1"/>
  <c r="D2632" i="13"/>
  <c r="F2632" i="13" s="1"/>
  <c r="E2405" i="13"/>
  <c r="G2405" i="13" s="1"/>
  <c r="D2406" i="13"/>
  <c r="F2406" i="13" s="1"/>
  <c r="F330" i="13" l="1"/>
  <c r="E330" i="13"/>
  <c r="G330" i="13" s="1"/>
  <c r="D331" i="13"/>
  <c r="E410" i="13"/>
  <c r="G410" i="13" s="1"/>
  <c r="D411" i="13"/>
  <c r="F410" i="13"/>
  <c r="E251" i="13"/>
  <c r="G251" i="13" s="1"/>
  <c r="D252" i="13"/>
  <c r="F251" i="13"/>
  <c r="E172" i="13"/>
  <c r="G172" i="13" s="1"/>
  <c r="F172" i="13"/>
  <c r="D173" i="13"/>
  <c r="F605" i="13"/>
  <c r="E605" i="13"/>
  <c r="G605" i="13" s="1"/>
  <c r="F834" i="13"/>
  <c r="E834" i="13"/>
  <c r="G834" i="13" s="1"/>
  <c r="F1178" i="13"/>
  <c r="E1178" i="13"/>
  <c r="G1178" i="13" s="1"/>
  <c r="F719" i="13"/>
  <c r="E719" i="13"/>
  <c r="G719" i="13" s="1"/>
  <c r="F1064" i="13"/>
  <c r="E1064" i="13"/>
  <c r="G1064" i="13" s="1"/>
  <c r="F1294" i="13"/>
  <c r="E1294" i="13"/>
  <c r="G1294" i="13" s="1"/>
  <c r="F1939" i="13"/>
  <c r="D1940" i="13"/>
  <c r="E1939" i="13"/>
  <c r="G1939" i="13" s="1"/>
  <c r="F2164" i="13"/>
  <c r="E2164" i="13"/>
  <c r="G2164" i="13" s="1"/>
  <c r="D2165" i="13"/>
  <c r="D2862" i="13"/>
  <c r="F2861" i="13"/>
  <c r="E2861" i="13"/>
  <c r="G2861" i="13" s="1"/>
  <c r="D3543" i="13"/>
  <c r="F3542" i="13"/>
  <c r="E3542" i="13"/>
  <c r="G3542" i="13" s="1"/>
  <c r="D950" i="13"/>
  <c r="E950" i="13" s="1"/>
  <c r="F949" i="13"/>
  <c r="G949" i="13"/>
  <c r="G1521" i="13"/>
  <c r="E1522" i="13"/>
  <c r="D1295" i="13"/>
  <c r="D1179" i="13"/>
  <c r="D1065" i="13"/>
  <c r="D835" i="13"/>
  <c r="D720" i="13"/>
  <c r="D606" i="13"/>
  <c r="E4899" i="13"/>
  <c r="G4899" i="13" s="1"/>
  <c r="D4900" i="13"/>
  <c r="F4900" i="13" s="1"/>
  <c r="D4674" i="13"/>
  <c r="F4674" i="13" s="1"/>
  <c r="E4673" i="13"/>
  <c r="G4673" i="13" s="1"/>
  <c r="E4448" i="13"/>
  <c r="G4448" i="13" s="1"/>
  <c r="D4449" i="13"/>
  <c r="F4449" i="13" s="1"/>
  <c r="E4220" i="13"/>
  <c r="G4220" i="13" s="1"/>
  <c r="D4221" i="13"/>
  <c r="F4221" i="13" s="1"/>
  <c r="E3994" i="13"/>
  <c r="G3994" i="13" s="1"/>
  <c r="D3995" i="13"/>
  <c r="F3995" i="13" s="1"/>
  <c r="E3768" i="13"/>
  <c r="G3768" i="13" s="1"/>
  <c r="D3769" i="13"/>
  <c r="F3769" i="13" s="1"/>
  <c r="D3317" i="13"/>
  <c r="F3317" i="13" s="1"/>
  <c r="E3316" i="13"/>
  <c r="G3316" i="13" s="1"/>
  <c r="E3091" i="13"/>
  <c r="G3091" i="13" s="1"/>
  <c r="D3092" i="13"/>
  <c r="F3092" i="13" s="1"/>
  <c r="E2632" i="13"/>
  <c r="G2632" i="13" s="1"/>
  <c r="D2633" i="13"/>
  <c r="F2633" i="13" s="1"/>
  <c r="E2406" i="13"/>
  <c r="G2406" i="13" s="1"/>
  <c r="D2407" i="13"/>
  <c r="F2407" i="13" s="1"/>
  <c r="E173" i="13" l="1"/>
  <c r="G173" i="13" s="1"/>
  <c r="D174" i="13"/>
  <c r="F173" i="13"/>
  <c r="F252" i="13"/>
  <c r="E252" i="13"/>
  <c r="G252" i="13" s="1"/>
  <c r="D253" i="13"/>
  <c r="F331" i="13"/>
  <c r="E331" i="13"/>
  <c r="G331" i="13" s="1"/>
  <c r="D332" i="13"/>
  <c r="E411" i="13"/>
  <c r="G411" i="13" s="1"/>
  <c r="D412" i="13"/>
  <c r="F411" i="13"/>
  <c r="F606" i="13"/>
  <c r="E606" i="13"/>
  <c r="G606" i="13" s="1"/>
  <c r="F720" i="13"/>
  <c r="E720" i="13"/>
  <c r="G720" i="13" s="1"/>
  <c r="F1065" i="13"/>
  <c r="E1065" i="13"/>
  <c r="G1065" i="13" s="1"/>
  <c r="F1295" i="13"/>
  <c r="E1295" i="13"/>
  <c r="G1295" i="13" s="1"/>
  <c r="F835" i="13"/>
  <c r="E835" i="13"/>
  <c r="G835" i="13" s="1"/>
  <c r="F1179" i="13"/>
  <c r="E1179" i="13"/>
  <c r="G1179" i="13" s="1"/>
  <c r="F2165" i="13"/>
  <c r="E2165" i="13"/>
  <c r="G2165" i="13" s="1"/>
  <c r="D2166" i="13"/>
  <c r="F1940" i="13"/>
  <c r="D1941" i="13"/>
  <c r="E1940" i="13"/>
  <c r="G1940" i="13" s="1"/>
  <c r="D3544" i="13"/>
  <c r="F3543" i="13"/>
  <c r="E3543" i="13"/>
  <c r="G3543" i="13" s="1"/>
  <c r="D951" i="13"/>
  <c r="E951" i="13" s="1"/>
  <c r="F950" i="13"/>
  <c r="G950" i="13"/>
  <c r="D2863" i="13"/>
  <c r="F2862" i="13"/>
  <c r="E2862" i="13"/>
  <c r="G2862" i="13" s="1"/>
  <c r="E1523" i="13"/>
  <c r="G1522" i="13"/>
  <c r="D1296" i="13"/>
  <c r="D1180" i="13"/>
  <c r="D1066" i="13"/>
  <c r="D836" i="13"/>
  <c r="D721" i="13"/>
  <c r="D607" i="13"/>
  <c r="D4901" i="13"/>
  <c r="F4901" i="13" s="1"/>
  <c r="E4900" i="13"/>
  <c r="G4900" i="13" s="1"/>
  <c r="D4675" i="13"/>
  <c r="F4675" i="13" s="1"/>
  <c r="E4674" i="13"/>
  <c r="G4674" i="13" s="1"/>
  <c r="E4449" i="13"/>
  <c r="G4449" i="13" s="1"/>
  <c r="D4450" i="13"/>
  <c r="F4450" i="13" s="1"/>
  <c r="E4221" i="13"/>
  <c r="G4221" i="13" s="1"/>
  <c r="D4222" i="13"/>
  <c r="F4222" i="13" s="1"/>
  <c r="E3995" i="13"/>
  <c r="G3995" i="13" s="1"/>
  <c r="D3996" i="13"/>
  <c r="F3996" i="13" s="1"/>
  <c r="D3770" i="13"/>
  <c r="F3770" i="13" s="1"/>
  <c r="E3769" i="13"/>
  <c r="G3769" i="13" s="1"/>
  <c r="D3318" i="13"/>
  <c r="F3318" i="13" s="1"/>
  <c r="E3317" i="13"/>
  <c r="G3317" i="13" s="1"/>
  <c r="E3092" i="13"/>
  <c r="G3092" i="13" s="1"/>
  <c r="D3093" i="13"/>
  <c r="F3093" i="13" s="1"/>
  <c r="E2633" i="13"/>
  <c r="G2633" i="13" s="1"/>
  <c r="D2634" i="13"/>
  <c r="F2634" i="13" s="1"/>
  <c r="E2407" i="13"/>
  <c r="G2407" i="13" s="1"/>
  <c r="D2408" i="13"/>
  <c r="F2408" i="13" s="1"/>
  <c r="E412" i="13" l="1"/>
  <c r="G412" i="13" s="1"/>
  <c r="D413" i="13"/>
  <c r="F412" i="13"/>
  <c r="D254" i="13"/>
  <c r="F253" i="13"/>
  <c r="E253" i="13"/>
  <c r="G253" i="13" s="1"/>
  <c r="F174" i="13"/>
  <c r="D175" i="13"/>
  <c r="E174" i="13"/>
  <c r="G174" i="13" s="1"/>
  <c r="D333" i="13"/>
  <c r="F332" i="13"/>
  <c r="E332" i="13"/>
  <c r="G332" i="13" s="1"/>
  <c r="F607" i="13"/>
  <c r="E607" i="13"/>
  <c r="G607" i="13" s="1"/>
  <c r="F721" i="13"/>
  <c r="E721" i="13"/>
  <c r="G721" i="13" s="1"/>
  <c r="F1066" i="13"/>
  <c r="E1066" i="13"/>
  <c r="G1066" i="13" s="1"/>
  <c r="F1296" i="13"/>
  <c r="E1296" i="13"/>
  <c r="G1296" i="13" s="1"/>
  <c r="F836" i="13"/>
  <c r="E836" i="13"/>
  <c r="G836" i="13" s="1"/>
  <c r="F1180" i="13"/>
  <c r="E1180" i="13"/>
  <c r="G1180" i="13" s="1"/>
  <c r="F2166" i="13"/>
  <c r="E2166" i="13"/>
  <c r="G2166" i="13" s="1"/>
  <c r="D2167" i="13"/>
  <c r="F1941" i="13"/>
  <c r="E1941" i="13"/>
  <c r="G1941" i="13" s="1"/>
  <c r="D1942" i="13"/>
  <c r="D952" i="13"/>
  <c r="E952" i="13" s="1"/>
  <c r="F951" i="13"/>
  <c r="G951" i="13"/>
  <c r="D2864" i="13"/>
  <c r="F2863" i="13"/>
  <c r="E2863" i="13"/>
  <c r="G2863" i="13" s="1"/>
  <c r="D3545" i="13"/>
  <c r="F3544" i="13"/>
  <c r="E3544" i="13"/>
  <c r="G3544" i="13" s="1"/>
  <c r="E1524" i="13"/>
  <c r="G1523" i="13"/>
  <c r="D1297" i="13"/>
  <c r="D1181" i="13"/>
  <c r="D1067" i="13"/>
  <c r="D837" i="13"/>
  <c r="D722" i="13"/>
  <c r="D608" i="13"/>
  <c r="D4902" i="13"/>
  <c r="F4902" i="13" s="1"/>
  <c r="E4901" i="13"/>
  <c r="G4901" i="13" s="1"/>
  <c r="D4676" i="13"/>
  <c r="F4676" i="13" s="1"/>
  <c r="E4675" i="13"/>
  <c r="G4675" i="13" s="1"/>
  <c r="E4450" i="13"/>
  <c r="G4450" i="13" s="1"/>
  <c r="D4451" i="13"/>
  <c r="F4451" i="13" s="1"/>
  <c r="E4222" i="13"/>
  <c r="G4222" i="13" s="1"/>
  <c r="D4223" i="13"/>
  <c r="F4223" i="13" s="1"/>
  <c r="E3996" i="13"/>
  <c r="G3996" i="13" s="1"/>
  <c r="D3997" i="13"/>
  <c r="F3997" i="13" s="1"/>
  <c r="E3770" i="13"/>
  <c r="G3770" i="13" s="1"/>
  <c r="D3771" i="13"/>
  <c r="F3771" i="13" s="1"/>
  <c r="D3319" i="13"/>
  <c r="F3319" i="13" s="1"/>
  <c r="E3318" i="13"/>
  <c r="G3318" i="13" s="1"/>
  <c r="E3093" i="13"/>
  <c r="G3093" i="13" s="1"/>
  <c r="D3094" i="13"/>
  <c r="F3094" i="13" s="1"/>
  <c r="E2634" i="13"/>
  <c r="G2634" i="13" s="1"/>
  <c r="D2635" i="13"/>
  <c r="F2635" i="13" s="1"/>
  <c r="E2408" i="13"/>
  <c r="G2408" i="13" s="1"/>
  <c r="D2409" i="13"/>
  <c r="F2409" i="13" s="1"/>
  <c r="E333" i="13" l="1"/>
  <c r="G333" i="13" s="1"/>
  <c r="D334" i="13"/>
  <c r="F333" i="13"/>
  <c r="E413" i="13"/>
  <c r="G413" i="13" s="1"/>
  <c r="D414" i="13"/>
  <c r="F413" i="13"/>
  <c r="D176" i="13"/>
  <c r="E175" i="13"/>
  <c r="G175" i="13" s="1"/>
  <c r="F175" i="13"/>
  <c r="D255" i="13"/>
  <c r="F254" i="13"/>
  <c r="E254" i="13"/>
  <c r="G254" i="13" s="1"/>
  <c r="F608" i="13"/>
  <c r="E608" i="13"/>
  <c r="G608" i="13" s="1"/>
  <c r="F722" i="13"/>
  <c r="E722" i="13"/>
  <c r="G722" i="13" s="1"/>
  <c r="F1067" i="13"/>
  <c r="E1067" i="13"/>
  <c r="G1067" i="13" s="1"/>
  <c r="F1297" i="13"/>
  <c r="E1297" i="13"/>
  <c r="G1297" i="13" s="1"/>
  <c r="F837" i="13"/>
  <c r="E837" i="13"/>
  <c r="G837" i="13" s="1"/>
  <c r="F1181" i="13"/>
  <c r="E1181" i="13"/>
  <c r="G1181" i="13" s="1"/>
  <c r="F2167" i="13"/>
  <c r="E2167" i="13"/>
  <c r="G2167" i="13" s="1"/>
  <c r="D2168" i="13"/>
  <c r="F1942" i="13"/>
  <c r="D1943" i="13"/>
  <c r="E1942" i="13"/>
  <c r="G1942" i="13" s="1"/>
  <c r="D2865" i="13"/>
  <c r="F2864" i="13"/>
  <c r="E2864" i="13"/>
  <c r="G2864" i="13" s="1"/>
  <c r="D3546" i="13"/>
  <c r="F3545" i="13"/>
  <c r="E3545" i="13"/>
  <c r="G3545" i="13" s="1"/>
  <c r="D953" i="13"/>
  <c r="E953" i="13" s="1"/>
  <c r="F952" i="13"/>
  <c r="G952" i="13"/>
  <c r="E1525" i="13"/>
  <c r="G1524" i="13"/>
  <c r="D1298" i="13"/>
  <c r="D1182" i="13"/>
  <c r="D1068" i="13"/>
  <c r="D838" i="13"/>
  <c r="D723" i="13"/>
  <c r="D609" i="13"/>
  <c r="E4902" i="13"/>
  <c r="G4902" i="13" s="1"/>
  <c r="D4903" i="13"/>
  <c r="F4903" i="13" s="1"/>
  <c r="D4677" i="13"/>
  <c r="F4677" i="13" s="1"/>
  <c r="E4676" i="13"/>
  <c r="G4676" i="13" s="1"/>
  <c r="E4451" i="13"/>
  <c r="G4451" i="13" s="1"/>
  <c r="D4452" i="13"/>
  <c r="F4452" i="13" s="1"/>
  <c r="E4223" i="13"/>
  <c r="G4223" i="13" s="1"/>
  <c r="D4224" i="13"/>
  <c r="F4224" i="13" s="1"/>
  <c r="E3997" i="13"/>
  <c r="G3997" i="13" s="1"/>
  <c r="D3998" i="13"/>
  <c r="F3998" i="13" s="1"/>
  <c r="D3772" i="13"/>
  <c r="F3772" i="13" s="1"/>
  <c r="E3771" i="13"/>
  <c r="G3771" i="13" s="1"/>
  <c r="D3320" i="13"/>
  <c r="F3320" i="13" s="1"/>
  <c r="E3319" i="13"/>
  <c r="G3319" i="13" s="1"/>
  <c r="E3094" i="13"/>
  <c r="G3094" i="13" s="1"/>
  <c r="D3095" i="13"/>
  <c r="F3095" i="13" s="1"/>
  <c r="E2635" i="13"/>
  <c r="G2635" i="13" s="1"/>
  <c r="D2636" i="13"/>
  <c r="F2636" i="13" s="1"/>
  <c r="E2409" i="13"/>
  <c r="G2409" i="13" s="1"/>
  <c r="D2410" i="13"/>
  <c r="F2410" i="13" s="1"/>
  <c r="D177" i="13" l="1"/>
  <c r="E176" i="13"/>
  <c r="G176" i="13" s="1"/>
  <c r="F176" i="13"/>
  <c r="D256" i="13"/>
  <c r="F255" i="13"/>
  <c r="E255" i="13"/>
  <c r="G255" i="13" s="1"/>
  <c r="E334" i="13"/>
  <c r="G334" i="13" s="1"/>
  <c r="D335" i="13"/>
  <c r="F334" i="13"/>
  <c r="E414" i="13"/>
  <c r="G414" i="13" s="1"/>
  <c r="D415" i="13"/>
  <c r="F414" i="13"/>
  <c r="F723" i="13"/>
  <c r="E723" i="13"/>
  <c r="G723" i="13" s="1"/>
  <c r="F1068" i="13"/>
  <c r="E1068" i="13"/>
  <c r="G1068" i="13" s="1"/>
  <c r="F1298" i="13"/>
  <c r="E1298" i="13"/>
  <c r="F609" i="13"/>
  <c r="E609" i="13"/>
  <c r="G609" i="13" s="1"/>
  <c r="F838" i="13"/>
  <c r="E838" i="13"/>
  <c r="G838" i="13" s="1"/>
  <c r="F1182" i="13"/>
  <c r="E1182" i="13"/>
  <c r="F2168" i="13"/>
  <c r="E2168" i="13"/>
  <c r="G2168" i="13" s="1"/>
  <c r="D2169" i="13"/>
  <c r="F1943" i="13"/>
  <c r="E1943" i="13"/>
  <c r="G1943" i="13" s="1"/>
  <c r="D1944" i="13"/>
  <c r="D3547" i="13"/>
  <c r="F3546" i="13"/>
  <c r="E3546" i="13"/>
  <c r="G3546" i="13" s="1"/>
  <c r="D954" i="13"/>
  <c r="E954" i="13" s="1"/>
  <c r="F953" i="13"/>
  <c r="G953" i="13"/>
  <c r="D2866" i="13"/>
  <c r="F2865" i="13"/>
  <c r="E2865" i="13"/>
  <c r="G2865" i="13" s="1"/>
  <c r="G1525" i="13"/>
  <c r="E1526" i="13"/>
  <c r="G1298" i="13"/>
  <c r="D1299" i="13"/>
  <c r="G1182" i="13"/>
  <c r="D1183" i="13"/>
  <c r="D1069" i="13"/>
  <c r="D839" i="13"/>
  <c r="D724" i="13"/>
  <c r="D610" i="13"/>
  <c r="D4904" i="13"/>
  <c r="F4904" i="13" s="1"/>
  <c r="E4903" i="13"/>
  <c r="G4903" i="13" s="1"/>
  <c r="D4678" i="13"/>
  <c r="F4678" i="13" s="1"/>
  <c r="E4677" i="13"/>
  <c r="G4677" i="13" s="1"/>
  <c r="E4452" i="13"/>
  <c r="G4452" i="13" s="1"/>
  <c r="D4453" i="13"/>
  <c r="F4453" i="13" s="1"/>
  <c r="E4224" i="13"/>
  <c r="G4224" i="13" s="1"/>
  <c r="D4225" i="13"/>
  <c r="F4225" i="13" s="1"/>
  <c r="E3998" i="13"/>
  <c r="G3998" i="13" s="1"/>
  <c r="D3999" i="13"/>
  <c r="F3999" i="13" s="1"/>
  <c r="E3772" i="13"/>
  <c r="G3772" i="13" s="1"/>
  <c r="D3773" i="13"/>
  <c r="F3773" i="13" s="1"/>
  <c r="D3321" i="13"/>
  <c r="F3321" i="13" s="1"/>
  <c r="E3320" i="13"/>
  <c r="G3320" i="13" s="1"/>
  <c r="E3095" i="13"/>
  <c r="G3095" i="13" s="1"/>
  <c r="D3096" i="13"/>
  <c r="F3096" i="13" s="1"/>
  <c r="E2636" i="13"/>
  <c r="G2636" i="13" s="1"/>
  <c r="D2637" i="13"/>
  <c r="F2637" i="13" s="1"/>
  <c r="E2410" i="13"/>
  <c r="G2410" i="13" s="1"/>
  <c r="D2411" i="13"/>
  <c r="F2411" i="13" s="1"/>
  <c r="E335" i="13" l="1"/>
  <c r="G335" i="13" s="1"/>
  <c r="D336" i="13"/>
  <c r="F335" i="13"/>
  <c r="D257" i="13"/>
  <c r="E256" i="13"/>
  <c r="G256" i="13" s="1"/>
  <c r="F256" i="13"/>
  <c r="E415" i="13"/>
  <c r="G415" i="13" s="1"/>
  <c r="D416" i="13"/>
  <c r="F415" i="13"/>
  <c r="E177" i="13"/>
  <c r="G177" i="13" s="1"/>
  <c r="D178" i="13"/>
  <c r="F177" i="13"/>
  <c r="F724" i="13"/>
  <c r="E724" i="13"/>
  <c r="G724" i="13" s="1"/>
  <c r="F1069" i="13"/>
  <c r="E1069" i="13"/>
  <c r="G1069" i="13" s="1"/>
  <c r="F1299" i="13"/>
  <c r="E1299" i="13"/>
  <c r="F610" i="13"/>
  <c r="E610" i="13"/>
  <c r="G610" i="13" s="1"/>
  <c r="F839" i="13"/>
  <c r="E839" i="13"/>
  <c r="G839" i="13" s="1"/>
  <c r="F1183" i="13"/>
  <c r="E1183" i="13"/>
  <c r="F2169" i="13"/>
  <c r="E2169" i="13"/>
  <c r="G2169" i="13" s="1"/>
  <c r="D2170" i="13"/>
  <c r="F1944" i="13"/>
  <c r="E1944" i="13"/>
  <c r="G1944" i="13" s="1"/>
  <c r="D1945" i="13"/>
  <c r="D955" i="13"/>
  <c r="E955" i="13" s="1"/>
  <c r="F954" i="13"/>
  <c r="G954" i="13"/>
  <c r="D2867" i="13"/>
  <c r="F2866" i="13"/>
  <c r="E2866" i="13"/>
  <c r="G2866" i="13" s="1"/>
  <c r="D3548" i="13"/>
  <c r="F3547" i="13"/>
  <c r="E3547" i="13"/>
  <c r="G3547" i="13" s="1"/>
  <c r="G1526" i="13"/>
  <c r="E1527" i="13"/>
  <c r="G1299" i="13"/>
  <c r="D1300" i="13"/>
  <c r="G1183" i="13"/>
  <c r="D1184" i="13"/>
  <c r="D1070" i="13"/>
  <c r="D840" i="13"/>
  <c r="D725" i="13"/>
  <c r="D611" i="13"/>
  <c r="E4904" i="13"/>
  <c r="G4904" i="13" s="1"/>
  <c r="D4905" i="13"/>
  <c r="F4905" i="13" s="1"/>
  <c r="D4679" i="13"/>
  <c r="F4679" i="13" s="1"/>
  <c r="E4678" i="13"/>
  <c r="G4678" i="13" s="1"/>
  <c r="E4453" i="13"/>
  <c r="G4453" i="13" s="1"/>
  <c r="D4454" i="13"/>
  <c r="F4454" i="13" s="1"/>
  <c r="E4225" i="13"/>
  <c r="G4225" i="13" s="1"/>
  <c r="D4226" i="13"/>
  <c r="F4226" i="13" s="1"/>
  <c r="E3999" i="13"/>
  <c r="G3999" i="13" s="1"/>
  <c r="D4000" i="13"/>
  <c r="F4000" i="13" s="1"/>
  <c r="D3774" i="13"/>
  <c r="F3774" i="13" s="1"/>
  <c r="E3773" i="13"/>
  <c r="G3773" i="13" s="1"/>
  <c r="D3322" i="13"/>
  <c r="F3322" i="13" s="1"/>
  <c r="E3321" i="13"/>
  <c r="G3321" i="13" s="1"/>
  <c r="E3096" i="13"/>
  <c r="G3096" i="13" s="1"/>
  <c r="D3097" i="13"/>
  <c r="F3097" i="13" s="1"/>
  <c r="E2637" i="13"/>
  <c r="G2637" i="13" s="1"/>
  <c r="D2638" i="13"/>
  <c r="F2638" i="13" s="1"/>
  <c r="E2411" i="13"/>
  <c r="G2411" i="13" s="1"/>
  <c r="D2412" i="13"/>
  <c r="F2412" i="13" s="1"/>
  <c r="E416" i="13" l="1"/>
  <c r="G416" i="13" s="1"/>
  <c r="D417" i="13"/>
  <c r="F416" i="13"/>
  <c r="D258" i="13"/>
  <c r="F257" i="13"/>
  <c r="E257" i="13"/>
  <c r="G257" i="13" s="1"/>
  <c r="D179" i="13"/>
  <c r="E178" i="13"/>
  <c r="G178" i="13" s="1"/>
  <c r="F178" i="13"/>
  <c r="E336" i="13"/>
  <c r="G336" i="13" s="1"/>
  <c r="D337" i="13"/>
  <c r="F336" i="13"/>
  <c r="F725" i="13"/>
  <c r="E725" i="13"/>
  <c r="G725" i="13" s="1"/>
  <c r="F1070" i="13"/>
  <c r="E1070" i="13"/>
  <c r="G1070" i="13" s="1"/>
  <c r="F1300" i="13"/>
  <c r="E1300" i="13"/>
  <c r="F611" i="13"/>
  <c r="E611" i="13"/>
  <c r="G611" i="13" s="1"/>
  <c r="F840" i="13"/>
  <c r="E840" i="13"/>
  <c r="G840" i="13" s="1"/>
  <c r="F1184" i="13"/>
  <c r="E1184" i="13"/>
  <c r="F2170" i="13"/>
  <c r="E2170" i="13"/>
  <c r="G2170" i="13" s="1"/>
  <c r="D2171" i="13"/>
  <c r="F1945" i="13"/>
  <c r="D1946" i="13"/>
  <c r="E1945" i="13"/>
  <c r="G1945" i="13" s="1"/>
  <c r="D2868" i="13"/>
  <c r="F2867" i="13"/>
  <c r="E2867" i="13"/>
  <c r="G2867" i="13" s="1"/>
  <c r="D3549" i="13"/>
  <c r="F3548" i="13"/>
  <c r="E3548" i="13"/>
  <c r="G3548" i="13" s="1"/>
  <c r="D956" i="13"/>
  <c r="E956" i="13" s="1"/>
  <c r="F955" i="13"/>
  <c r="G955" i="13"/>
  <c r="E1528" i="13"/>
  <c r="G1527" i="13"/>
  <c r="G1300" i="13"/>
  <c r="D1301" i="13"/>
  <c r="G1184" i="13"/>
  <c r="D1185" i="13"/>
  <c r="D1071" i="13"/>
  <c r="D841" i="13"/>
  <c r="D726" i="13"/>
  <c r="D612" i="13"/>
  <c r="E4905" i="13"/>
  <c r="G4905" i="13" s="1"/>
  <c r="D4906" i="13"/>
  <c r="F4906" i="13" s="1"/>
  <c r="D4680" i="13"/>
  <c r="F4680" i="13" s="1"/>
  <c r="E4679" i="13"/>
  <c r="G4679" i="13" s="1"/>
  <c r="E4454" i="13"/>
  <c r="G4454" i="13" s="1"/>
  <c r="D4455" i="13"/>
  <c r="F4455" i="13" s="1"/>
  <c r="E4226" i="13"/>
  <c r="G4226" i="13" s="1"/>
  <c r="D4227" i="13"/>
  <c r="F4227" i="13" s="1"/>
  <c r="E4000" i="13"/>
  <c r="G4000" i="13" s="1"/>
  <c r="D4001" i="13"/>
  <c r="F4001" i="13" s="1"/>
  <c r="E3774" i="13"/>
  <c r="G3774" i="13" s="1"/>
  <c r="D3775" i="13"/>
  <c r="F3775" i="13" s="1"/>
  <c r="D3323" i="13"/>
  <c r="F3323" i="13" s="1"/>
  <c r="E3322" i="13"/>
  <c r="G3322" i="13" s="1"/>
  <c r="E3097" i="13"/>
  <c r="G3097" i="13" s="1"/>
  <c r="D3098" i="13"/>
  <c r="F3098" i="13" s="1"/>
  <c r="E2638" i="13"/>
  <c r="G2638" i="13" s="1"/>
  <c r="D2639" i="13"/>
  <c r="F2639" i="13" s="1"/>
  <c r="E2412" i="13"/>
  <c r="G2412" i="13" s="1"/>
  <c r="D2413" i="13"/>
  <c r="F2413" i="13" s="1"/>
  <c r="D259" i="13" l="1"/>
  <c r="F258" i="13"/>
  <c r="E258" i="13"/>
  <c r="G258" i="13" s="1"/>
  <c r="E337" i="13"/>
  <c r="G337" i="13" s="1"/>
  <c r="D338" i="13"/>
  <c r="F337" i="13"/>
  <c r="D180" i="13"/>
  <c r="F179" i="13"/>
  <c r="E179" i="13"/>
  <c r="G179" i="13" s="1"/>
  <c r="E417" i="13"/>
  <c r="G417" i="13" s="1"/>
  <c r="D418" i="13"/>
  <c r="F417" i="13"/>
  <c r="F612" i="13"/>
  <c r="E612" i="13"/>
  <c r="G612" i="13" s="1"/>
  <c r="F726" i="13"/>
  <c r="E726" i="13"/>
  <c r="G726" i="13" s="1"/>
  <c r="F1071" i="13"/>
  <c r="E1071" i="13"/>
  <c r="G1071" i="13" s="1"/>
  <c r="F1301" i="13"/>
  <c r="E1301" i="13"/>
  <c r="G1301" i="13" s="1"/>
  <c r="F841" i="13"/>
  <c r="E841" i="13"/>
  <c r="G841" i="13" s="1"/>
  <c r="F1185" i="13"/>
  <c r="E1185" i="13"/>
  <c r="G1185" i="13" s="1"/>
  <c r="F2171" i="13"/>
  <c r="E2171" i="13"/>
  <c r="G2171" i="13" s="1"/>
  <c r="D2172" i="13"/>
  <c r="F1946" i="13"/>
  <c r="E1946" i="13"/>
  <c r="G1946" i="13" s="1"/>
  <c r="D1947" i="13"/>
  <c r="D957" i="13"/>
  <c r="E957" i="13" s="1"/>
  <c r="F956" i="13"/>
  <c r="G956" i="13"/>
  <c r="F3549" i="13"/>
  <c r="D3550" i="13"/>
  <c r="E3549" i="13"/>
  <c r="G3549" i="13" s="1"/>
  <c r="D2869" i="13"/>
  <c r="F2868" i="13"/>
  <c r="E2868" i="13"/>
  <c r="G2868" i="13" s="1"/>
  <c r="E1529" i="13"/>
  <c r="G1528" i="13"/>
  <c r="D1302" i="13"/>
  <c r="D1186" i="13"/>
  <c r="D1072" i="13"/>
  <c r="D842" i="13"/>
  <c r="D727" i="13"/>
  <c r="D613" i="13"/>
  <c r="E4906" i="13"/>
  <c r="G4906" i="13" s="1"/>
  <c r="D4907" i="13"/>
  <c r="F4907" i="13" s="1"/>
  <c r="D4681" i="13"/>
  <c r="F4681" i="13" s="1"/>
  <c r="E4680" i="13"/>
  <c r="G4680" i="13" s="1"/>
  <c r="E4455" i="13"/>
  <c r="G4455" i="13" s="1"/>
  <c r="D4456" i="13"/>
  <c r="F4456" i="13" s="1"/>
  <c r="E4227" i="13"/>
  <c r="G4227" i="13" s="1"/>
  <c r="D4228" i="13"/>
  <c r="F4228" i="13" s="1"/>
  <c r="E4001" i="13"/>
  <c r="G4001" i="13" s="1"/>
  <c r="D4002" i="13"/>
  <c r="F4002" i="13" s="1"/>
  <c r="D3776" i="13"/>
  <c r="F3776" i="13" s="1"/>
  <c r="E3775" i="13"/>
  <c r="G3775" i="13" s="1"/>
  <c r="D3324" i="13"/>
  <c r="F3324" i="13" s="1"/>
  <c r="E3323" i="13"/>
  <c r="G3323" i="13" s="1"/>
  <c r="E3098" i="13"/>
  <c r="G3098" i="13" s="1"/>
  <c r="D3099" i="13"/>
  <c r="F3099" i="13" s="1"/>
  <c r="E2639" i="13"/>
  <c r="G2639" i="13" s="1"/>
  <c r="D2640" i="13"/>
  <c r="F2640" i="13" s="1"/>
  <c r="E2413" i="13"/>
  <c r="G2413" i="13" s="1"/>
  <c r="D2414" i="13"/>
  <c r="F2414" i="13" s="1"/>
  <c r="E418" i="13" l="1"/>
  <c r="G418" i="13" s="1"/>
  <c r="D419" i="13"/>
  <c r="F418" i="13"/>
  <c r="F180" i="13"/>
  <c r="D181" i="13"/>
  <c r="E180" i="13"/>
  <c r="G180" i="13" s="1"/>
  <c r="E338" i="13"/>
  <c r="G338" i="13" s="1"/>
  <c r="D339" i="13"/>
  <c r="F338" i="13"/>
  <c r="D260" i="13"/>
  <c r="F259" i="13"/>
  <c r="E259" i="13"/>
  <c r="G259" i="13" s="1"/>
  <c r="F613" i="13"/>
  <c r="E613" i="13"/>
  <c r="G613" i="13" s="1"/>
  <c r="F727" i="13"/>
  <c r="E727" i="13"/>
  <c r="G727" i="13" s="1"/>
  <c r="F1072" i="13"/>
  <c r="E1072" i="13"/>
  <c r="G1072" i="13" s="1"/>
  <c r="F1302" i="13"/>
  <c r="E1302" i="13"/>
  <c r="G1302" i="13" s="1"/>
  <c r="F842" i="13"/>
  <c r="E842" i="13"/>
  <c r="G842" i="13" s="1"/>
  <c r="F1186" i="13"/>
  <c r="E1186" i="13"/>
  <c r="G1186" i="13" s="1"/>
  <c r="F2172" i="13"/>
  <c r="E2172" i="13"/>
  <c r="G2172" i="13" s="1"/>
  <c r="D2173" i="13"/>
  <c r="F1947" i="13"/>
  <c r="D1948" i="13"/>
  <c r="E1947" i="13"/>
  <c r="G1947" i="13" s="1"/>
  <c r="D2870" i="13"/>
  <c r="F2869" i="13"/>
  <c r="E2869" i="13"/>
  <c r="G2869" i="13" s="1"/>
  <c r="F3550" i="13"/>
  <c r="E3550" i="13"/>
  <c r="G3550" i="13" s="1"/>
  <c r="D3551" i="13"/>
  <c r="D958" i="13"/>
  <c r="E958" i="13" s="1"/>
  <c r="F957" i="13"/>
  <c r="G957" i="13"/>
  <c r="G1529" i="13"/>
  <c r="E1530" i="13"/>
  <c r="D1303" i="13"/>
  <c r="D1187" i="13"/>
  <c r="D1073" i="13"/>
  <c r="D843" i="13"/>
  <c r="D728" i="13"/>
  <c r="D614" i="13"/>
  <c r="E4907" i="13"/>
  <c r="G4907" i="13" s="1"/>
  <c r="D4908" i="13"/>
  <c r="F4908" i="13" s="1"/>
  <c r="D4682" i="13"/>
  <c r="F4682" i="13" s="1"/>
  <c r="E4681" i="13"/>
  <c r="G4681" i="13" s="1"/>
  <c r="E4456" i="13"/>
  <c r="G4456" i="13" s="1"/>
  <c r="D4457" i="13"/>
  <c r="F4457" i="13" s="1"/>
  <c r="E4228" i="13"/>
  <c r="G4228" i="13" s="1"/>
  <c r="D4229" i="13"/>
  <c r="F4229" i="13" s="1"/>
  <c r="E4002" i="13"/>
  <c r="G4002" i="13" s="1"/>
  <c r="D4003" i="13"/>
  <c r="F4003" i="13" s="1"/>
  <c r="E3776" i="13"/>
  <c r="G3776" i="13" s="1"/>
  <c r="D3777" i="13"/>
  <c r="F3777" i="13" s="1"/>
  <c r="D3325" i="13"/>
  <c r="F3325" i="13" s="1"/>
  <c r="E3324" i="13"/>
  <c r="G3324" i="13" s="1"/>
  <c r="E3099" i="13"/>
  <c r="G3099" i="13" s="1"/>
  <c r="D3100" i="13"/>
  <c r="F3100" i="13" s="1"/>
  <c r="E2640" i="13"/>
  <c r="G2640" i="13" s="1"/>
  <c r="D2641" i="13"/>
  <c r="F2641" i="13" s="1"/>
  <c r="E2414" i="13"/>
  <c r="G2414" i="13" s="1"/>
  <c r="D2415" i="13"/>
  <c r="F2415" i="13" s="1"/>
  <c r="E339" i="13" l="1"/>
  <c r="G339" i="13" s="1"/>
  <c r="D340" i="13"/>
  <c r="F339" i="13"/>
  <c r="D182" i="13"/>
  <c r="F181" i="13"/>
  <c r="E181" i="13"/>
  <c r="G181" i="13" s="1"/>
  <c r="D261" i="13"/>
  <c r="F260" i="13"/>
  <c r="E260" i="13"/>
  <c r="G260" i="13" s="1"/>
  <c r="E419" i="13"/>
  <c r="G419" i="13" s="1"/>
  <c r="D420" i="13"/>
  <c r="F419" i="13"/>
  <c r="F728" i="13"/>
  <c r="E728" i="13"/>
  <c r="G728" i="13" s="1"/>
  <c r="F1073" i="13"/>
  <c r="E1073" i="13"/>
  <c r="G1073" i="13" s="1"/>
  <c r="F1303" i="13"/>
  <c r="E1303" i="13"/>
  <c r="F614" i="13"/>
  <c r="E614" i="13"/>
  <c r="G614" i="13" s="1"/>
  <c r="F843" i="13"/>
  <c r="E843" i="13"/>
  <c r="G843" i="13" s="1"/>
  <c r="F1187" i="13"/>
  <c r="E1187" i="13"/>
  <c r="F2173" i="13"/>
  <c r="E2173" i="13"/>
  <c r="G2173" i="13" s="1"/>
  <c r="D2174" i="13"/>
  <c r="F1948" i="13"/>
  <c r="D1949" i="13"/>
  <c r="E1948" i="13"/>
  <c r="G1948" i="13" s="1"/>
  <c r="D959" i="13"/>
  <c r="E959" i="13" s="1"/>
  <c r="F958" i="13"/>
  <c r="G958" i="13"/>
  <c r="F3551" i="13"/>
  <c r="D3552" i="13"/>
  <c r="E3551" i="13"/>
  <c r="G3551" i="13" s="1"/>
  <c r="D2871" i="13"/>
  <c r="F2870" i="13"/>
  <c r="E2870" i="13"/>
  <c r="G2870" i="13" s="1"/>
  <c r="G1530" i="13"/>
  <c r="E1531" i="13"/>
  <c r="G1303" i="13"/>
  <c r="D1304" i="13"/>
  <c r="G1187" i="13"/>
  <c r="D1188" i="13"/>
  <c r="D1074" i="13"/>
  <c r="D844" i="13"/>
  <c r="D729" i="13"/>
  <c r="D615" i="13"/>
  <c r="E4908" i="13"/>
  <c r="G4908" i="13" s="1"/>
  <c r="D4909" i="13"/>
  <c r="F4909" i="13" s="1"/>
  <c r="D4683" i="13"/>
  <c r="F4683" i="13" s="1"/>
  <c r="E4682" i="13"/>
  <c r="G4682" i="13" s="1"/>
  <c r="E4457" i="13"/>
  <c r="G4457" i="13" s="1"/>
  <c r="D4458" i="13"/>
  <c r="F4458" i="13" s="1"/>
  <c r="E4229" i="13"/>
  <c r="G4229" i="13" s="1"/>
  <c r="D4230" i="13"/>
  <c r="F4230" i="13" s="1"/>
  <c r="E4003" i="13"/>
  <c r="G4003" i="13" s="1"/>
  <c r="D4004" i="13"/>
  <c r="F4004" i="13" s="1"/>
  <c r="D3778" i="13"/>
  <c r="F3778" i="13" s="1"/>
  <c r="E3777" i="13"/>
  <c r="G3777" i="13" s="1"/>
  <c r="D3326" i="13"/>
  <c r="F3326" i="13" s="1"/>
  <c r="E3325" i="13"/>
  <c r="G3325" i="13" s="1"/>
  <c r="E3100" i="13"/>
  <c r="G3100" i="13" s="1"/>
  <c r="D3101" i="13"/>
  <c r="F3101" i="13" s="1"/>
  <c r="E2641" i="13"/>
  <c r="G2641" i="13" s="1"/>
  <c r="D2642" i="13"/>
  <c r="F2642" i="13" s="1"/>
  <c r="E2415" i="13"/>
  <c r="G2415" i="13" s="1"/>
  <c r="D2416" i="13"/>
  <c r="F2416" i="13" s="1"/>
  <c r="E420" i="13" l="1"/>
  <c r="G420" i="13" s="1"/>
  <c r="D421" i="13"/>
  <c r="F420" i="13"/>
  <c r="D262" i="13"/>
  <c r="F261" i="13"/>
  <c r="E261" i="13"/>
  <c r="G261" i="13" s="1"/>
  <c r="F182" i="13"/>
  <c r="D183" i="13"/>
  <c r="E182" i="13"/>
  <c r="G182" i="13" s="1"/>
  <c r="E340" i="13"/>
  <c r="G340" i="13" s="1"/>
  <c r="D341" i="13"/>
  <c r="F340" i="13"/>
  <c r="F615" i="13"/>
  <c r="E615" i="13"/>
  <c r="G615" i="13" s="1"/>
  <c r="F729" i="13"/>
  <c r="E729" i="13"/>
  <c r="G729" i="13" s="1"/>
  <c r="F1074" i="13"/>
  <c r="E1074" i="13"/>
  <c r="G1074" i="13" s="1"/>
  <c r="F1304" i="13"/>
  <c r="E1304" i="13"/>
  <c r="G1304" i="13" s="1"/>
  <c r="F844" i="13"/>
  <c r="E844" i="13"/>
  <c r="G844" i="13" s="1"/>
  <c r="F1188" i="13"/>
  <c r="E1188" i="13"/>
  <c r="G1188" i="13" s="1"/>
  <c r="F2174" i="13"/>
  <c r="E2174" i="13"/>
  <c r="G2174" i="13" s="1"/>
  <c r="D2175" i="13"/>
  <c r="F1949" i="13"/>
  <c r="E1949" i="13"/>
  <c r="G1949" i="13" s="1"/>
  <c r="D1950" i="13"/>
  <c r="D2872" i="13"/>
  <c r="F2871" i="13"/>
  <c r="E2871" i="13"/>
  <c r="G2871" i="13" s="1"/>
  <c r="F3552" i="13"/>
  <c r="E3552" i="13"/>
  <c r="G3552" i="13" s="1"/>
  <c r="D3553" i="13"/>
  <c r="D960" i="13"/>
  <c r="E960" i="13" s="1"/>
  <c r="F959" i="13"/>
  <c r="G959" i="13"/>
  <c r="E1532" i="13"/>
  <c r="G1531" i="13"/>
  <c r="D1305" i="13"/>
  <c r="D1189" i="13"/>
  <c r="D1075" i="13"/>
  <c r="D845" i="13"/>
  <c r="D730" i="13"/>
  <c r="D616" i="13"/>
  <c r="E4909" i="13"/>
  <c r="G4909" i="13" s="1"/>
  <c r="D4910" i="13"/>
  <c r="F4910" i="13" s="1"/>
  <c r="D4684" i="13"/>
  <c r="F4684" i="13" s="1"/>
  <c r="E4683" i="13"/>
  <c r="G4683" i="13" s="1"/>
  <c r="E4458" i="13"/>
  <c r="G4458" i="13" s="1"/>
  <c r="D4459" i="13"/>
  <c r="F4459" i="13" s="1"/>
  <c r="E4230" i="13"/>
  <c r="G4230" i="13" s="1"/>
  <c r="D4231" i="13"/>
  <c r="F4231" i="13" s="1"/>
  <c r="E4004" i="13"/>
  <c r="G4004" i="13" s="1"/>
  <c r="D4005" i="13"/>
  <c r="F4005" i="13" s="1"/>
  <c r="E3778" i="13"/>
  <c r="G3778" i="13" s="1"/>
  <c r="D3779" i="13"/>
  <c r="F3779" i="13" s="1"/>
  <c r="D3327" i="13"/>
  <c r="F3327" i="13" s="1"/>
  <c r="E3326" i="13"/>
  <c r="G3326" i="13" s="1"/>
  <c r="E3101" i="13"/>
  <c r="G3101" i="13" s="1"/>
  <c r="D3102" i="13"/>
  <c r="F3102" i="13" s="1"/>
  <c r="E2642" i="13"/>
  <c r="G2642" i="13" s="1"/>
  <c r="D2643" i="13"/>
  <c r="F2643" i="13" s="1"/>
  <c r="E2416" i="13"/>
  <c r="G2416" i="13" s="1"/>
  <c r="D2417" i="13"/>
  <c r="F2417" i="13" s="1"/>
  <c r="E183" i="13" l="1"/>
  <c r="G183" i="13" s="1"/>
  <c r="D184" i="13"/>
  <c r="F183" i="13"/>
  <c r="D263" i="13"/>
  <c r="F262" i="13"/>
  <c r="E262" i="13"/>
  <c r="G262" i="13" s="1"/>
  <c r="E421" i="13"/>
  <c r="G421" i="13" s="1"/>
  <c r="D422" i="13"/>
  <c r="F421" i="13"/>
  <c r="E341" i="13"/>
  <c r="G341" i="13" s="1"/>
  <c r="D342" i="13"/>
  <c r="F341" i="13"/>
  <c r="F616" i="13"/>
  <c r="E616" i="13"/>
  <c r="G616" i="13" s="1"/>
  <c r="F730" i="13"/>
  <c r="E730" i="13"/>
  <c r="G730" i="13" s="1"/>
  <c r="F1075" i="13"/>
  <c r="E1075" i="13"/>
  <c r="G1075" i="13" s="1"/>
  <c r="F1305" i="13"/>
  <c r="E1305" i="13"/>
  <c r="G1305" i="13" s="1"/>
  <c r="F845" i="13"/>
  <c r="E845" i="13"/>
  <c r="G845" i="13" s="1"/>
  <c r="F1189" i="13"/>
  <c r="E1189" i="13"/>
  <c r="G1189" i="13" s="1"/>
  <c r="E2175" i="13"/>
  <c r="G2175" i="13" s="1"/>
  <c r="D2176" i="13"/>
  <c r="F2175" i="13"/>
  <c r="F1950" i="13"/>
  <c r="D1951" i="13"/>
  <c r="E1950" i="13"/>
  <c r="G1950" i="13" s="1"/>
  <c r="F3553" i="13"/>
  <c r="E3553" i="13"/>
  <c r="G3553" i="13" s="1"/>
  <c r="D3554" i="13"/>
  <c r="D961" i="13"/>
  <c r="E961" i="13" s="1"/>
  <c r="F960" i="13"/>
  <c r="G960" i="13"/>
  <c r="D2873" i="13"/>
  <c r="F2872" i="13"/>
  <c r="E2872" i="13"/>
  <c r="G2872" i="13" s="1"/>
  <c r="E1533" i="13"/>
  <c r="G1532" i="13"/>
  <c r="D1306" i="13"/>
  <c r="D1190" i="13"/>
  <c r="D1076" i="13"/>
  <c r="D846" i="13"/>
  <c r="D731" i="13"/>
  <c r="D617" i="13"/>
  <c r="E4910" i="13"/>
  <c r="G4910" i="13" s="1"/>
  <c r="D4911" i="13"/>
  <c r="F4911" i="13" s="1"/>
  <c r="D4685" i="13"/>
  <c r="F4685" i="13" s="1"/>
  <c r="E4684" i="13"/>
  <c r="G4684" i="13" s="1"/>
  <c r="E4459" i="13"/>
  <c r="G4459" i="13" s="1"/>
  <c r="D4460" i="13"/>
  <c r="F4460" i="13" s="1"/>
  <c r="E4231" i="13"/>
  <c r="G4231" i="13" s="1"/>
  <c r="D4232" i="13"/>
  <c r="F4232" i="13" s="1"/>
  <c r="E4005" i="13"/>
  <c r="G4005" i="13" s="1"/>
  <c r="D4006" i="13"/>
  <c r="F4006" i="13" s="1"/>
  <c r="D3780" i="13"/>
  <c r="F3780" i="13" s="1"/>
  <c r="E3779" i="13"/>
  <c r="G3779" i="13" s="1"/>
  <c r="D3328" i="13"/>
  <c r="F3328" i="13" s="1"/>
  <c r="E3327" i="13"/>
  <c r="G3327" i="13" s="1"/>
  <c r="E3102" i="13"/>
  <c r="G3102" i="13" s="1"/>
  <c r="D3103" i="13"/>
  <c r="F3103" i="13" s="1"/>
  <c r="E2643" i="13"/>
  <c r="G2643" i="13" s="1"/>
  <c r="D2644" i="13"/>
  <c r="F2644" i="13" s="1"/>
  <c r="E2417" i="13"/>
  <c r="G2417" i="13" s="1"/>
  <c r="D2418" i="13"/>
  <c r="F2418" i="13" s="1"/>
  <c r="D423" i="13" l="1"/>
  <c r="F422" i="13"/>
  <c r="E422" i="13"/>
  <c r="G422" i="13" s="1"/>
  <c r="D264" i="13"/>
  <c r="F263" i="13"/>
  <c r="E263" i="13"/>
  <c r="G263" i="13" s="1"/>
  <c r="E342" i="13"/>
  <c r="G342" i="13" s="1"/>
  <c r="D343" i="13"/>
  <c r="F342" i="13"/>
  <c r="F184" i="13"/>
  <c r="E184" i="13"/>
  <c r="G184" i="13" s="1"/>
  <c r="D185" i="13"/>
  <c r="F731" i="13"/>
  <c r="E731" i="13"/>
  <c r="G731" i="13" s="1"/>
  <c r="F1076" i="13"/>
  <c r="E1076" i="13"/>
  <c r="G1076" i="13" s="1"/>
  <c r="F1306" i="13"/>
  <c r="E1306" i="13"/>
  <c r="F617" i="13"/>
  <c r="E617" i="13"/>
  <c r="G617" i="13" s="1"/>
  <c r="F846" i="13"/>
  <c r="E846" i="13"/>
  <c r="G846" i="13" s="1"/>
  <c r="F1190" i="13"/>
  <c r="E1190" i="13"/>
  <c r="E2176" i="13"/>
  <c r="G2176" i="13" s="1"/>
  <c r="F2176" i="13"/>
  <c r="D2177" i="13"/>
  <c r="F1951" i="13"/>
  <c r="E1951" i="13"/>
  <c r="G1951" i="13" s="1"/>
  <c r="D1952" i="13"/>
  <c r="D962" i="13"/>
  <c r="E962" i="13" s="1"/>
  <c r="F961" i="13"/>
  <c r="G961" i="13"/>
  <c r="D2874" i="13"/>
  <c r="F2873" i="13"/>
  <c r="E2873" i="13"/>
  <c r="G2873" i="13" s="1"/>
  <c r="F3554" i="13"/>
  <c r="E3554" i="13"/>
  <c r="G3554" i="13" s="1"/>
  <c r="D3555" i="13"/>
  <c r="G1533" i="13"/>
  <c r="E1534" i="13"/>
  <c r="G1306" i="13"/>
  <c r="D1307" i="13"/>
  <c r="G1190" i="13"/>
  <c r="D1191" i="13"/>
  <c r="D1077" i="13"/>
  <c r="D847" i="13"/>
  <c r="D732" i="13"/>
  <c r="D618" i="13"/>
  <c r="E4911" i="13"/>
  <c r="G4911" i="13" s="1"/>
  <c r="D4912" i="13"/>
  <c r="F4912" i="13" s="1"/>
  <c r="D4686" i="13"/>
  <c r="F4686" i="13" s="1"/>
  <c r="E4685" i="13"/>
  <c r="G4685" i="13" s="1"/>
  <c r="E4460" i="13"/>
  <c r="G4460" i="13" s="1"/>
  <c r="D4461" i="13"/>
  <c r="F4461" i="13" s="1"/>
  <c r="E4232" i="13"/>
  <c r="G4232" i="13" s="1"/>
  <c r="D4233" i="13"/>
  <c r="F4233" i="13" s="1"/>
  <c r="E4006" i="13"/>
  <c r="G4006" i="13" s="1"/>
  <c r="D4007" i="13"/>
  <c r="F4007" i="13" s="1"/>
  <c r="E3780" i="13"/>
  <c r="G3780" i="13" s="1"/>
  <c r="D3781" i="13"/>
  <c r="F3781" i="13" s="1"/>
  <c r="D3329" i="13"/>
  <c r="F3329" i="13" s="1"/>
  <c r="E3328" i="13"/>
  <c r="G3328" i="13" s="1"/>
  <c r="E3103" i="13"/>
  <c r="G3103" i="13" s="1"/>
  <c r="D3104" i="13"/>
  <c r="F3104" i="13" s="1"/>
  <c r="E2644" i="13"/>
  <c r="G2644" i="13" s="1"/>
  <c r="D2645" i="13"/>
  <c r="F2645" i="13" s="1"/>
  <c r="E2418" i="13"/>
  <c r="G2418" i="13" s="1"/>
  <c r="D2419" i="13"/>
  <c r="F2419" i="13" s="1"/>
  <c r="F185" i="13" l="1"/>
  <c r="D186" i="13"/>
  <c r="E185" i="13"/>
  <c r="G185" i="13" s="1"/>
  <c r="E343" i="13"/>
  <c r="G343" i="13" s="1"/>
  <c r="D344" i="13"/>
  <c r="F343" i="13"/>
  <c r="D265" i="13"/>
  <c r="F264" i="13"/>
  <c r="E264" i="13"/>
  <c r="G264" i="13" s="1"/>
  <c r="D424" i="13"/>
  <c r="E423" i="13"/>
  <c r="G423" i="13" s="1"/>
  <c r="F423" i="13"/>
  <c r="F618" i="13"/>
  <c r="E618" i="13"/>
  <c r="G618" i="13" s="1"/>
  <c r="F732" i="13"/>
  <c r="E732" i="13"/>
  <c r="G732" i="13" s="1"/>
  <c r="F1077" i="13"/>
  <c r="E1077" i="13"/>
  <c r="G1077" i="13" s="1"/>
  <c r="F1307" i="13"/>
  <c r="E1307" i="13"/>
  <c r="G1307" i="13" s="1"/>
  <c r="F847" i="13"/>
  <c r="E847" i="13"/>
  <c r="G847" i="13" s="1"/>
  <c r="F1191" i="13"/>
  <c r="E1191" i="13"/>
  <c r="G1191" i="13" s="1"/>
  <c r="E2177" i="13"/>
  <c r="G2177" i="13" s="1"/>
  <c r="D2178" i="13"/>
  <c r="F2177" i="13"/>
  <c r="F1952" i="13"/>
  <c r="D1953" i="13"/>
  <c r="E1952" i="13"/>
  <c r="G1952" i="13" s="1"/>
  <c r="D2875" i="13"/>
  <c r="F2874" i="13"/>
  <c r="E2874" i="13"/>
  <c r="G2874" i="13" s="1"/>
  <c r="F3555" i="13"/>
  <c r="E3555" i="13"/>
  <c r="G3555" i="13" s="1"/>
  <c r="D3556" i="13"/>
  <c r="D963" i="13"/>
  <c r="E963" i="13" s="1"/>
  <c r="F962" i="13"/>
  <c r="G962" i="13"/>
  <c r="G1534" i="13"/>
  <c r="E1535" i="13"/>
  <c r="D1308" i="13"/>
  <c r="D1192" i="13"/>
  <c r="D1078" i="13"/>
  <c r="D848" i="13"/>
  <c r="D733" i="13"/>
  <c r="D619" i="13"/>
  <c r="E4912" i="13"/>
  <c r="G4912" i="13" s="1"/>
  <c r="D4913" i="13"/>
  <c r="F4913" i="13" s="1"/>
  <c r="D4687" i="13"/>
  <c r="F4687" i="13" s="1"/>
  <c r="E4686" i="13"/>
  <c r="G4686" i="13" s="1"/>
  <c r="E4461" i="13"/>
  <c r="G4461" i="13" s="1"/>
  <c r="D4462" i="13"/>
  <c r="F4462" i="13" s="1"/>
  <c r="E4233" i="13"/>
  <c r="G4233" i="13" s="1"/>
  <c r="D4234" i="13"/>
  <c r="F4234" i="13" s="1"/>
  <c r="E4007" i="13"/>
  <c r="G4007" i="13" s="1"/>
  <c r="D4008" i="13"/>
  <c r="F4008" i="13" s="1"/>
  <c r="E3781" i="13"/>
  <c r="G3781" i="13" s="1"/>
  <c r="D3782" i="13"/>
  <c r="F3782" i="13" s="1"/>
  <c r="D3330" i="13"/>
  <c r="F3330" i="13" s="1"/>
  <c r="E3329" i="13"/>
  <c r="G3329" i="13" s="1"/>
  <c r="E3104" i="13"/>
  <c r="G3104" i="13" s="1"/>
  <c r="D3105" i="13"/>
  <c r="F3105" i="13" s="1"/>
  <c r="E2645" i="13"/>
  <c r="G2645" i="13" s="1"/>
  <c r="D2646" i="13"/>
  <c r="F2646" i="13" s="1"/>
  <c r="E2419" i="13"/>
  <c r="G2419" i="13" s="1"/>
  <c r="D2420" i="13"/>
  <c r="F2420" i="13" s="1"/>
  <c r="F265" i="13" l="1"/>
  <c r="E265" i="13"/>
  <c r="G265" i="13" s="1"/>
  <c r="D266" i="13"/>
  <c r="E424" i="13"/>
  <c r="G424" i="13" s="1"/>
  <c r="D425" i="13"/>
  <c r="F424" i="13"/>
  <c r="F186" i="13"/>
  <c r="D187" i="13"/>
  <c r="E186" i="13"/>
  <c r="G186" i="13" s="1"/>
  <c r="E344" i="13"/>
  <c r="G344" i="13" s="1"/>
  <c r="D345" i="13"/>
  <c r="F344" i="13"/>
  <c r="F619" i="13"/>
  <c r="E619" i="13"/>
  <c r="G619" i="13" s="1"/>
  <c r="F733" i="13"/>
  <c r="E733" i="13"/>
  <c r="G733" i="13" s="1"/>
  <c r="F1078" i="13"/>
  <c r="E1078" i="13"/>
  <c r="G1078" i="13" s="1"/>
  <c r="F1308" i="13"/>
  <c r="E1308" i="13"/>
  <c r="G1308" i="13" s="1"/>
  <c r="F848" i="13"/>
  <c r="E848" i="13"/>
  <c r="G848" i="13" s="1"/>
  <c r="F1192" i="13"/>
  <c r="E1192" i="13"/>
  <c r="G1192" i="13" s="1"/>
  <c r="E2178" i="13"/>
  <c r="G2178" i="13" s="1"/>
  <c r="D2179" i="13"/>
  <c r="F2178" i="13"/>
  <c r="F1953" i="13"/>
  <c r="E1953" i="13"/>
  <c r="G1953" i="13" s="1"/>
  <c r="D1954" i="13"/>
  <c r="D964" i="13"/>
  <c r="E964" i="13" s="1"/>
  <c r="F963" i="13"/>
  <c r="G963" i="13"/>
  <c r="F3556" i="13"/>
  <c r="D3557" i="13"/>
  <c r="E3556" i="13"/>
  <c r="G3556" i="13" s="1"/>
  <c r="D2876" i="13"/>
  <c r="F2875" i="13"/>
  <c r="E2875" i="13"/>
  <c r="G2875" i="13" s="1"/>
  <c r="E1536" i="13"/>
  <c r="G1535" i="13"/>
  <c r="D1309" i="13"/>
  <c r="D1193" i="13"/>
  <c r="D1079" i="13"/>
  <c r="D849" i="13"/>
  <c r="D734" i="13"/>
  <c r="D620" i="13"/>
  <c r="E4913" i="13"/>
  <c r="G4913" i="13" s="1"/>
  <c r="D4914" i="13"/>
  <c r="F4914" i="13" s="1"/>
  <c r="D4688" i="13"/>
  <c r="F4688" i="13" s="1"/>
  <c r="E4687" i="13"/>
  <c r="G4687" i="13" s="1"/>
  <c r="E4462" i="13"/>
  <c r="G4462" i="13" s="1"/>
  <c r="D4463" i="13"/>
  <c r="F4463" i="13" s="1"/>
  <c r="E4234" i="13"/>
  <c r="G4234" i="13" s="1"/>
  <c r="D4235" i="13"/>
  <c r="F4235" i="13" s="1"/>
  <c r="E4008" i="13"/>
  <c r="G4008" i="13" s="1"/>
  <c r="D4009" i="13"/>
  <c r="F4009" i="13" s="1"/>
  <c r="E3782" i="13"/>
  <c r="G3782" i="13" s="1"/>
  <c r="D3783" i="13"/>
  <c r="F3783" i="13" s="1"/>
  <c r="D3331" i="13"/>
  <c r="F3331" i="13" s="1"/>
  <c r="E3330" i="13"/>
  <c r="G3330" i="13" s="1"/>
  <c r="E3105" i="13"/>
  <c r="G3105" i="13" s="1"/>
  <c r="D3106" i="13"/>
  <c r="F3106" i="13" s="1"/>
  <c r="E2646" i="13"/>
  <c r="G2646" i="13" s="1"/>
  <c r="D2647" i="13"/>
  <c r="F2647" i="13" s="1"/>
  <c r="E2420" i="13"/>
  <c r="G2420" i="13" s="1"/>
  <c r="D2421" i="13"/>
  <c r="F2421" i="13" s="1"/>
  <c r="D188" i="13" l="1"/>
  <c r="F187" i="13"/>
  <c r="E187" i="13"/>
  <c r="G187" i="13" s="1"/>
  <c r="D346" i="13"/>
  <c r="E345" i="13"/>
  <c r="G345" i="13" s="1"/>
  <c r="F345" i="13"/>
  <c r="F266" i="13"/>
  <c r="E266" i="13"/>
  <c r="G266" i="13" s="1"/>
  <c r="D267" i="13"/>
  <c r="E425" i="13"/>
  <c r="G425" i="13" s="1"/>
  <c r="D426" i="13"/>
  <c r="F425" i="13"/>
  <c r="F620" i="13"/>
  <c r="E620" i="13"/>
  <c r="G620" i="13" s="1"/>
  <c r="F734" i="13"/>
  <c r="E734" i="13"/>
  <c r="G734" i="13" s="1"/>
  <c r="F1079" i="13"/>
  <c r="E1079" i="13"/>
  <c r="G1079" i="13" s="1"/>
  <c r="F1309" i="13"/>
  <c r="E1309" i="13"/>
  <c r="G1309" i="13" s="1"/>
  <c r="F849" i="13"/>
  <c r="E849" i="13"/>
  <c r="G849" i="13" s="1"/>
  <c r="F1193" i="13"/>
  <c r="E1193" i="13"/>
  <c r="G1193" i="13" s="1"/>
  <c r="F1954" i="13"/>
  <c r="D1955" i="13"/>
  <c r="E1954" i="13"/>
  <c r="G1954" i="13" s="1"/>
  <c r="D2180" i="13"/>
  <c r="E2179" i="13"/>
  <c r="G2179" i="13" s="1"/>
  <c r="F2179" i="13"/>
  <c r="D2877" i="13"/>
  <c r="F2876" i="13"/>
  <c r="E2876" i="13"/>
  <c r="G2876" i="13" s="1"/>
  <c r="F3557" i="13"/>
  <c r="E3557" i="13"/>
  <c r="G3557" i="13" s="1"/>
  <c r="D3558" i="13"/>
  <c r="D965" i="13"/>
  <c r="E965" i="13" s="1"/>
  <c r="F964" i="13"/>
  <c r="G964" i="13"/>
  <c r="E1537" i="13"/>
  <c r="G1536" i="13"/>
  <c r="D1310" i="13"/>
  <c r="D1194" i="13"/>
  <c r="D1080" i="13"/>
  <c r="D850" i="13"/>
  <c r="D735" i="13"/>
  <c r="D621" i="13"/>
  <c r="E4914" i="13"/>
  <c r="G4914" i="13" s="1"/>
  <c r="D4915" i="13"/>
  <c r="F4915" i="13" s="1"/>
  <c r="D4689" i="13"/>
  <c r="F4689" i="13" s="1"/>
  <c r="E4688" i="13"/>
  <c r="G4688" i="13" s="1"/>
  <c r="E4463" i="13"/>
  <c r="G4463" i="13" s="1"/>
  <c r="D4464" i="13"/>
  <c r="F4464" i="13" s="1"/>
  <c r="E4235" i="13"/>
  <c r="G4235" i="13" s="1"/>
  <c r="D4236" i="13"/>
  <c r="F4236" i="13" s="1"/>
  <c r="E4009" i="13"/>
  <c r="G4009" i="13" s="1"/>
  <c r="D4010" i="13"/>
  <c r="F4010" i="13" s="1"/>
  <c r="D3784" i="13"/>
  <c r="F3784" i="13" s="1"/>
  <c r="E3783" i="13"/>
  <c r="G3783" i="13" s="1"/>
  <c r="D3332" i="13"/>
  <c r="F3332" i="13" s="1"/>
  <c r="E3331" i="13"/>
  <c r="G3331" i="13" s="1"/>
  <c r="E3106" i="13"/>
  <c r="G3106" i="13" s="1"/>
  <c r="D3107" i="13"/>
  <c r="F3107" i="13" s="1"/>
  <c r="E2647" i="13"/>
  <c r="G2647" i="13" s="1"/>
  <c r="D2648" i="13"/>
  <c r="F2648" i="13" s="1"/>
  <c r="E2421" i="13"/>
  <c r="G2421" i="13" s="1"/>
  <c r="D2422" i="13"/>
  <c r="F2422" i="13" s="1"/>
  <c r="D347" i="13" l="1"/>
  <c r="E346" i="13"/>
  <c r="G346" i="13" s="1"/>
  <c r="F346" i="13"/>
  <c r="E426" i="13"/>
  <c r="G426" i="13" s="1"/>
  <c r="D427" i="13"/>
  <c r="F426" i="13"/>
  <c r="D268" i="13"/>
  <c r="F267" i="13"/>
  <c r="E267" i="13"/>
  <c r="G267" i="13" s="1"/>
  <c r="F188" i="13"/>
  <c r="D189" i="13"/>
  <c r="E188" i="13"/>
  <c r="G188" i="13" s="1"/>
  <c r="F735" i="13"/>
  <c r="E735" i="13"/>
  <c r="G735" i="13" s="1"/>
  <c r="F1080" i="13"/>
  <c r="E1080" i="13"/>
  <c r="G1080" i="13" s="1"/>
  <c r="F1310" i="13"/>
  <c r="E1310" i="13"/>
  <c r="F621" i="13"/>
  <c r="E621" i="13"/>
  <c r="G621" i="13" s="1"/>
  <c r="F850" i="13"/>
  <c r="E850" i="13"/>
  <c r="G850" i="13" s="1"/>
  <c r="F1194" i="13"/>
  <c r="E1194" i="13"/>
  <c r="D2181" i="13"/>
  <c r="E2180" i="13"/>
  <c r="G2180" i="13" s="1"/>
  <c r="F2180" i="13"/>
  <c r="F1955" i="13"/>
  <c r="D1956" i="13"/>
  <c r="E1955" i="13"/>
  <c r="G1955" i="13" s="1"/>
  <c r="D966" i="13"/>
  <c r="E966" i="13" s="1"/>
  <c r="F965" i="13"/>
  <c r="G965" i="13"/>
  <c r="F3558" i="13"/>
  <c r="E3558" i="13"/>
  <c r="G3558" i="13" s="1"/>
  <c r="D3559" i="13"/>
  <c r="D2878" i="13"/>
  <c r="F2877" i="13"/>
  <c r="E2877" i="13"/>
  <c r="G2877" i="13" s="1"/>
  <c r="G1537" i="13"/>
  <c r="E1538" i="13"/>
  <c r="G1310" i="13"/>
  <c r="D1311" i="13"/>
  <c r="G1194" i="13"/>
  <c r="D1195" i="13"/>
  <c r="D1081" i="13"/>
  <c r="D851" i="13"/>
  <c r="D736" i="13"/>
  <c r="D622" i="13"/>
  <c r="E4915" i="13"/>
  <c r="G4915" i="13" s="1"/>
  <c r="D4916" i="13"/>
  <c r="F4916" i="13" s="1"/>
  <c r="D4690" i="13"/>
  <c r="F4690" i="13" s="1"/>
  <c r="E4689" i="13"/>
  <c r="G4689" i="13" s="1"/>
  <c r="E4464" i="13"/>
  <c r="G4464" i="13" s="1"/>
  <c r="D4465" i="13"/>
  <c r="F4465" i="13" s="1"/>
  <c r="E4236" i="13"/>
  <c r="G4236" i="13" s="1"/>
  <c r="D4237" i="13"/>
  <c r="F4237" i="13" s="1"/>
  <c r="E4010" i="13"/>
  <c r="G4010" i="13" s="1"/>
  <c r="D4011" i="13"/>
  <c r="F4011" i="13" s="1"/>
  <c r="E3784" i="13"/>
  <c r="G3784" i="13" s="1"/>
  <c r="D3785" i="13"/>
  <c r="F3785" i="13" s="1"/>
  <c r="D3333" i="13"/>
  <c r="F3333" i="13" s="1"/>
  <c r="E3332" i="13"/>
  <c r="G3332" i="13" s="1"/>
  <c r="E3107" i="13"/>
  <c r="G3107" i="13" s="1"/>
  <c r="D3108" i="13"/>
  <c r="F3108" i="13" s="1"/>
  <c r="E2648" i="13"/>
  <c r="G2648" i="13" s="1"/>
  <c r="D2649" i="13"/>
  <c r="F2649" i="13" s="1"/>
  <c r="E2422" i="13"/>
  <c r="G2422" i="13" s="1"/>
  <c r="D2423" i="13"/>
  <c r="F2423" i="13" s="1"/>
  <c r="F189" i="13" l="1"/>
  <c r="D190" i="13"/>
  <c r="E189" i="13"/>
  <c r="G189" i="13" s="1"/>
  <c r="D269" i="13"/>
  <c r="F268" i="13"/>
  <c r="E268" i="13"/>
  <c r="G268" i="13" s="1"/>
  <c r="E427" i="13"/>
  <c r="G427" i="13" s="1"/>
  <c r="D428" i="13"/>
  <c r="F427" i="13"/>
  <c r="E347" i="13"/>
  <c r="G347" i="13" s="1"/>
  <c r="D348" i="13"/>
  <c r="F347" i="13"/>
  <c r="F736" i="13"/>
  <c r="E736" i="13"/>
  <c r="G736" i="13" s="1"/>
  <c r="F1081" i="13"/>
  <c r="E1081" i="13"/>
  <c r="G1081" i="13" s="1"/>
  <c r="F1311" i="13"/>
  <c r="E1311" i="13"/>
  <c r="F622" i="13"/>
  <c r="E622" i="13"/>
  <c r="G622" i="13" s="1"/>
  <c r="F851" i="13"/>
  <c r="E851" i="13"/>
  <c r="F1195" i="13"/>
  <c r="E1195" i="13"/>
  <c r="G1195" i="13" s="1"/>
  <c r="F1956" i="13"/>
  <c r="D1957" i="13"/>
  <c r="E1956" i="13"/>
  <c r="G1956" i="13" s="1"/>
  <c r="D2182" i="13"/>
  <c r="E2181" i="13"/>
  <c r="G2181" i="13" s="1"/>
  <c r="F2181" i="13"/>
  <c r="D2879" i="13"/>
  <c r="F2878" i="13"/>
  <c r="E2878" i="13"/>
  <c r="G2878" i="13" s="1"/>
  <c r="F3559" i="13"/>
  <c r="D3560" i="13"/>
  <c r="E3559" i="13"/>
  <c r="G3559" i="13" s="1"/>
  <c r="D967" i="13"/>
  <c r="E967" i="13" s="1"/>
  <c r="F966" i="13"/>
  <c r="G966" i="13"/>
  <c r="G1538" i="13"/>
  <c r="E1539" i="13"/>
  <c r="G1311" i="13"/>
  <c r="D1312" i="13"/>
  <c r="D1196" i="13"/>
  <c r="D1082" i="13"/>
  <c r="G851" i="13"/>
  <c r="D852" i="13"/>
  <c r="D737" i="13"/>
  <c r="D623" i="13"/>
  <c r="E4916" i="13"/>
  <c r="G4916" i="13" s="1"/>
  <c r="D4917" i="13"/>
  <c r="F4917" i="13" s="1"/>
  <c r="D4691" i="13"/>
  <c r="F4691" i="13" s="1"/>
  <c r="E4690" i="13"/>
  <c r="G4690" i="13" s="1"/>
  <c r="E4465" i="13"/>
  <c r="G4465" i="13" s="1"/>
  <c r="D4466" i="13"/>
  <c r="F4466" i="13" s="1"/>
  <c r="E4237" i="13"/>
  <c r="G4237" i="13" s="1"/>
  <c r="D4238" i="13"/>
  <c r="F4238" i="13" s="1"/>
  <c r="E4011" i="13"/>
  <c r="G4011" i="13" s="1"/>
  <c r="D4012" i="13"/>
  <c r="F4012" i="13" s="1"/>
  <c r="D3786" i="13"/>
  <c r="F3786" i="13" s="1"/>
  <c r="E3785" i="13"/>
  <c r="G3785" i="13" s="1"/>
  <c r="D3334" i="13"/>
  <c r="F3334" i="13" s="1"/>
  <c r="E3333" i="13"/>
  <c r="G3333" i="13" s="1"/>
  <c r="E3108" i="13"/>
  <c r="G3108" i="13" s="1"/>
  <c r="D3109" i="13"/>
  <c r="F3109" i="13" s="1"/>
  <c r="E2649" i="13"/>
  <c r="G2649" i="13" s="1"/>
  <c r="D2650" i="13"/>
  <c r="F2650" i="13" s="1"/>
  <c r="E2423" i="13"/>
  <c r="G2423" i="13" s="1"/>
  <c r="D2424" i="13"/>
  <c r="F2424" i="13" s="1"/>
  <c r="E428" i="13" l="1"/>
  <c r="G428" i="13" s="1"/>
  <c r="D429" i="13"/>
  <c r="F428" i="13"/>
  <c r="D270" i="13"/>
  <c r="F269" i="13"/>
  <c r="E269" i="13"/>
  <c r="G269" i="13" s="1"/>
  <c r="E348" i="13"/>
  <c r="G348" i="13" s="1"/>
  <c r="D349" i="13"/>
  <c r="F348" i="13"/>
  <c r="F190" i="13"/>
  <c r="D191" i="13"/>
  <c r="E190" i="13"/>
  <c r="G190" i="13" s="1"/>
  <c r="F623" i="13"/>
  <c r="E623" i="13"/>
  <c r="G623" i="13" s="1"/>
  <c r="F737" i="13"/>
  <c r="E737" i="13"/>
  <c r="G737" i="13" s="1"/>
  <c r="F1082" i="13"/>
  <c r="E1082" i="13"/>
  <c r="G1082" i="13" s="1"/>
  <c r="F1312" i="13"/>
  <c r="E1312" i="13"/>
  <c r="G1312" i="13" s="1"/>
  <c r="F852" i="13"/>
  <c r="E852" i="13"/>
  <c r="G852" i="13" s="1"/>
  <c r="F1196" i="13"/>
  <c r="E1196" i="13"/>
  <c r="G1196" i="13" s="1"/>
  <c r="D2183" i="13"/>
  <c r="E2182" i="13"/>
  <c r="G2182" i="13" s="1"/>
  <c r="F2182" i="13"/>
  <c r="F1957" i="13"/>
  <c r="D1958" i="13"/>
  <c r="E1957" i="13"/>
  <c r="G1957" i="13" s="1"/>
  <c r="D968" i="13"/>
  <c r="E968" i="13" s="1"/>
  <c r="F967" i="13"/>
  <c r="G967" i="13"/>
  <c r="F3560" i="13"/>
  <c r="D3561" i="13"/>
  <c r="E3560" i="13"/>
  <c r="G3560" i="13" s="1"/>
  <c r="D2880" i="13"/>
  <c r="F2879" i="13"/>
  <c r="E2879" i="13"/>
  <c r="G2879" i="13" s="1"/>
  <c r="E1540" i="13"/>
  <c r="G1539" i="13"/>
  <c r="D1313" i="13"/>
  <c r="D1197" i="13"/>
  <c r="D1083" i="13"/>
  <c r="D853" i="13"/>
  <c r="D738" i="13"/>
  <c r="D624" i="13"/>
  <c r="E4917" i="13"/>
  <c r="G4917" i="13" s="1"/>
  <c r="D4918" i="13"/>
  <c r="F4918" i="13" s="1"/>
  <c r="D4692" i="13"/>
  <c r="F4692" i="13" s="1"/>
  <c r="E4691" i="13"/>
  <c r="G4691" i="13" s="1"/>
  <c r="E4466" i="13"/>
  <c r="G4466" i="13" s="1"/>
  <c r="D4467" i="13"/>
  <c r="F4467" i="13" s="1"/>
  <c r="E4238" i="13"/>
  <c r="G4238" i="13" s="1"/>
  <c r="D4239" i="13"/>
  <c r="F4239" i="13" s="1"/>
  <c r="E4012" i="13"/>
  <c r="G4012" i="13" s="1"/>
  <c r="D4013" i="13"/>
  <c r="F4013" i="13" s="1"/>
  <c r="E3786" i="13"/>
  <c r="G3786" i="13" s="1"/>
  <c r="D3787" i="13"/>
  <c r="F3787" i="13" s="1"/>
  <c r="D3335" i="13"/>
  <c r="F3335" i="13" s="1"/>
  <c r="E3334" i="13"/>
  <c r="G3334" i="13" s="1"/>
  <c r="E3109" i="13"/>
  <c r="G3109" i="13" s="1"/>
  <c r="D3110" i="13"/>
  <c r="F3110" i="13" s="1"/>
  <c r="E2650" i="13"/>
  <c r="G2650" i="13" s="1"/>
  <c r="D2651" i="13"/>
  <c r="F2651" i="13" s="1"/>
  <c r="E2424" i="13"/>
  <c r="G2424" i="13" s="1"/>
  <c r="D2425" i="13"/>
  <c r="F2425" i="13" s="1"/>
  <c r="E349" i="13" l="1"/>
  <c r="G349" i="13" s="1"/>
  <c r="D350" i="13"/>
  <c r="F349" i="13"/>
  <c r="D271" i="13"/>
  <c r="E270" i="13"/>
  <c r="G270" i="13" s="1"/>
  <c r="F270" i="13"/>
  <c r="D192" i="13"/>
  <c r="F191" i="13"/>
  <c r="E191" i="13"/>
  <c r="G191" i="13" s="1"/>
  <c r="E429" i="13"/>
  <c r="G429" i="13" s="1"/>
  <c r="D430" i="13"/>
  <c r="F429" i="13"/>
  <c r="F624" i="13"/>
  <c r="E624" i="13"/>
  <c r="G624" i="13" s="1"/>
  <c r="F738" i="13"/>
  <c r="E738" i="13"/>
  <c r="G738" i="13" s="1"/>
  <c r="F1083" i="13"/>
  <c r="E1083" i="13"/>
  <c r="G1083" i="13" s="1"/>
  <c r="F1313" i="13"/>
  <c r="E1313" i="13"/>
  <c r="G1313" i="13" s="1"/>
  <c r="F853" i="13"/>
  <c r="E853" i="13"/>
  <c r="G853" i="13" s="1"/>
  <c r="F1197" i="13"/>
  <c r="E1197" i="13"/>
  <c r="G1197" i="13" s="1"/>
  <c r="F1958" i="13"/>
  <c r="D1959" i="13"/>
  <c r="E1958" i="13"/>
  <c r="G1958" i="13" s="1"/>
  <c r="E2183" i="13"/>
  <c r="G2183" i="13" s="1"/>
  <c r="D2184" i="13"/>
  <c r="F2183" i="13"/>
  <c r="D2881" i="13"/>
  <c r="F2880" i="13"/>
  <c r="E2880" i="13"/>
  <c r="G2880" i="13" s="1"/>
  <c r="F3561" i="13"/>
  <c r="D3562" i="13"/>
  <c r="E3561" i="13"/>
  <c r="G3561" i="13" s="1"/>
  <c r="D969" i="13"/>
  <c r="E969" i="13" s="1"/>
  <c r="F968" i="13"/>
  <c r="G968" i="13"/>
  <c r="E1541" i="13"/>
  <c r="G1540" i="13"/>
  <c r="D1314" i="13"/>
  <c r="D1198" i="13"/>
  <c r="D1084" i="13"/>
  <c r="D854" i="13"/>
  <c r="D739" i="13"/>
  <c r="D625" i="13"/>
  <c r="E4918" i="13"/>
  <c r="G4918" i="13" s="1"/>
  <c r="D4919" i="13"/>
  <c r="F4919" i="13" s="1"/>
  <c r="D4693" i="13"/>
  <c r="F4693" i="13" s="1"/>
  <c r="E4692" i="13"/>
  <c r="G4692" i="13" s="1"/>
  <c r="E4467" i="13"/>
  <c r="G4467" i="13" s="1"/>
  <c r="D4468" i="13"/>
  <c r="F4468" i="13" s="1"/>
  <c r="E4239" i="13"/>
  <c r="G4239" i="13" s="1"/>
  <c r="D4240" i="13"/>
  <c r="F4240" i="13" s="1"/>
  <c r="E4013" i="13"/>
  <c r="G4013" i="13" s="1"/>
  <c r="D4014" i="13"/>
  <c r="F4014" i="13" s="1"/>
  <c r="E3787" i="13"/>
  <c r="G3787" i="13" s="1"/>
  <c r="D3788" i="13"/>
  <c r="F3788" i="13" s="1"/>
  <c r="D3336" i="13"/>
  <c r="F3336" i="13" s="1"/>
  <c r="E3335" i="13"/>
  <c r="G3335" i="13" s="1"/>
  <c r="E3110" i="13"/>
  <c r="G3110" i="13" s="1"/>
  <c r="D3111" i="13"/>
  <c r="F3111" i="13" s="1"/>
  <c r="E2651" i="13"/>
  <c r="G2651" i="13" s="1"/>
  <c r="D2652" i="13"/>
  <c r="F2652" i="13" s="1"/>
  <c r="E2425" i="13"/>
  <c r="G2425" i="13" s="1"/>
  <c r="D2426" i="13"/>
  <c r="F2426" i="13" s="1"/>
  <c r="D272" i="13" l="1"/>
  <c r="E271" i="13"/>
  <c r="G271" i="13" s="1"/>
  <c r="F271" i="13"/>
  <c r="E430" i="13"/>
  <c r="G430" i="13" s="1"/>
  <c r="D431" i="13"/>
  <c r="F430" i="13"/>
  <c r="D193" i="13"/>
  <c r="F192" i="13"/>
  <c r="E192" i="13"/>
  <c r="G192" i="13" s="1"/>
  <c r="E350" i="13"/>
  <c r="G350" i="13" s="1"/>
  <c r="D351" i="13"/>
  <c r="F350" i="13"/>
  <c r="F625" i="13"/>
  <c r="E625" i="13"/>
  <c r="G625" i="13" s="1"/>
  <c r="F739" i="13"/>
  <c r="E739" i="13"/>
  <c r="G739" i="13" s="1"/>
  <c r="F1084" i="13"/>
  <c r="E1084" i="13"/>
  <c r="G1084" i="13" s="1"/>
  <c r="F1314" i="13"/>
  <c r="E1314" i="13"/>
  <c r="G1314" i="13" s="1"/>
  <c r="F854" i="13"/>
  <c r="E854" i="13"/>
  <c r="G854" i="13" s="1"/>
  <c r="F1198" i="13"/>
  <c r="E1198" i="13"/>
  <c r="G1198" i="13" s="1"/>
  <c r="F1959" i="13"/>
  <c r="D1960" i="13"/>
  <c r="E1959" i="13"/>
  <c r="G1959" i="13" s="1"/>
  <c r="D2185" i="13"/>
  <c r="E2184" i="13"/>
  <c r="G2184" i="13" s="1"/>
  <c r="F2184" i="13"/>
  <c r="D970" i="13"/>
  <c r="E970" i="13" s="1"/>
  <c r="F969" i="13"/>
  <c r="G969" i="13"/>
  <c r="F3562" i="13"/>
  <c r="D3563" i="13"/>
  <c r="E3562" i="13"/>
  <c r="G3562" i="13" s="1"/>
  <c r="D2882" i="13"/>
  <c r="F2881" i="13"/>
  <c r="E2881" i="13"/>
  <c r="G2881" i="13" s="1"/>
  <c r="G1541" i="13"/>
  <c r="E1542" i="13"/>
  <c r="D1315" i="13"/>
  <c r="D1199" i="13"/>
  <c r="D1085" i="13"/>
  <c r="D855" i="13"/>
  <c r="D740" i="13"/>
  <c r="D626" i="13"/>
  <c r="E4919" i="13"/>
  <c r="G4919" i="13" s="1"/>
  <c r="D4920" i="13"/>
  <c r="F4920" i="13" s="1"/>
  <c r="D4694" i="13"/>
  <c r="F4694" i="13" s="1"/>
  <c r="E4693" i="13"/>
  <c r="G4693" i="13" s="1"/>
  <c r="E4468" i="13"/>
  <c r="G4468" i="13" s="1"/>
  <c r="D4469" i="13"/>
  <c r="F4469" i="13" s="1"/>
  <c r="E4240" i="13"/>
  <c r="G4240" i="13" s="1"/>
  <c r="D4241" i="13"/>
  <c r="F4241" i="13" s="1"/>
  <c r="E4014" i="13"/>
  <c r="G4014" i="13" s="1"/>
  <c r="D4015" i="13"/>
  <c r="F4015" i="13" s="1"/>
  <c r="E3788" i="13"/>
  <c r="G3788" i="13" s="1"/>
  <c r="D3789" i="13"/>
  <c r="F3789" i="13" s="1"/>
  <c r="D3337" i="13"/>
  <c r="F3337" i="13" s="1"/>
  <c r="E3336" i="13"/>
  <c r="G3336" i="13" s="1"/>
  <c r="E3111" i="13"/>
  <c r="G3111" i="13" s="1"/>
  <c r="D3112" i="13"/>
  <c r="F3112" i="13" s="1"/>
  <c r="E2652" i="13"/>
  <c r="G2652" i="13" s="1"/>
  <c r="D2653" i="13"/>
  <c r="F2653" i="13" s="1"/>
  <c r="E2426" i="13"/>
  <c r="G2426" i="13" s="1"/>
  <c r="D2427" i="13"/>
  <c r="F2427" i="13" s="1"/>
  <c r="E351" i="13" l="1"/>
  <c r="G351" i="13" s="1"/>
  <c r="D352" i="13"/>
  <c r="F351" i="13"/>
  <c r="E193" i="13"/>
  <c r="G193" i="13" s="1"/>
  <c r="D194" i="13"/>
  <c r="F193" i="13"/>
  <c r="E431" i="13"/>
  <c r="G431" i="13" s="1"/>
  <c r="D432" i="13"/>
  <c r="F431" i="13"/>
  <c r="D273" i="13"/>
  <c r="F272" i="13"/>
  <c r="E272" i="13"/>
  <c r="G272" i="13" s="1"/>
  <c r="F740" i="13"/>
  <c r="E740" i="13"/>
  <c r="G740" i="13" s="1"/>
  <c r="F1085" i="13"/>
  <c r="E1085" i="13"/>
  <c r="G1085" i="13" s="1"/>
  <c r="F1315" i="13"/>
  <c r="E1315" i="13"/>
  <c r="F626" i="13"/>
  <c r="E626" i="13"/>
  <c r="G626" i="13" s="1"/>
  <c r="F855" i="13"/>
  <c r="E855" i="13"/>
  <c r="G855" i="13" s="1"/>
  <c r="F1199" i="13"/>
  <c r="E1199" i="13"/>
  <c r="D2186" i="13"/>
  <c r="E2185" i="13"/>
  <c r="G2185" i="13" s="1"/>
  <c r="F2185" i="13"/>
  <c r="F1960" i="13"/>
  <c r="D1961" i="13"/>
  <c r="E1960" i="13"/>
  <c r="G1960" i="13" s="1"/>
  <c r="D2883" i="13"/>
  <c r="F2882" i="13"/>
  <c r="E2882" i="13"/>
  <c r="G2882" i="13" s="1"/>
  <c r="F3563" i="13"/>
  <c r="E3563" i="13"/>
  <c r="G3563" i="13" s="1"/>
  <c r="D3564" i="13"/>
  <c r="D971" i="13"/>
  <c r="E971" i="13" s="1"/>
  <c r="F970" i="13"/>
  <c r="G970" i="13"/>
  <c r="G1542" i="13"/>
  <c r="E1543" i="13"/>
  <c r="G1315" i="13"/>
  <c r="D1316" i="13"/>
  <c r="G1199" i="13"/>
  <c r="D1200" i="13"/>
  <c r="D1086" i="13"/>
  <c r="D856" i="13"/>
  <c r="D741" i="13"/>
  <c r="D627" i="13"/>
  <c r="E4920" i="13"/>
  <c r="G4920" i="13" s="1"/>
  <c r="D4921" i="13"/>
  <c r="F4921" i="13" s="1"/>
  <c r="D4695" i="13"/>
  <c r="F4695" i="13" s="1"/>
  <c r="E4694" i="13"/>
  <c r="G4694" i="13" s="1"/>
  <c r="E4469" i="13"/>
  <c r="G4469" i="13" s="1"/>
  <c r="D4470" i="13"/>
  <c r="F4470" i="13" s="1"/>
  <c r="E4241" i="13"/>
  <c r="G4241" i="13" s="1"/>
  <c r="D4242" i="13"/>
  <c r="F4242" i="13" s="1"/>
  <c r="E4015" i="13"/>
  <c r="G4015" i="13" s="1"/>
  <c r="D4016" i="13"/>
  <c r="F4016" i="13" s="1"/>
  <c r="E3789" i="13"/>
  <c r="G3789" i="13" s="1"/>
  <c r="D3790" i="13"/>
  <c r="F3790" i="13" s="1"/>
  <c r="D3338" i="13"/>
  <c r="F3338" i="13" s="1"/>
  <c r="E3337" i="13"/>
  <c r="G3337" i="13" s="1"/>
  <c r="E3112" i="13"/>
  <c r="G3112" i="13" s="1"/>
  <c r="D3113" i="13"/>
  <c r="F3113" i="13" s="1"/>
  <c r="E2653" i="13"/>
  <c r="G2653" i="13" s="1"/>
  <c r="D2654" i="13"/>
  <c r="F2654" i="13" s="1"/>
  <c r="E2427" i="13"/>
  <c r="G2427" i="13" s="1"/>
  <c r="D2428" i="13"/>
  <c r="F2428" i="13" s="1"/>
  <c r="E432" i="13" l="1"/>
  <c r="G432" i="13" s="1"/>
  <c r="D433" i="13"/>
  <c r="F432" i="13"/>
  <c r="D274" i="13"/>
  <c r="F273" i="13"/>
  <c r="E273" i="13"/>
  <c r="G273" i="13" s="1"/>
  <c r="E352" i="13"/>
  <c r="G352" i="13" s="1"/>
  <c r="D353" i="13"/>
  <c r="F352" i="13"/>
  <c r="F194" i="13"/>
  <c r="D195" i="13"/>
  <c r="E194" i="13"/>
  <c r="G194" i="13" s="1"/>
  <c r="F627" i="13"/>
  <c r="E627" i="13"/>
  <c r="G627" i="13" s="1"/>
  <c r="F741" i="13"/>
  <c r="E741" i="13"/>
  <c r="G741" i="13" s="1"/>
  <c r="F1086" i="13"/>
  <c r="E1086" i="13"/>
  <c r="G1086" i="13" s="1"/>
  <c r="F1316" i="13"/>
  <c r="E1316" i="13"/>
  <c r="G1316" i="13" s="1"/>
  <c r="F856" i="13"/>
  <c r="E856" i="13"/>
  <c r="G856" i="13" s="1"/>
  <c r="F1200" i="13"/>
  <c r="E1200" i="13"/>
  <c r="G1200" i="13" s="1"/>
  <c r="F1961" i="13"/>
  <c r="D1962" i="13"/>
  <c r="E1961" i="13"/>
  <c r="G1961" i="13" s="1"/>
  <c r="D2187" i="13"/>
  <c r="E2186" i="13"/>
  <c r="G2186" i="13" s="1"/>
  <c r="F2186" i="13"/>
  <c r="D972" i="13"/>
  <c r="E972" i="13" s="1"/>
  <c r="F971" i="13"/>
  <c r="G971" i="13"/>
  <c r="F3564" i="13"/>
  <c r="D3565" i="13"/>
  <c r="E3564" i="13"/>
  <c r="G3564" i="13" s="1"/>
  <c r="F2883" i="13"/>
  <c r="E2883" i="13"/>
  <c r="G2883" i="13" s="1"/>
  <c r="D2884" i="13"/>
  <c r="E1544" i="13"/>
  <c r="G1543" i="13"/>
  <c r="D1317" i="13"/>
  <c r="D1201" i="13"/>
  <c r="D1087" i="13"/>
  <c r="D857" i="13"/>
  <c r="D742" i="13"/>
  <c r="D628" i="13"/>
  <c r="E4921" i="13"/>
  <c r="G4921" i="13" s="1"/>
  <c r="D4922" i="13"/>
  <c r="F4922" i="13" s="1"/>
  <c r="D4696" i="13"/>
  <c r="F4696" i="13" s="1"/>
  <c r="E4695" i="13"/>
  <c r="G4695" i="13" s="1"/>
  <c r="E4470" i="13"/>
  <c r="G4470" i="13" s="1"/>
  <c r="D4471" i="13"/>
  <c r="F4471" i="13" s="1"/>
  <c r="E4242" i="13"/>
  <c r="G4242" i="13" s="1"/>
  <c r="D4243" i="13"/>
  <c r="F4243" i="13" s="1"/>
  <c r="E4016" i="13"/>
  <c r="G4016" i="13" s="1"/>
  <c r="D4017" i="13"/>
  <c r="F4017" i="13" s="1"/>
  <c r="E3790" i="13"/>
  <c r="G3790" i="13" s="1"/>
  <c r="D3791" i="13"/>
  <c r="F3791" i="13" s="1"/>
  <c r="D3339" i="13"/>
  <c r="F3339" i="13" s="1"/>
  <c r="E3338" i="13"/>
  <c r="G3338" i="13" s="1"/>
  <c r="E3113" i="13"/>
  <c r="G3113" i="13" s="1"/>
  <c r="D3114" i="13"/>
  <c r="F3114" i="13" s="1"/>
  <c r="E2654" i="13"/>
  <c r="G2654" i="13" s="1"/>
  <c r="D2655" i="13"/>
  <c r="F2655" i="13" s="1"/>
  <c r="E2428" i="13"/>
  <c r="G2428" i="13" s="1"/>
  <c r="D2429" i="13"/>
  <c r="F2429" i="13" s="1"/>
  <c r="E353" i="13" l="1"/>
  <c r="G353" i="13" s="1"/>
  <c r="D354" i="13"/>
  <c r="F353" i="13"/>
  <c r="D275" i="13"/>
  <c r="F274" i="13"/>
  <c r="E274" i="13"/>
  <c r="G274" i="13" s="1"/>
  <c r="F195" i="13"/>
  <c r="D196" i="13"/>
  <c r="E195" i="13"/>
  <c r="G195" i="13" s="1"/>
  <c r="E433" i="13"/>
  <c r="G433" i="13" s="1"/>
  <c r="D434" i="13"/>
  <c r="F433" i="13"/>
  <c r="F628" i="13"/>
  <c r="E628" i="13"/>
  <c r="G628" i="13" s="1"/>
  <c r="F742" i="13"/>
  <c r="E742" i="13"/>
  <c r="G742" i="13" s="1"/>
  <c r="F1087" i="13"/>
  <c r="E1087" i="13"/>
  <c r="G1087" i="13" s="1"/>
  <c r="F1317" i="13"/>
  <c r="E1317" i="13"/>
  <c r="G1317" i="13" s="1"/>
  <c r="F857" i="13"/>
  <c r="E857" i="13"/>
  <c r="G857" i="13" s="1"/>
  <c r="F1201" i="13"/>
  <c r="E1201" i="13"/>
  <c r="G1201" i="13" s="1"/>
  <c r="D2188" i="13"/>
  <c r="E2187" i="13"/>
  <c r="G2187" i="13" s="1"/>
  <c r="F2187" i="13"/>
  <c r="F1962" i="13"/>
  <c r="E1962" i="13"/>
  <c r="G1962" i="13" s="1"/>
  <c r="D1963" i="13"/>
  <c r="F2884" i="13"/>
  <c r="D2885" i="13"/>
  <c r="E2884" i="13"/>
  <c r="G2884" i="13" s="1"/>
  <c r="F3565" i="13"/>
  <c r="D3566" i="13"/>
  <c r="E3565" i="13"/>
  <c r="G3565" i="13" s="1"/>
  <c r="D973" i="13"/>
  <c r="E973" i="13" s="1"/>
  <c r="F972" i="13"/>
  <c r="G972" i="13"/>
  <c r="E1545" i="13"/>
  <c r="G1544" i="13"/>
  <c r="D1318" i="13"/>
  <c r="D1202" i="13"/>
  <c r="D1088" i="13"/>
  <c r="D858" i="13"/>
  <c r="D743" i="13"/>
  <c r="D629" i="13"/>
  <c r="E4922" i="13"/>
  <c r="G4922" i="13" s="1"/>
  <c r="D4923" i="13"/>
  <c r="F4923" i="13" s="1"/>
  <c r="D4697" i="13"/>
  <c r="F4697" i="13" s="1"/>
  <c r="E4696" i="13"/>
  <c r="G4696" i="13" s="1"/>
  <c r="E4471" i="13"/>
  <c r="G4471" i="13" s="1"/>
  <c r="D4472" i="13"/>
  <c r="F4472" i="13" s="1"/>
  <c r="E4243" i="13"/>
  <c r="G4243" i="13" s="1"/>
  <c r="D4244" i="13"/>
  <c r="F4244" i="13" s="1"/>
  <c r="E4017" i="13"/>
  <c r="G4017" i="13" s="1"/>
  <c r="D4018" i="13"/>
  <c r="F4018" i="13" s="1"/>
  <c r="E3791" i="13"/>
  <c r="G3791" i="13" s="1"/>
  <c r="D3792" i="13"/>
  <c r="F3792" i="13" s="1"/>
  <c r="D3340" i="13"/>
  <c r="F3340" i="13" s="1"/>
  <c r="E3339" i="13"/>
  <c r="G3339" i="13" s="1"/>
  <c r="E3114" i="13"/>
  <c r="G3114" i="13" s="1"/>
  <c r="D3115" i="13"/>
  <c r="F3115" i="13" s="1"/>
  <c r="E2655" i="13"/>
  <c r="G2655" i="13" s="1"/>
  <c r="D2656" i="13"/>
  <c r="F2656" i="13" s="1"/>
  <c r="E2429" i="13"/>
  <c r="G2429" i="13" s="1"/>
  <c r="D2430" i="13"/>
  <c r="F2430" i="13" s="1"/>
  <c r="E196" i="13" l="1"/>
  <c r="G196" i="13" s="1"/>
  <c r="F196" i="13"/>
  <c r="D197" i="13"/>
  <c r="D276" i="13"/>
  <c r="F275" i="13"/>
  <c r="E275" i="13"/>
  <c r="G275" i="13" s="1"/>
  <c r="E434" i="13"/>
  <c r="G434" i="13" s="1"/>
  <c r="D435" i="13"/>
  <c r="F434" i="13"/>
  <c r="E354" i="13"/>
  <c r="G354" i="13" s="1"/>
  <c r="D355" i="13"/>
  <c r="F354" i="13"/>
  <c r="F743" i="13"/>
  <c r="E743" i="13"/>
  <c r="G743" i="13" s="1"/>
  <c r="F1088" i="13"/>
  <c r="E1088" i="13"/>
  <c r="G1088" i="13" s="1"/>
  <c r="F1318" i="13"/>
  <c r="E1318" i="13"/>
  <c r="G1318" i="13" s="1"/>
  <c r="F629" i="13"/>
  <c r="E629" i="13"/>
  <c r="G629" i="13" s="1"/>
  <c r="F858" i="13"/>
  <c r="E858" i="13"/>
  <c r="G858" i="13" s="1"/>
  <c r="F1202" i="13"/>
  <c r="E1202" i="13"/>
  <c r="G1202" i="13" s="1"/>
  <c r="F1963" i="13"/>
  <c r="D1964" i="13"/>
  <c r="E1963" i="13"/>
  <c r="G1963" i="13" s="1"/>
  <c r="E2188" i="13"/>
  <c r="G2188" i="13" s="1"/>
  <c r="D2189" i="13"/>
  <c r="F2188" i="13"/>
  <c r="D974" i="13"/>
  <c r="E974" i="13" s="1"/>
  <c r="F973" i="13"/>
  <c r="G973" i="13"/>
  <c r="F2885" i="13"/>
  <c r="E2885" i="13"/>
  <c r="G2885" i="13" s="1"/>
  <c r="D2886" i="13"/>
  <c r="F3566" i="13"/>
  <c r="D3567" i="13"/>
  <c r="E3566" i="13"/>
  <c r="G3566" i="13" s="1"/>
  <c r="G1545" i="13"/>
  <c r="E1546" i="13"/>
  <c r="D1319" i="13"/>
  <c r="D1203" i="13"/>
  <c r="D1089" i="13"/>
  <c r="D859" i="13"/>
  <c r="D744" i="13"/>
  <c r="D630" i="13"/>
  <c r="E4923" i="13"/>
  <c r="G4923" i="13" s="1"/>
  <c r="D4924" i="13"/>
  <c r="F4924" i="13" s="1"/>
  <c r="D4698" i="13"/>
  <c r="F4698" i="13" s="1"/>
  <c r="E4697" i="13"/>
  <c r="G4697" i="13" s="1"/>
  <c r="E4472" i="13"/>
  <c r="G4472" i="13" s="1"/>
  <c r="D4473" i="13"/>
  <c r="F4473" i="13" s="1"/>
  <c r="E4244" i="13"/>
  <c r="G4244" i="13" s="1"/>
  <c r="D4245" i="13"/>
  <c r="F4245" i="13" s="1"/>
  <c r="E4018" i="13"/>
  <c r="G4018" i="13" s="1"/>
  <c r="D4019" i="13"/>
  <c r="F4019" i="13" s="1"/>
  <c r="E3792" i="13"/>
  <c r="G3792" i="13" s="1"/>
  <c r="D3793" i="13"/>
  <c r="F3793" i="13" s="1"/>
  <c r="D3341" i="13"/>
  <c r="F3341" i="13" s="1"/>
  <c r="E3340" i="13"/>
  <c r="G3340" i="13" s="1"/>
  <c r="E3115" i="13"/>
  <c r="G3115" i="13" s="1"/>
  <c r="D3116" i="13"/>
  <c r="F3116" i="13" s="1"/>
  <c r="E2656" i="13"/>
  <c r="G2656" i="13" s="1"/>
  <c r="D2657" i="13"/>
  <c r="F2657" i="13" s="1"/>
  <c r="E2430" i="13"/>
  <c r="G2430" i="13" s="1"/>
  <c r="D2431" i="13"/>
  <c r="F2431" i="13" s="1"/>
  <c r="E435" i="13" l="1"/>
  <c r="G435" i="13" s="1"/>
  <c r="D436" i="13"/>
  <c r="F435" i="13"/>
  <c r="D277" i="13"/>
  <c r="F276" i="13"/>
  <c r="E276" i="13"/>
  <c r="G276" i="13" s="1"/>
  <c r="E355" i="13"/>
  <c r="G355" i="13" s="1"/>
  <c r="D356" i="13"/>
  <c r="F355" i="13"/>
  <c r="F197" i="13"/>
  <c r="D198" i="13"/>
  <c r="E197" i="13"/>
  <c r="G197" i="13" s="1"/>
  <c r="F744" i="13"/>
  <c r="E744" i="13"/>
  <c r="G744" i="13" s="1"/>
  <c r="F1089" i="13"/>
  <c r="E1089" i="13"/>
  <c r="G1089" i="13" s="1"/>
  <c r="F1319" i="13"/>
  <c r="E1319" i="13"/>
  <c r="F630" i="13"/>
  <c r="E630" i="13"/>
  <c r="G630" i="13" s="1"/>
  <c r="F859" i="13"/>
  <c r="E859" i="13"/>
  <c r="G859" i="13" s="1"/>
  <c r="F1203" i="13"/>
  <c r="E1203" i="13"/>
  <c r="F1964" i="13"/>
  <c r="E1964" i="13"/>
  <c r="G1964" i="13" s="1"/>
  <c r="D1965" i="13"/>
  <c r="D2190" i="13"/>
  <c r="E2189" i="13"/>
  <c r="G2189" i="13" s="1"/>
  <c r="F2189" i="13"/>
  <c r="F3567" i="13"/>
  <c r="E3567" i="13"/>
  <c r="G3567" i="13" s="1"/>
  <c r="D3568" i="13"/>
  <c r="F2886" i="13"/>
  <c r="E2886" i="13"/>
  <c r="G2886" i="13" s="1"/>
  <c r="D2887" i="13"/>
  <c r="D975" i="13"/>
  <c r="E975" i="13" s="1"/>
  <c r="F974" i="13"/>
  <c r="G974" i="13"/>
  <c r="G1546" i="13"/>
  <c r="E1547" i="13"/>
  <c r="G1319" i="13"/>
  <c r="D1320" i="13"/>
  <c r="G1203" i="13"/>
  <c r="D1204" i="13"/>
  <c r="D1090" i="13"/>
  <c r="D860" i="13"/>
  <c r="D745" i="13"/>
  <c r="D631" i="13"/>
  <c r="E4924" i="13"/>
  <c r="G4924" i="13" s="1"/>
  <c r="D4925" i="13"/>
  <c r="F4925" i="13" s="1"/>
  <c r="D4699" i="13"/>
  <c r="F4699" i="13" s="1"/>
  <c r="E4698" i="13"/>
  <c r="G4698" i="13" s="1"/>
  <c r="E4473" i="13"/>
  <c r="G4473" i="13" s="1"/>
  <c r="D4474" i="13"/>
  <c r="F4474" i="13" s="1"/>
  <c r="E4245" i="13"/>
  <c r="G4245" i="13" s="1"/>
  <c r="D4246" i="13"/>
  <c r="F4246" i="13" s="1"/>
  <c r="E4019" i="13"/>
  <c r="G4019" i="13" s="1"/>
  <c r="D4020" i="13"/>
  <c r="F4020" i="13" s="1"/>
  <c r="E3793" i="13"/>
  <c r="G3793" i="13" s="1"/>
  <c r="D3794" i="13"/>
  <c r="F3794" i="13" s="1"/>
  <c r="D3342" i="13"/>
  <c r="F3342" i="13" s="1"/>
  <c r="E3341" i="13"/>
  <c r="G3341" i="13" s="1"/>
  <c r="E3116" i="13"/>
  <c r="G3116" i="13" s="1"/>
  <c r="D3117" i="13"/>
  <c r="F3117" i="13" s="1"/>
  <c r="E2657" i="13"/>
  <c r="G2657" i="13" s="1"/>
  <c r="D2658" i="13"/>
  <c r="F2658" i="13" s="1"/>
  <c r="E2431" i="13"/>
  <c r="G2431" i="13" s="1"/>
  <c r="D2432" i="13"/>
  <c r="F2432" i="13" s="1"/>
  <c r="E356" i="13" l="1"/>
  <c r="G356" i="13" s="1"/>
  <c r="D357" i="13"/>
  <c r="F356" i="13"/>
  <c r="D278" i="13"/>
  <c r="F277" i="13"/>
  <c r="E277" i="13"/>
  <c r="G277" i="13" s="1"/>
  <c r="F198" i="13"/>
  <c r="D199" i="13"/>
  <c r="E198" i="13"/>
  <c r="G198" i="13" s="1"/>
  <c r="E436" i="13"/>
  <c r="G436" i="13" s="1"/>
  <c r="D437" i="13"/>
  <c r="F436" i="13"/>
  <c r="F631" i="13"/>
  <c r="E631" i="13"/>
  <c r="G631" i="13" s="1"/>
  <c r="F745" i="13"/>
  <c r="E745" i="13"/>
  <c r="G745" i="13" s="1"/>
  <c r="F1090" i="13"/>
  <c r="E1090" i="13"/>
  <c r="G1090" i="13" s="1"/>
  <c r="F1320" i="13"/>
  <c r="E1320" i="13"/>
  <c r="G1320" i="13" s="1"/>
  <c r="F860" i="13"/>
  <c r="E860" i="13"/>
  <c r="G860" i="13" s="1"/>
  <c r="F1204" i="13"/>
  <c r="E1204" i="13"/>
  <c r="G1204" i="13" s="1"/>
  <c r="D2191" i="13"/>
  <c r="E2190" i="13"/>
  <c r="G2190" i="13" s="1"/>
  <c r="F2190" i="13"/>
  <c r="F1965" i="13"/>
  <c r="D1966" i="13"/>
  <c r="E1965" i="13"/>
  <c r="G1965" i="13" s="1"/>
  <c r="D976" i="13"/>
  <c r="E976" i="13" s="1"/>
  <c r="F975" i="13"/>
  <c r="G975" i="13"/>
  <c r="F3568" i="13"/>
  <c r="E3568" i="13"/>
  <c r="G3568" i="13" s="1"/>
  <c r="D3569" i="13"/>
  <c r="F2887" i="13"/>
  <c r="E2887" i="13"/>
  <c r="G2887" i="13" s="1"/>
  <c r="D2888" i="13"/>
  <c r="E1548" i="13"/>
  <c r="G1547" i="13"/>
  <c r="D1321" i="13"/>
  <c r="D1205" i="13"/>
  <c r="D1091" i="13"/>
  <c r="D861" i="13"/>
  <c r="D746" i="13"/>
  <c r="D632" i="13"/>
  <c r="E4925" i="13"/>
  <c r="G4925" i="13" s="1"/>
  <c r="D4926" i="13"/>
  <c r="F4926" i="13" s="1"/>
  <c r="E4699" i="13"/>
  <c r="G4699" i="13" s="1"/>
  <c r="D4700" i="13"/>
  <c r="F4700" i="13" s="1"/>
  <c r="E4474" i="13"/>
  <c r="G4474" i="13" s="1"/>
  <c r="D4475" i="13"/>
  <c r="F4475" i="13" s="1"/>
  <c r="E4246" i="13"/>
  <c r="G4246" i="13" s="1"/>
  <c r="D4247" i="13"/>
  <c r="F4247" i="13" s="1"/>
  <c r="E4020" i="13"/>
  <c r="G4020" i="13" s="1"/>
  <c r="D4021" i="13"/>
  <c r="F4021" i="13" s="1"/>
  <c r="E3794" i="13"/>
  <c r="G3794" i="13" s="1"/>
  <c r="D3795" i="13"/>
  <c r="F3795" i="13" s="1"/>
  <c r="D3343" i="13"/>
  <c r="F3343" i="13" s="1"/>
  <c r="E3342" i="13"/>
  <c r="G3342" i="13" s="1"/>
  <c r="D3118" i="13"/>
  <c r="F3118" i="13" s="1"/>
  <c r="E3117" i="13"/>
  <c r="G3117" i="13" s="1"/>
  <c r="E2658" i="13"/>
  <c r="G2658" i="13" s="1"/>
  <c r="D2659" i="13"/>
  <c r="F2659" i="13" s="1"/>
  <c r="E2432" i="13"/>
  <c r="G2432" i="13" s="1"/>
  <c r="D2433" i="13"/>
  <c r="F2433" i="13" s="1"/>
  <c r="F199" i="13" l="1"/>
  <c r="D200" i="13"/>
  <c r="E199" i="13"/>
  <c r="G199" i="13" s="1"/>
  <c r="D279" i="13"/>
  <c r="F278" i="13"/>
  <c r="E278" i="13"/>
  <c r="G278" i="13" s="1"/>
  <c r="E437" i="13"/>
  <c r="G437" i="13" s="1"/>
  <c r="D438" i="13"/>
  <c r="F437" i="13"/>
  <c r="E357" i="13"/>
  <c r="G357" i="13" s="1"/>
  <c r="D358" i="13"/>
  <c r="F357" i="13"/>
  <c r="F632" i="13"/>
  <c r="E632" i="13"/>
  <c r="G632" i="13" s="1"/>
  <c r="F746" i="13"/>
  <c r="E746" i="13"/>
  <c r="G746" i="13" s="1"/>
  <c r="F1091" i="13"/>
  <c r="E1091" i="13"/>
  <c r="G1091" i="13" s="1"/>
  <c r="F1321" i="13"/>
  <c r="E1321" i="13"/>
  <c r="G1321" i="13" s="1"/>
  <c r="F861" i="13"/>
  <c r="E861" i="13"/>
  <c r="G861" i="13" s="1"/>
  <c r="F1205" i="13"/>
  <c r="E1205" i="13"/>
  <c r="G1205" i="13" s="1"/>
  <c r="F1966" i="13"/>
  <c r="E1966" i="13"/>
  <c r="G1966" i="13" s="1"/>
  <c r="D1967" i="13"/>
  <c r="E2191" i="13"/>
  <c r="G2191" i="13" s="1"/>
  <c r="D2192" i="13"/>
  <c r="F2191" i="13"/>
  <c r="F3569" i="13"/>
  <c r="E3569" i="13"/>
  <c r="G3569" i="13" s="1"/>
  <c r="D3570" i="13"/>
  <c r="F2888" i="13"/>
  <c r="D2889" i="13"/>
  <c r="E2888" i="13"/>
  <c r="G2888" i="13" s="1"/>
  <c r="D977" i="13"/>
  <c r="E977" i="13" s="1"/>
  <c r="F976" i="13"/>
  <c r="G976" i="13"/>
  <c r="E1549" i="13"/>
  <c r="G1548" i="13"/>
  <c r="D1322" i="13"/>
  <c r="D1206" i="13"/>
  <c r="D1092" i="13"/>
  <c r="D862" i="13"/>
  <c r="D747" i="13"/>
  <c r="D633" i="13"/>
  <c r="E4926" i="13"/>
  <c r="G4926" i="13" s="1"/>
  <c r="D4927" i="13"/>
  <c r="F4927" i="13" s="1"/>
  <c r="E4700" i="13"/>
  <c r="G4700" i="13" s="1"/>
  <c r="D4701" i="13"/>
  <c r="F4701" i="13" s="1"/>
  <c r="E4475" i="13"/>
  <c r="G4475" i="13" s="1"/>
  <c r="D4476" i="13"/>
  <c r="F4476" i="13" s="1"/>
  <c r="D4248" i="13"/>
  <c r="F4248" i="13" s="1"/>
  <c r="E4247" i="13"/>
  <c r="G4247" i="13" s="1"/>
  <c r="D4022" i="13"/>
  <c r="F4022" i="13" s="1"/>
  <c r="E4021" i="13"/>
  <c r="G4021" i="13" s="1"/>
  <c r="D3796" i="13"/>
  <c r="F3796" i="13" s="1"/>
  <c r="E3795" i="13"/>
  <c r="G3795" i="13" s="1"/>
  <c r="D3344" i="13"/>
  <c r="F3344" i="13" s="1"/>
  <c r="E3343" i="13"/>
  <c r="G3343" i="13" s="1"/>
  <c r="D3119" i="13"/>
  <c r="F3119" i="13" s="1"/>
  <c r="E3118" i="13"/>
  <c r="G3118" i="13" s="1"/>
  <c r="E2659" i="13"/>
  <c r="G2659" i="13" s="1"/>
  <c r="D2660" i="13"/>
  <c r="F2660" i="13" s="1"/>
  <c r="D2434" i="13"/>
  <c r="F2434" i="13" s="1"/>
  <c r="E2433" i="13"/>
  <c r="G2433" i="13" s="1"/>
  <c r="E438" i="13" l="1"/>
  <c r="G438" i="13" s="1"/>
  <c r="D439" i="13"/>
  <c r="F438" i="13"/>
  <c r="D280" i="13"/>
  <c r="F279" i="13"/>
  <c r="E279" i="13"/>
  <c r="G279" i="13" s="1"/>
  <c r="E358" i="13"/>
  <c r="G358" i="13" s="1"/>
  <c r="D359" i="13"/>
  <c r="F358" i="13"/>
  <c r="F200" i="13"/>
  <c r="D201" i="13"/>
  <c r="E200" i="13"/>
  <c r="G200" i="13" s="1"/>
  <c r="F747" i="13"/>
  <c r="E747" i="13"/>
  <c r="G747" i="13" s="1"/>
  <c r="F1092" i="13"/>
  <c r="E1092" i="13"/>
  <c r="G1092" i="13" s="1"/>
  <c r="F1322" i="13"/>
  <c r="E1322" i="13"/>
  <c r="F633" i="13"/>
  <c r="E633" i="13"/>
  <c r="G633" i="13" s="1"/>
  <c r="F862" i="13"/>
  <c r="E862" i="13"/>
  <c r="G862" i="13" s="1"/>
  <c r="F1206" i="13"/>
  <c r="E1206" i="13"/>
  <c r="F1967" i="13"/>
  <c r="E1967" i="13"/>
  <c r="G1967" i="13" s="1"/>
  <c r="D1968" i="13"/>
  <c r="E2192" i="13"/>
  <c r="G2192" i="13" s="1"/>
  <c r="D2193" i="13"/>
  <c r="F2192" i="13"/>
  <c r="D978" i="13"/>
  <c r="E978" i="13" s="1"/>
  <c r="F977" i="13"/>
  <c r="G977" i="13"/>
  <c r="F3570" i="13"/>
  <c r="E3570" i="13"/>
  <c r="G3570" i="13" s="1"/>
  <c r="D3571" i="13"/>
  <c r="F2889" i="13"/>
  <c r="E2889" i="13"/>
  <c r="G2889" i="13" s="1"/>
  <c r="D2890" i="13"/>
  <c r="G1549" i="13"/>
  <c r="E1550" i="13"/>
  <c r="G1322" i="13"/>
  <c r="D1323" i="13"/>
  <c r="G1206" i="13"/>
  <c r="D1207" i="13"/>
  <c r="D1093" i="13"/>
  <c r="D863" i="13"/>
  <c r="D748" i="13"/>
  <c r="D634" i="13"/>
  <c r="E4927" i="13"/>
  <c r="G4927" i="13" s="1"/>
  <c r="D4928" i="13"/>
  <c r="F4928" i="13" s="1"/>
  <c r="E4701" i="13"/>
  <c r="G4701" i="13" s="1"/>
  <c r="D4702" i="13"/>
  <c r="F4702" i="13" s="1"/>
  <c r="E4476" i="13"/>
  <c r="G4476" i="13" s="1"/>
  <c r="D4477" i="13"/>
  <c r="F4477" i="13" s="1"/>
  <c r="D4249" i="13"/>
  <c r="F4249" i="13" s="1"/>
  <c r="E4248" i="13"/>
  <c r="G4248" i="13" s="1"/>
  <c r="D4023" i="13"/>
  <c r="F4023" i="13" s="1"/>
  <c r="E4022" i="13"/>
  <c r="G4022" i="13" s="1"/>
  <c r="D3797" i="13"/>
  <c r="F3797" i="13" s="1"/>
  <c r="E3796" i="13"/>
  <c r="G3796" i="13" s="1"/>
  <c r="D3345" i="13"/>
  <c r="F3345" i="13" s="1"/>
  <c r="E3344" i="13"/>
  <c r="G3344" i="13" s="1"/>
  <c r="D3120" i="13"/>
  <c r="F3120" i="13" s="1"/>
  <c r="E3119" i="13"/>
  <c r="G3119" i="13" s="1"/>
  <c r="E2660" i="13"/>
  <c r="G2660" i="13" s="1"/>
  <c r="D2661" i="13"/>
  <c r="F2661" i="13" s="1"/>
  <c r="D2435" i="13"/>
  <c r="F2435" i="13" s="1"/>
  <c r="E2434" i="13"/>
  <c r="G2434" i="13" s="1"/>
  <c r="E359" i="13" l="1"/>
  <c r="G359" i="13" s="1"/>
  <c r="D360" i="13"/>
  <c r="F359" i="13"/>
  <c r="D281" i="13"/>
  <c r="F280" i="13"/>
  <c r="E280" i="13"/>
  <c r="G280" i="13" s="1"/>
  <c r="D202" i="13"/>
  <c r="F201" i="13"/>
  <c r="E201" i="13"/>
  <c r="G201" i="13" s="1"/>
  <c r="E439" i="13"/>
  <c r="G439" i="13" s="1"/>
  <c r="D440" i="13"/>
  <c r="F439" i="13"/>
  <c r="F634" i="13"/>
  <c r="E634" i="13"/>
  <c r="G634" i="13" s="1"/>
  <c r="F748" i="13"/>
  <c r="E748" i="13"/>
  <c r="G748" i="13" s="1"/>
  <c r="F1093" i="13"/>
  <c r="E1093" i="13"/>
  <c r="G1093" i="13" s="1"/>
  <c r="F1323" i="13"/>
  <c r="E1323" i="13"/>
  <c r="G1323" i="13" s="1"/>
  <c r="F863" i="13"/>
  <c r="E863" i="13"/>
  <c r="G863" i="13" s="1"/>
  <c r="F1207" i="13"/>
  <c r="E1207" i="13"/>
  <c r="G1207" i="13" s="1"/>
  <c r="F1968" i="13"/>
  <c r="E1968" i="13"/>
  <c r="G1968" i="13" s="1"/>
  <c r="D1969" i="13"/>
  <c r="D2194" i="13"/>
  <c r="E2193" i="13"/>
  <c r="G2193" i="13" s="1"/>
  <c r="F2193" i="13"/>
  <c r="F3571" i="13"/>
  <c r="E3571" i="13"/>
  <c r="G3571" i="13" s="1"/>
  <c r="D3572" i="13"/>
  <c r="F2890" i="13"/>
  <c r="D2891" i="13"/>
  <c r="E2890" i="13"/>
  <c r="G2890" i="13" s="1"/>
  <c r="D979" i="13"/>
  <c r="E979" i="13" s="1"/>
  <c r="F978" i="13"/>
  <c r="G978" i="13"/>
  <c r="G1550" i="13"/>
  <c r="E1551" i="13"/>
  <c r="D1324" i="13"/>
  <c r="D1208" i="13"/>
  <c r="D1094" i="13"/>
  <c r="D864" i="13"/>
  <c r="D749" i="13"/>
  <c r="D635" i="13"/>
  <c r="E4928" i="13"/>
  <c r="G4928" i="13" s="1"/>
  <c r="D4929" i="13"/>
  <c r="F4929" i="13" s="1"/>
  <c r="E4702" i="13"/>
  <c r="G4702" i="13" s="1"/>
  <c r="D4703" i="13"/>
  <c r="F4703" i="13" s="1"/>
  <c r="E4477" i="13"/>
  <c r="G4477" i="13" s="1"/>
  <c r="D4478" i="13"/>
  <c r="F4478" i="13" s="1"/>
  <c r="D4250" i="13"/>
  <c r="F4250" i="13" s="1"/>
  <c r="E4249" i="13"/>
  <c r="G4249" i="13" s="1"/>
  <c r="D4024" i="13"/>
  <c r="F4024" i="13" s="1"/>
  <c r="E4023" i="13"/>
  <c r="G4023" i="13" s="1"/>
  <c r="D3798" i="13"/>
  <c r="F3798" i="13" s="1"/>
  <c r="E3797" i="13"/>
  <c r="G3797" i="13" s="1"/>
  <c r="D3346" i="13"/>
  <c r="F3346" i="13" s="1"/>
  <c r="E3345" i="13"/>
  <c r="G3345" i="13" s="1"/>
  <c r="D3121" i="13"/>
  <c r="F3121" i="13" s="1"/>
  <c r="E3120" i="13"/>
  <c r="G3120" i="13" s="1"/>
  <c r="E2661" i="13"/>
  <c r="G2661" i="13" s="1"/>
  <c r="D2662" i="13"/>
  <c r="F2662" i="13" s="1"/>
  <c r="D2436" i="13"/>
  <c r="F2436" i="13" s="1"/>
  <c r="E2435" i="13"/>
  <c r="G2435" i="13" s="1"/>
  <c r="D282" i="13" l="1"/>
  <c r="F281" i="13"/>
  <c r="E281" i="13"/>
  <c r="G281" i="13" s="1"/>
  <c r="E440" i="13"/>
  <c r="G440" i="13" s="1"/>
  <c r="D441" i="13"/>
  <c r="F440" i="13"/>
  <c r="F202" i="13"/>
  <c r="D203" i="13"/>
  <c r="E202" i="13"/>
  <c r="G202" i="13" s="1"/>
  <c r="E360" i="13"/>
  <c r="G360" i="13" s="1"/>
  <c r="D361" i="13"/>
  <c r="F360" i="13"/>
  <c r="F749" i="13"/>
  <c r="E749" i="13"/>
  <c r="G749" i="13" s="1"/>
  <c r="F1094" i="13"/>
  <c r="E1094" i="13"/>
  <c r="G1094" i="13" s="1"/>
  <c r="F1324" i="13"/>
  <c r="E1324" i="13"/>
  <c r="F635" i="13"/>
  <c r="E635" i="13"/>
  <c r="G635" i="13" s="1"/>
  <c r="F864" i="13"/>
  <c r="E864" i="13"/>
  <c r="G864" i="13" s="1"/>
  <c r="F1208" i="13"/>
  <c r="E1208" i="13"/>
  <c r="E2194" i="13"/>
  <c r="G2194" i="13" s="1"/>
  <c r="D2195" i="13"/>
  <c r="F2194" i="13"/>
  <c r="F1969" i="13"/>
  <c r="D1970" i="13"/>
  <c r="E1969" i="13"/>
  <c r="G1969" i="13" s="1"/>
  <c r="D980" i="13"/>
  <c r="E980" i="13" s="1"/>
  <c r="F979" i="13"/>
  <c r="G979" i="13"/>
  <c r="F3572" i="13"/>
  <c r="D3573" i="13"/>
  <c r="E3572" i="13"/>
  <c r="G3572" i="13" s="1"/>
  <c r="F2891" i="13"/>
  <c r="D2892" i="13"/>
  <c r="E2891" i="13"/>
  <c r="G2891" i="13" s="1"/>
  <c r="E1552" i="13"/>
  <c r="G1551" i="13"/>
  <c r="G1324" i="13"/>
  <c r="D1325" i="13"/>
  <c r="G1208" i="13"/>
  <c r="D1209" i="13"/>
  <c r="D1095" i="13"/>
  <c r="D865" i="13"/>
  <c r="D750" i="13"/>
  <c r="D636" i="13"/>
  <c r="E4929" i="13"/>
  <c r="G4929" i="13" s="1"/>
  <c r="D4930" i="13"/>
  <c r="F4930" i="13" s="1"/>
  <c r="E4703" i="13"/>
  <c r="G4703" i="13" s="1"/>
  <c r="D4704" i="13"/>
  <c r="F4704" i="13" s="1"/>
  <c r="E4478" i="13"/>
  <c r="G4478" i="13" s="1"/>
  <c r="D4479" i="13"/>
  <c r="F4479" i="13" s="1"/>
  <c r="D4251" i="13"/>
  <c r="F4251" i="13" s="1"/>
  <c r="E4250" i="13"/>
  <c r="G4250" i="13" s="1"/>
  <c r="D4025" i="13"/>
  <c r="F4025" i="13" s="1"/>
  <c r="E4024" i="13"/>
  <c r="G4024" i="13" s="1"/>
  <c r="D3799" i="13"/>
  <c r="F3799" i="13" s="1"/>
  <c r="E3798" i="13"/>
  <c r="G3798" i="13" s="1"/>
  <c r="D3347" i="13"/>
  <c r="F3347" i="13" s="1"/>
  <c r="E3346" i="13"/>
  <c r="G3346" i="13" s="1"/>
  <c r="D3122" i="13"/>
  <c r="F3122" i="13" s="1"/>
  <c r="E3121" i="13"/>
  <c r="G3121" i="13" s="1"/>
  <c r="E2662" i="13"/>
  <c r="G2662" i="13" s="1"/>
  <c r="D2663" i="13"/>
  <c r="F2663" i="13" s="1"/>
  <c r="D2437" i="13"/>
  <c r="F2437" i="13" s="1"/>
  <c r="E2436" i="13"/>
  <c r="G2436" i="13" s="1"/>
  <c r="D204" i="13" l="1"/>
  <c r="F203" i="13"/>
  <c r="E203" i="13"/>
  <c r="G203" i="13" s="1"/>
  <c r="E361" i="13"/>
  <c r="G361" i="13" s="1"/>
  <c r="D362" i="13"/>
  <c r="F361" i="13"/>
  <c r="E441" i="13"/>
  <c r="G441" i="13" s="1"/>
  <c r="D442" i="13"/>
  <c r="F441" i="13"/>
  <c r="D283" i="13"/>
  <c r="F282" i="13"/>
  <c r="E282" i="13"/>
  <c r="G282" i="13" s="1"/>
  <c r="F636" i="13"/>
  <c r="E636" i="13"/>
  <c r="G636" i="13" s="1"/>
  <c r="F750" i="13"/>
  <c r="E750" i="13"/>
  <c r="G750" i="13" s="1"/>
  <c r="F1095" i="13"/>
  <c r="E1095" i="13"/>
  <c r="G1095" i="13" s="1"/>
  <c r="F1325" i="13"/>
  <c r="E1325" i="13"/>
  <c r="G1325" i="13" s="1"/>
  <c r="F865" i="13"/>
  <c r="E865" i="13"/>
  <c r="G865" i="13" s="1"/>
  <c r="F1209" i="13"/>
  <c r="E1209" i="13"/>
  <c r="G1209" i="13" s="1"/>
  <c r="D2196" i="13"/>
  <c r="E2195" i="13"/>
  <c r="G2195" i="13" s="1"/>
  <c r="F2195" i="13"/>
  <c r="F1970" i="13"/>
  <c r="D1971" i="13"/>
  <c r="E1970" i="13"/>
  <c r="G1970" i="13" s="1"/>
  <c r="F2892" i="13"/>
  <c r="D2893" i="13"/>
  <c r="E2892" i="13"/>
  <c r="G2892" i="13" s="1"/>
  <c r="F3573" i="13"/>
  <c r="E3573" i="13"/>
  <c r="G3573" i="13" s="1"/>
  <c r="D3574" i="13"/>
  <c r="D981" i="13"/>
  <c r="E981" i="13" s="1"/>
  <c r="F980" i="13"/>
  <c r="G980" i="13"/>
  <c r="E1553" i="13"/>
  <c r="G1552" i="13"/>
  <c r="D1326" i="13"/>
  <c r="D1210" i="13"/>
  <c r="D1096" i="13"/>
  <c r="D866" i="13"/>
  <c r="D751" i="13"/>
  <c r="D637" i="13"/>
  <c r="E4930" i="13"/>
  <c r="G4930" i="13" s="1"/>
  <c r="D4931" i="13"/>
  <c r="F4931" i="13" s="1"/>
  <c r="E4704" i="13"/>
  <c r="G4704" i="13" s="1"/>
  <c r="D4705" i="13"/>
  <c r="F4705" i="13" s="1"/>
  <c r="E4479" i="13"/>
  <c r="G4479" i="13" s="1"/>
  <c r="D4480" i="13"/>
  <c r="F4480" i="13" s="1"/>
  <c r="D4252" i="13"/>
  <c r="F4252" i="13" s="1"/>
  <c r="E4251" i="13"/>
  <c r="G4251" i="13" s="1"/>
  <c r="D4026" i="13"/>
  <c r="F4026" i="13" s="1"/>
  <c r="E4025" i="13"/>
  <c r="G4025" i="13" s="1"/>
  <c r="D3800" i="13"/>
  <c r="F3800" i="13" s="1"/>
  <c r="E3799" i="13"/>
  <c r="G3799" i="13" s="1"/>
  <c r="D3348" i="13"/>
  <c r="F3348" i="13" s="1"/>
  <c r="E3347" i="13"/>
  <c r="G3347" i="13" s="1"/>
  <c r="D3123" i="13"/>
  <c r="F3123" i="13" s="1"/>
  <c r="E3122" i="13"/>
  <c r="G3122" i="13" s="1"/>
  <c r="E2663" i="13"/>
  <c r="G2663" i="13" s="1"/>
  <c r="D2664" i="13"/>
  <c r="F2664" i="13" s="1"/>
  <c r="D2438" i="13"/>
  <c r="F2438" i="13" s="1"/>
  <c r="E2437" i="13"/>
  <c r="G2437" i="13" s="1"/>
  <c r="E442" i="13" l="1"/>
  <c r="G442" i="13" s="1"/>
  <c r="D443" i="13"/>
  <c r="F442" i="13"/>
  <c r="D284" i="13"/>
  <c r="F283" i="13"/>
  <c r="E283" i="13"/>
  <c r="G283" i="13" s="1"/>
  <c r="E362" i="13"/>
  <c r="G362" i="13" s="1"/>
  <c r="D363" i="13"/>
  <c r="F362" i="13"/>
  <c r="D205" i="13"/>
  <c r="F204" i="13"/>
  <c r="E204" i="13"/>
  <c r="G204" i="13" s="1"/>
  <c r="F751" i="13"/>
  <c r="E751" i="13"/>
  <c r="G751" i="13" s="1"/>
  <c r="F1096" i="13"/>
  <c r="E1096" i="13"/>
  <c r="G1096" i="13" s="1"/>
  <c r="F1326" i="13"/>
  <c r="E1326" i="13"/>
  <c r="F637" i="13"/>
  <c r="E637" i="13"/>
  <c r="G637" i="13" s="1"/>
  <c r="F866" i="13"/>
  <c r="E866" i="13"/>
  <c r="G866" i="13" s="1"/>
  <c r="F1210" i="13"/>
  <c r="E1210" i="13"/>
  <c r="F1971" i="13"/>
  <c r="E1971" i="13"/>
  <c r="G1971" i="13" s="1"/>
  <c r="D1972" i="13"/>
  <c r="E2196" i="13"/>
  <c r="G2196" i="13" s="1"/>
  <c r="D2197" i="13"/>
  <c r="F2196" i="13"/>
  <c r="D982" i="13"/>
  <c r="E982" i="13" s="1"/>
  <c r="F981" i="13"/>
  <c r="G981" i="13"/>
  <c r="F3574" i="13"/>
  <c r="E3574" i="13"/>
  <c r="G3574" i="13" s="1"/>
  <c r="D3575" i="13"/>
  <c r="F2893" i="13"/>
  <c r="E2893" i="13"/>
  <c r="G2893" i="13" s="1"/>
  <c r="D2894" i="13"/>
  <c r="G1553" i="13"/>
  <c r="E1554" i="13"/>
  <c r="G1326" i="13"/>
  <c r="D1327" i="13"/>
  <c r="G1210" i="13"/>
  <c r="D1211" i="13"/>
  <c r="D1097" i="13"/>
  <c r="D867" i="13"/>
  <c r="D752" i="13"/>
  <c r="D638" i="13"/>
  <c r="E4931" i="13"/>
  <c r="G4931" i="13" s="1"/>
  <c r="D4932" i="13"/>
  <c r="F4932" i="13" s="1"/>
  <c r="E4705" i="13"/>
  <c r="G4705" i="13" s="1"/>
  <c r="D4706" i="13"/>
  <c r="F4706" i="13" s="1"/>
  <c r="E4480" i="13"/>
  <c r="G4480" i="13" s="1"/>
  <c r="D4481" i="13"/>
  <c r="F4481" i="13" s="1"/>
  <c r="D4253" i="13"/>
  <c r="F4253" i="13" s="1"/>
  <c r="E4252" i="13"/>
  <c r="G4252" i="13" s="1"/>
  <c r="D4027" i="13"/>
  <c r="F4027" i="13" s="1"/>
  <c r="E4026" i="13"/>
  <c r="G4026" i="13" s="1"/>
  <c r="D3801" i="13"/>
  <c r="F3801" i="13" s="1"/>
  <c r="E3800" i="13"/>
  <c r="G3800" i="13" s="1"/>
  <c r="D3349" i="13"/>
  <c r="F3349" i="13" s="1"/>
  <c r="E3348" i="13"/>
  <c r="G3348" i="13" s="1"/>
  <c r="D3124" i="13"/>
  <c r="F3124" i="13" s="1"/>
  <c r="E3123" i="13"/>
  <c r="G3123" i="13" s="1"/>
  <c r="E2664" i="13"/>
  <c r="G2664" i="13" s="1"/>
  <c r="D2665" i="13"/>
  <c r="F2665" i="13" s="1"/>
  <c r="D2439" i="13"/>
  <c r="F2439" i="13" s="1"/>
  <c r="E2438" i="13"/>
  <c r="G2438" i="13" s="1"/>
  <c r="E363" i="13" l="1"/>
  <c r="G363" i="13" s="1"/>
  <c r="D364" i="13"/>
  <c r="F363" i="13"/>
  <c r="D285" i="13"/>
  <c r="F284" i="13"/>
  <c r="E284" i="13"/>
  <c r="G284" i="13" s="1"/>
  <c r="D206" i="13"/>
  <c r="F205" i="13"/>
  <c r="E205" i="13"/>
  <c r="G205" i="13" s="1"/>
  <c r="F443" i="13"/>
  <c r="E443" i="13"/>
  <c r="G443" i="13" s="1"/>
  <c r="D444" i="13"/>
  <c r="F752" i="13"/>
  <c r="E752" i="13"/>
  <c r="G752" i="13" s="1"/>
  <c r="F1097" i="13"/>
  <c r="E1097" i="13"/>
  <c r="G1097" i="13" s="1"/>
  <c r="F1327" i="13"/>
  <c r="E1327" i="13"/>
  <c r="F638" i="13"/>
  <c r="E638" i="13"/>
  <c r="G638" i="13" s="1"/>
  <c r="F867" i="13"/>
  <c r="E867" i="13"/>
  <c r="G867" i="13" s="1"/>
  <c r="F1211" i="13"/>
  <c r="E1211" i="13"/>
  <c r="G1211" i="13" s="1"/>
  <c r="F1972" i="13"/>
  <c r="E1972" i="13"/>
  <c r="G1972" i="13" s="1"/>
  <c r="D1973" i="13"/>
  <c r="D2198" i="13"/>
  <c r="E2197" i="13"/>
  <c r="G2197" i="13" s="1"/>
  <c r="F2197" i="13"/>
  <c r="F3575" i="13"/>
  <c r="E3575" i="13"/>
  <c r="G3575" i="13" s="1"/>
  <c r="D3576" i="13"/>
  <c r="F2894" i="13"/>
  <c r="E2894" i="13"/>
  <c r="G2894" i="13" s="1"/>
  <c r="D2895" i="13"/>
  <c r="D983" i="13"/>
  <c r="E983" i="13" s="1"/>
  <c r="F982" i="13"/>
  <c r="G982" i="13"/>
  <c r="G1554" i="13"/>
  <c r="E1555" i="13"/>
  <c r="G1327" i="13"/>
  <c r="D1328" i="13"/>
  <c r="D1212" i="13"/>
  <c r="D1098" i="13"/>
  <c r="D868" i="13"/>
  <c r="D753" i="13"/>
  <c r="D639" i="13"/>
  <c r="E4932" i="13"/>
  <c r="G4932" i="13" s="1"/>
  <c r="D4933" i="13"/>
  <c r="F4933" i="13" s="1"/>
  <c r="E4706" i="13"/>
  <c r="G4706" i="13" s="1"/>
  <c r="D4707" i="13"/>
  <c r="F4707" i="13" s="1"/>
  <c r="E4481" i="13"/>
  <c r="G4481" i="13" s="1"/>
  <c r="D4482" i="13"/>
  <c r="F4482" i="13" s="1"/>
  <c r="D4254" i="13"/>
  <c r="F4254" i="13" s="1"/>
  <c r="E4253" i="13"/>
  <c r="G4253" i="13" s="1"/>
  <c r="D4028" i="13"/>
  <c r="F4028" i="13" s="1"/>
  <c r="E4027" i="13"/>
  <c r="G4027" i="13" s="1"/>
  <c r="D3802" i="13"/>
  <c r="F3802" i="13" s="1"/>
  <c r="E3801" i="13"/>
  <c r="G3801" i="13" s="1"/>
  <c r="D3350" i="13"/>
  <c r="F3350" i="13" s="1"/>
  <c r="E3349" i="13"/>
  <c r="G3349" i="13" s="1"/>
  <c r="D3125" i="13"/>
  <c r="F3125" i="13" s="1"/>
  <c r="E3124" i="13"/>
  <c r="G3124" i="13" s="1"/>
  <c r="E2665" i="13"/>
  <c r="G2665" i="13" s="1"/>
  <c r="D2666" i="13"/>
  <c r="F2666" i="13" s="1"/>
  <c r="D2440" i="13"/>
  <c r="F2440" i="13" s="1"/>
  <c r="E2439" i="13"/>
  <c r="G2439" i="13" s="1"/>
  <c r="F444" i="13" l="1"/>
  <c r="E444" i="13"/>
  <c r="G444" i="13" s="1"/>
  <c r="D445" i="13"/>
  <c r="D286" i="13"/>
  <c r="F285" i="13"/>
  <c r="E285" i="13"/>
  <c r="G285" i="13" s="1"/>
  <c r="F206" i="13"/>
  <c r="D207" i="13"/>
  <c r="E206" i="13"/>
  <c r="G206" i="13" s="1"/>
  <c r="E364" i="13"/>
  <c r="G364" i="13" s="1"/>
  <c r="D365" i="13"/>
  <c r="F364" i="13"/>
  <c r="F639" i="13"/>
  <c r="E639" i="13"/>
  <c r="G639" i="13" s="1"/>
  <c r="F753" i="13"/>
  <c r="E753" i="13"/>
  <c r="G753" i="13" s="1"/>
  <c r="F1098" i="13"/>
  <c r="E1098" i="13"/>
  <c r="G1098" i="13" s="1"/>
  <c r="F1328" i="13"/>
  <c r="E1328" i="13"/>
  <c r="G1328" i="13" s="1"/>
  <c r="F868" i="13"/>
  <c r="E868" i="13"/>
  <c r="G868" i="13" s="1"/>
  <c r="F1212" i="13"/>
  <c r="E1212" i="13"/>
  <c r="G1212" i="13" s="1"/>
  <c r="E2198" i="13"/>
  <c r="G2198" i="13" s="1"/>
  <c r="D2199" i="13"/>
  <c r="F2198" i="13"/>
  <c r="F1973" i="13"/>
  <c r="E1973" i="13"/>
  <c r="G1973" i="13" s="1"/>
  <c r="D1974" i="13"/>
  <c r="D984" i="13"/>
  <c r="E984" i="13" s="1"/>
  <c r="F983" i="13"/>
  <c r="G983" i="13"/>
  <c r="F3576" i="13"/>
  <c r="D3577" i="13"/>
  <c r="E3576" i="13"/>
  <c r="G3576" i="13" s="1"/>
  <c r="F2895" i="13"/>
  <c r="E2895" i="13"/>
  <c r="G2895" i="13" s="1"/>
  <c r="D2896" i="13"/>
  <c r="E1556" i="13"/>
  <c r="G1555" i="13"/>
  <c r="D1329" i="13"/>
  <c r="D1213" i="13"/>
  <c r="D1099" i="13"/>
  <c r="D869" i="13"/>
  <c r="D754" i="13"/>
  <c r="D640" i="13"/>
  <c r="E4933" i="13"/>
  <c r="G4933" i="13" s="1"/>
  <c r="D4934" i="13"/>
  <c r="F4934" i="13" s="1"/>
  <c r="E4707" i="13"/>
  <c r="G4707" i="13" s="1"/>
  <c r="D4708" i="13"/>
  <c r="F4708" i="13" s="1"/>
  <c r="E4482" i="13"/>
  <c r="G4482" i="13" s="1"/>
  <c r="D4483" i="13"/>
  <c r="F4483" i="13" s="1"/>
  <c r="D4255" i="13"/>
  <c r="F4255" i="13" s="1"/>
  <c r="E4254" i="13"/>
  <c r="G4254" i="13" s="1"/>
  <c r="D4029" i="13"/>
  <c r="F4029" i="13" s="1"/>
  <c r="E4028" i="13"/>
  <c r="G4028" i="13" s="1"/>
  <c r="D3803" i="13"/>
  <c r="F3803" i="13" s="1"/>
  <c r="E3802" i="13"/>
  <c r="G3802" i="13" s="1"/>
  <c r="D3351" i="13"/>
  <c r="F3351" i="13" s="1"/>
  <c r="E3350" i="13"/>
  <c r="G3350" i="13" s="1"/>
  <c r="D3126" i="13"/>
  <c r="F3126" i="13" s="1"/>
  <c r="E3125" i="13"/>
  <c r="G3125" i="13" s="1"/>
  <c r="E2666" i="13"/>
  <c r="G2666" i="13" s="1"/>
  <c r="D2667" i="13"/>
  <c r="F2667" i="13" s="1"/>
  <c r="D2441" i="13"/>
  <c r="F2441" i="13" s="1"/>
  <c r="E2440" i="13"/>
  <c r="G2440" i="13" s="1"/>
  <c r="E207" i="13" l="1"/>
  <c r="G207" i="13" s="1"/>
  <c r="D208" i="13"/>
  <c r="F207" i="13"/>
  <c r="D287" i="13"/>
  <c r="F286" i="13"/>
  <c r="E286" i="13"/>
  <c r="G286" i="13" s="1"/>
  <c r="E365" i="13"/>
  <c r="G365" i="13" s="1"/>
  <c r="D366" i="13"/>
  <c r="F365" i="13"/>
  <c r="F445" i="13"/>
  <c r="D446" i="13"/>
  <c r="E445" i="13"/>
  <c r="G445" i="13" s="1"/>
  <c r="D641" i="13"/>
  <c r="E641" i="13" s="1"/>
  <c r="G641" i="13" s="1"/>
  <c r="E640" i="13"/>
  <c r="G640" i="13" s="1"/>
  <c r="F754" i="13"/>
  <c r="E754" i="13"/>
  <c r="G754" i="13" s="1"/>
  <c r="F1099" i="13"/>
  <c r="E1099" i="13"/>
  <c r="G1099" i="13" s="1"/>
  <c r="F1329" i="13"/>
  <c r="E1329" i="13"/>
  <c r="G1329" i="13" s="1"/>
  <c r="F869" i="13"/>
  <c r="E869" i="13"/>
  <c r="G869" i="13" s="1"/>
  <c r="F1213" i="13"/>
  <c r="E1213" i="13"/>
  <c r="G1213" i="13" s="1"/>
  <c r="F1974" i="13"/>
  <c r="E1974" i="13"/>
  <c r="G1974" i="13" s="1"/>
  <c r="D1975" i="13"/>
  <c r="E2199" i="13"/>
  <c r="G2199" i="13" s="1"/>
  <c r="D2200" i="13"/>
  <c r="F2199" i="13"/>
  <c r="F640" i="13"/>
  <c r="F2896" i="13"/>
  <c r="E2896" i="13"/>
  <c r="G2896" i="13" s="1"/>
  <c r="D2897" i="13"/>
  <c r="F3577" i="13"/>
  <c r="D3578" i="13"/>
  <c r="E3577" i="13"/>
  <c r="G3577" i="13" s="1"/>
  <c r="D985" i="13"/>
  <c r="F984" i="13"/>
  <c r="G984" i="13"/>
  <c r="E1557" i="13"/>
  <c r="G1556" i="13"/>
  <c r="D1330" i="13"/>
  <c r="D1214" i="13"/>
  <c r="D1100" i="13"/>
  <c r="D870" i="13"/>
  <c r="D755" i="13"/>
  <c r="E4934" i="13"/>
  <c r="G4934" i="13" s="1"/>
  <c r="D4935" i="13"/>
  <c r="F4935" i="13" s="1"/>
  <c r="E4708" i="13"/>
  <c r="G4708" i="13" s="1"/>
  <c r="D4709" i="13"/>
  <c r="F4709" i="13" s="1"/>
  <c r="E4483" i="13"/>
  <c r="G4483" i="13" s="1"/>
  <c r="D4484" i="13"/>
  <c r="F4484" i="13" s="1"/>
  <c r="D4256" i="13"/>
  <c r="F4256" i="13" s="1"/>
  <c r="E4255" i="13"/>
  <c r="G4255" i="13" s="1"/>
  <c r="D4030" i="13"/>
  <c r="F4030" i="13" s="1"/>
  <c r="E4029" i="13"/>
  <c r="G4029" i="13" s="1"/>
  <c r="D3804" i="13"/>
  <c r="F3804" i="13" s="1"/>
  <c r="E3803" i="13"/>
  <c r="G3803" i="13" s="1"/>
  <c r="D3352" i="13"/>
  <c r="F3352" i="13" s="1"/>
  <c r="E3351" i="13"/>
  <c r="G3351" i="13" s="1"/>
  <c r="D3127" i="13"/>
  <c r="F3127" i="13" s="1"/>
  <c r="E3126" i="13"/>
  <c r="G3126" i="13" s="1"/>
  <c r="E2667" i="13"/>
  <c r="G2667" i="13" s="1"/>
  <c r="D2668" i="13"/>
  <c r="F2668" i="13" s="1"/>
  <c r="D2442" i="13"/>
  <c r="F2442" i="13" s="1"/>
  <c r="E2441" i="13"/>
  <c r="G2441" i="13" s="1"/>
  <c r="E366" i="13" l="1"/>
  <c r="G366" i="13" s="1"/>
  <c r="D367" i="13"/>
  <c r="F366" i="13"/>
  <c r="F287" i="13"/>
  <c r="E287" i="13"/>
  <c r="G287" i="13" s="1"/>
  <c r="D288" i="13"/>
  <c r="F446" i="13"/>
  <c r="E446" i="13"/>
  <c r="G446" i="13" s="1"/>
  <c r="F208" i="13"/>
  <c r="D209" i="13"/>
  <c r="E208" i="13"/>
  <c r="G208" i="13" s="1"/>
  <c r="D642" i="13"/>
  <c r="E642" i="13" s="1"/>
  <c r="G642" i="13" s="1"/>
  <c r="F641" i="13"/>
  <c r="D756" i="13"/>
  <c r="E756" i="13" s="1"/>
  <c r="G756" i="13" s="1"/>
  <c r="E755" i="13"/>
  <c r="G755" i="13" s="1"/>
  <c r="D1101" i="13"/>
  <c r="E1101" i="13" s="1"/>
  <c r="G1101" i="13" s="1"/>
  <c r="E1100" i="13"/>
  <c r="G1100" i="13" s="1"/>
  <c r="D1331" i="13"/>
  <c r="E1331" i="13" s="1"/>
  <c r="G1331" i="13" s="1"/>
  <c r="E1330" i="13"/>
  <c r="G1330" i="13" s="1"/>
  <c r="D871" i="13"/>
  <c r="E871" i="13" s="1"/>
  <c r="G871" i="13" s="1"/>
  <c r="E870" i="13"/>
  <c r="G870" i="13" s="1"/>
  <c r="F1214" i="13"/>
  <c r="E1214" i="13"/>
  <c r="G1214" i="13" s="1"/>
  <c r="D986" i="13"/>
  <c r="E986" i="13" s="1"/>
  <c r="G986" i="13" s="1"/>
  <c r="E985" i="13"/>
  <c r="G985" i="13" s="1"/>
  <c r="F1975" i="13"/>
  <c r="E1975" i="13"/>
  <c r="G1975" i="13" s="1"/>
  <c r="D1976" i="13"/>
  <c r="D2201" i="13"/>
  <c r="E2200" i="13"/>
  <c r="G2200" i="13" s="1"/>
  <c r="F2200" i="13"/>
  <c r="F642" i="13"/>
  <c r="F3578" i="13"/>
  <c r="D3579" i="13"/>
  <c r="E3578" i="13"/>
  <c r="G3578" i="13" s="1"/>
  <c r="F755" i="13"/>
  <c r="F1100" i="13"/>
  <c r="F1330" i="13"/>
  <c r="F870" i="13"/>
  <c r="F985" i="13"/>
  <c r="F2897" i="13"/>
  <c r="D2898" i="13"/>
  <c r="E2897" i="13"/>
  <c r="G2897" i="13" s="1"/>
  <c r="G1557" i="13"/>
  <c r="E1558" i="13"/>
  <c r="D1215" i="13"/>
  <c r="E4935" i="13"/>
  <c r="G4935" i="13" s="1"/>
  <c r="D4936" i="13"/>
  <c r="F4936" i="13" s="1"/>
  <c r="E4709" i="13"/>
  <c r="G4709" i="13" s="1"/>
  <c r="D4710" i="13"/>
  <c r="F4710" i="13" s="1"/>
  <c r="E4484" i="13"/>
  <c r="G4484" i="13" s="1"/>
  <c r="D4485" i="13"/>
  <c r="F4485" i="13" s="1"/>
  <c r="D4257" i="13"/>
  <c r="F4257" i="13" s="1"/>
  <c r="E4256" i="13"/>
  <c r="G4256" i="13" s="1"/>
  <c r="D4031" i="13"/>
  <c r="F4031" i="13" s="1"/>
  <c r="E4030" i="13"/>
  <c r="G4030" i="13" s="1"/>
  <c r="D3805" i="13"/>
  <c r="F3805" i="13" s="1"/>
  <c r="E3804" i="13"/>
  <c r="G3804" i="13" s="1"/>
  <c r="D3353" i="13"/>
  <c r="F3353" i="13" s="1"/>
  <c r="E3352" i="13"/>
  <c r="G3352" i="13" s="1"/>
  <c r="D3128" i="13"/>
  <c r="F3128" i="13" s="1"/>
  <c r="E3127" i="13"/>
  <c r="G3127" i="13" s="1"/>
  <c r="E2668" i="13"/>
  <c r="G2668" i="13" s="1"/>
  <c r="D2669" i="13"/>
  <c r="F2669" i="13" s="1"/>
  <c r="D2443" i="13"/>
  <c r="F2443" i="13" s="1"/>
  <c r="E2442" i="13"/>
  <c r="G2442" i="13" s="1"/>
  <c r="D643" i="13" l="1"/>
  <c r="E643" i="13" s="1"/>
  <c r="F209" i="13"/>
  <c r="E209" i="13"/>
  <c r="G209" i="13" s="1"/>
  <c r="E288" i="13"/>
  <c r="G288" i="13" s="1"/>
  <c r="F288" i="13"/>
  <c r="E367" i="13"/>
  <c r="G367" i="13" s="1"/>
  <c r="F367" i="13"/>
  <c r="F756" i="13"/>
  <c r="D987" i="13"/>
  <c r="E987" i="13" s="1"/>
  <c r="G987" i="13" s="1"/>
  <c r="D1332" i="13"/>
  <c r="E1332" i="13" s="1"/>
  <c r="G1332" i="13" s="1"/>
  <c r="D757" i="13"/>
  <c r="E757" i="13" s="1"/>
  <c r="G757" i="13" s="1"/>
  <c r="F1331" i="13"/>
  <c r="D1102" i="13"/>
  <c r="E1102" i="13" s="1"/>
  <c r="G1102" i="13" s="1"/>
  <c r="D872" i="13"/>
  <c r="E872" i="13" s="1"/>
  <c r="G872" i="13" s="1"/>
  <c r="F986" i="13"/>
  <c r="F1101" i="13"/>
  <c r="F871" i="13"/>
  <c r="D1216" i="13"/>
  <c r="E1216" i="13" s="1"/>
  <c r="G1216" i="13" s="1"/>
  <c r="E1215" i="13"/>
  <c r="G1215" i="13" s="1"/>
  <c r="F1976" i="13"/>
  <c r="D1977" i="13"/>
  <c r="E1976" i="13"/>
  <c r="G1976" i="13" s="1"/>
  <c r="D2202" i="13"/>
  <c r="E2201" i="13"/>
  <c r="G2201" i="13" s="1"/>
  <c r="F2201" i="13"/>
  <c r="D1333" i="13"/>
  <c r="E1333" i="13" s="1"/>
  <c r="F643" i="13"/>
  <c r="G643" i="13"/>
  <c r="D644" i="13"/>
  <c r="E644" i="13" s="1"/>
  <c r="F1215" i="13"/>
  <c r="F2898" i="13"/>
  <c r="E2898" i="13"/>
  <c r="G2898" i="13" s="1"/>
  <c r="D2899" i="13"/>
  <c r="F3579" i="13"/>
  <c r="D3580" i="13"/>
  <c r="E3579" i="13"/>
  <c r="G3579" i="13" s="1"/>
  <c r="G1558" i="13"/>
  <c r="E1559" i="13"/>
  <c r="E4936" i="13"/>
  <c r="G4936" i="13" s="1"/>
  <c r="D4937" i="13"/>
  <c r="F4937" i="13" s="1"/>
  <c r="E4710" i="13"/>
  <c r="G4710" i="13" s="1"/>
  <c r="D4711" i="13"/>
  <c r="F4711" i="13" s="1"/>
  <c r="E4485" i="13"/>
  <c r="G4485" i="13" s="1"/>
  <c r="D4486" i="13"/>
  <c r="F4486" i="13" s="1"/>
  <c r="D4258" i="13"/>
  <c r="F4258" i="13" s="1"/>
  <c r="E4257" i="13"/>
  <c r="G4257" i="13" s="1"/>
  <c r="D4032" i="13"/>
  <c r="F4032" i="13" s="1"/>
  <c r="E4031" i="13"/>
  <c r="G4031" i="13" s="1"/>
  <c r="D3806" i="13"/>
  <c r="F3806" i="13" s="1"/>
  <c r="E3805" i="13"/>
  <c r="G3805" i="13" s="1"/>
  <c r="D3354" i="13"/>
  <c r="F3354" i="13" s="1"/>
  <c r="E3353" i="13"/>
  <c r="G3353" i="13" s="1"/>
  <c r="D3129" i="13"/>
  <c r="F3129" i="13" s="1"/>
  <c r="E3128" i="13"/>
  <c r="G3128" i="13" s="1"/>
  <c r="E2669" i="13"/>
  <c r="G2669" i="13" s="1"/>
  <c r="D2670" i="13"/>
  <c r="F2670" i="13" s="1"/>
  <c r="D2444" i="13"/>
  <c r="F2444" i="13" s="1"/>
  <c r="E2443" i="13"/>
  <c r="G2443" i="13" s="1"/>
  <c r="F1332" i="13" l="1"/>
  <c r="F987" i="13"/>
  <c r="D988" i="13"/>
  <c r="E988" i="13" s="1"/>
  <c r="G988" i="13" s="1"/>
  <c r="F1102" i="13"/>
  <c r="D873" i="13"/>
  <c r="E873" i="13" s="1"/>
  <c r="G873" i="13" s="1"/>
  <c r="D1217" i="13"/>
  <c r="E1217" i="13" s="1"/>
  <c r="G1217" i="13" s="1"/>
  <c r="F872" i="13"/>
  <c r="F1216" i="13"/>
  <c r="D1103" i="13"/>
  <c r="E1103" i="13" s="1"/>
  <c r="D758" i="13"/>
  <c r="E758" i="13" s="1"/>
  <c r="G758" i="13" s="1"/>
  <c r="F757" i="13"/>
  <c r="D2203" i="13"/>
  <c r="E2202" i="13"/>
  <c r="G2202" i="13" s="1"/>
  <c r="F2202" i="13"/>
  <c r="F1977" i="13"/>
  <c r="D1978" i="13"/>
  <c r="E1977" i="13"/>
  <c r="G1977" i="13" s="1"/>
  <c r="D1334" i="13"/>
  <c r="E1334" i="13" s="1"/>
  <c r="F1333" i="13"/>
  <c r="G1333" i="13"/>
  <c r="G1103" i="13"/>
  <c r="D874" i="13"/>
  <c r="E874" i="13" s="1"/>
  <c r="F644" i="13"/>
  <c r="G644" i="13"/>
  <c r="D645" i="13"/>
  <c r="F3580" i="13"/>
  <c r="E3580" i="13"/>
  <c r="G3580" i="13" s="1"/>
  <c r="D3581" i="13"/>
  <c r="F2899" i="13"/>
  <c r="E2899" i="13"/>
  <c r="G2899" i="13" s="1"/>
  <c r="D2900" i="13"/>
  <c r="E1560" i="13"/>
  <c r="G1559" i="13"/>
  <c r="E4937" i="13"/>
  <c r="G4937" i="13" s="1"/>
  <c r="D4938" i="13"/>
  <c r="F4938" i="13" s="1"/>
  <c r="E4711" i="13"/>
  <c r="G4711" i="13" s="1"/>
  <c r="D4712" i="13"/>
  <c r="F4712" i="13" s="1"/>
  <c r="E4486" i="13"/>
  <c r="G4486" i="13" s="1"/>
  <c r="D4487" i="13"/>
  <c r="F4487" i="13" s="1"/>
  <c r="D4259" i="13"/>
  <c r="F4259" i="13" s="1"/>
  <c r="E4258" i="13"/>
  <c r="G4258" i="13" s="1"/>
  <c r="D4033" i="13"/>
  <c r="F4033" i="13" s="1"/>
  <c r="E4032" i="13"/>
  <c r="G4032" i="13" s="1"/>
  <c r="D3807" i="13"/>
  <c r="F3807" i="13" s="1"/>
  <c r="E3806" i="13"/>
  <c r="G3806" i="13" s="1"/>
  <c r="D3355" i="13"/>
  <c r="F3355" i="13" s="1"/>
  <c r="E3354" i="13"/>
  <c r="G3354" i="13" s="1"/>
  <c r="D3130" i="13"/>
  <c r="F3130" i="13" s="1"/>
  <c r="E3129" i="13"/>
  <c r="G3129" i="13" s="1"/>
  <c r="E2670" i="13"/>
  <c r="G2670" i="13" s="1"/>
  <c r="D2671" i="13"/>
  <c r="F2671" i="13" s="1"/>
  <c r="D2445" i="13"/>
  <c r="F2445" i="13" s="1"/>
  <c r="E2444" i="13"/>
  <c r="G2444" i="13" s="1"/>
  <c r="D1218" i="13" l="1"/>
  <c r="E1218" i="13" s="1"/>
  <c r="D759" i="13"/>
  <c r="E759" i="13" s="1"/>
  <c r="G759" i="13" s="1"/>
  <c r="F758" i="13"/>
  <c r="F988" i="13"/>
  <c r="D989" i="13"/>
  <c r="E989" i="13" s="1"/>
  <c r="G989" i="13" s="1"/>
  <c r="F1217" i="13"/>
  <c r="F1103" i="13"/>
  <c r="F873" i="13"/>
  <c r="D1104" i="13"/>
  <c r="E1104" i="13" s="1"/>
  <c r="G1104" i="13" s="1"/>
  <c r="D651" i="13"/>
  <c r="E645" i="13"/>
  <c r="G645" i="13" s="1"/>
  <c r="F1978" i="13"/>
  <c r="D1979" i="13"/>
  <c r="E1978" i="13"/>
  <c r="G1978" i="13" s="1"/>
  <c r="E2203" i="13"/>
  <c r="G2203" i="13" s="1"/>
  <c r="D2204" i="13"/>
  <c r="F2203" i="13"/>
  <c r="D1335" i="13"/>
  <c r="F1334" i="13"/>
  <c r="G1334" i="13"/>
  <c r="F1218" i="13"/>
  <c r="G1218" i="13"/>
  <c r="D1219" i="13"/>
  <c r="E1219" i="13" s="1"/>
  <c r="F874" i="13"/>
  <c r="G874" i="13"/>
  <c r="D875" i="13"/>
  <c r="F645" i="13"/>
  <c r="D646" i="13"/>
  <c r="E646" i="13" s="1"/>
  <c r="F3581" i="13"/>
  <c r="E3581" i="13"/>
  <c r="G3581" i="13" s="1"/>
  <c r="D3582" i="13"/>
  <c r="F2900" i="13"/>
  <c r="D2901" i="13"/>
  <c r="E2900" i="13"/>
  <c r="G2900" i="13" s="1"/>
  <c r="E1561" i="13"/>
  <c r="G1560" i="13"/>
  <c r="E4938" i="13"/>
  <c r="G4938" i="13" s="1"/>
  <c r="D4939" i="13"/>
  <c r="F4939" i="13" s="1"/>
  <c r="E4712" i="13"/>
  <c r="G4712" i="13" s="1"/>
  <c r="D4713" i="13"/>
  <c r="F4713" i="13" s="1"/>
  <c r="E4487" i="13"/>
  <c r="G4487" i="13" s="1"/>
  <c r="D4488" i="13"/>
  <c r="F4488" i="13" s="1"/>
  <c r="D4260" i="13"/>
  <c r="F4260" i="13" s="1"/>
  <c r="E4259" i="13"/>
  <c r="G4259" i="13" s="1"/>
  <c r="D4034" i="13"/>
  <c r="F4034" i="13" s="1"/>
  <c r="E4033" i="13"/>
  <c r="G4033" i="13" s="1"/>
  <c r="D3808" i="13"/>
  <c r="F3808" i="13" s="1"/>
  <c r="E3807" i="13"/>
  <c r="G3807" i="13" s="1"/>
  <c r="D3356" i="13"/>
  <c r="F3356" i="13" s="1"/>
  <c r="E3355" i="13"/>
  <c r="G3355" i="13" s="1"/>
  <c r="D3131" i="13"/>
  <c r="F3131" i="13" s="1"/>
  <c r="E3130" i="13"/>
  <c r="G3130" i="13" s="1"/>
  <c r="E2671" i="13"/>
  <c r="G2671" i="13" s="1"/>
  <c r="D2672" i="13"/>
  <c r="F2672" i="13" s="1"/>
  <c r="D2446" i="13"/>
  <c r="F2446" i="13" s="1"/>
  <c r="E2445" i="13"/>
  <c r="G2445" i="13" s="1"/>
  <c r="F759" i="13" l="1"/>
  <c r="D760" i="13"/>
  <c r="F760" i="13" s="1"/>
  <c r="D990" i="13"/>
  <c r="F990" i="13" s="1"/>
  <c r="F989" i="13"/>
  <c r="F1104" i="13"/>
  <c r="D1105" i="13"/>
  <c r="E1105" i="13" s="1"/>
  <c r="G1105" i="13" s="1"/>
  <c r="E651" i="13"/>
  <c r="G651" i="13" s="1"/>
  <c r="D657" i="13"/>
  <c r="F651" i="13"/>
  <c r="D766" i="13"/>
  <c r="F766" i="13" s="1"/>
  <c r="D1341" i="13"/>
  <c r="E1335" i="13"/>
  <c r="G1335" i="13" s="1"/>
  <c r="D881" i="13"/>
  <c r="E875" i="13"/>
  <c r="G875" i="13" s="1"/>
  <c r="D649" i="13"/>
  <c r="D655" i="13" s="1"/>
  <c r="D652" i="13"/>
  <c r="F1979" i="13"/>
  <c r="D1980" i="13"/>
  <c r="E1979" i="13"/>
  <c r="G1979" i="13" s="1"/>
  <c r="E2204" i="13"/>
  <c r="G2204" i="13" s="1"/>
  <c r="D2205" i="13"/>
  <c r="F2204" i="13"/>
  <c r="D1336" i="13"/>
  <c r="E1336" i="13" s="1"/>
  <c r="F1335" i="13"/>
  <c r="F1219" i="13"/>
  <c r="G1219" i="13"/>
  <c r="D1220" i="13"/>
  <c r="F875" i="13"/>
  <c r="D876" i="13"/>
  <c r="E876" i="13" s="1"/>
  <c r="F646" i="13"/>
  <c r="G646" i="13"/>
  <c r="D647" i="13"/>
  <c r="E647" i="13" s="1"/>
  <c r="F3582" i="13"/>
  <c r="E3582" i="13"/>
  <c r="G3582" i="13" s="1"/>
  <c r="D3583" i="13"/>
  <c r="F2901" i="13"/>
  <c r="E2901" i="13"/>
  <c r="G2901" i="13" s="1"/>
  <c r="D2902" i="13"/>
  <c r="G1561" i="13"/>
  <c r="E1562" i="13"/>
  <c r="E4939" i="13"/>
  <c r="G4939" i="13" s="1"/>
  <c r="D4940" i="13"/>
  <c r="F4940" i="13" s="1"/>
  <c r="E4713" i="13"/>
  <c r="G4713" i="13" s="1"/>
  <c r="D4714" i="13"/>
  <c r="F4714" i="13" s="1"/>
  <c r="E4488" i="13"/>
  <c r="G4488" i="13" s="1"/>
  <c r="D4489" i="13"/>
  <c r="F4489" i="13" s="1"/>
  <c r="D4261" i="13"/>
  <c r="F4261" i="13" s="1"/>
  <c r="E4260" i="13"/>
  <c r="G4260" i="13" s="1"/>
  <c r="D4035" i="13"/>
  <c r="F4035" i="13" s="1"/>
  <c r="E4034" i="13"/>
  <c r="G4034" i="13" s="1"/>
  <c r="D3809" i="13"/>
  <c r="F3809" i="13" s="1"/>
  <c r="E3808" i="13"/>
  <c r="G3808" i="13" s="1"/>
  <c r="D3357" i="13"/>
  <c r="F3357" i="13" s="1"/>
  <c r="E3356" i="13"/>
  <c r="G3356" i="13" s="1"/>
  <c r="D3132" i="13"/>
  <c r="F3132" i="13" s="1"/>
  <c r="E3131" i="13"/>
  <c r="G3131" i="13" s="1"/>
  <c r="E2672" i="13"/>
  <c r="G2672" i="13" s="1"/>
  <c r="D2673" i="13"/>
  <c r="F2673" i="13" s="1"/>
  <c r="D2447" i="13"/>
  <c r="F2447" i="13" s="1"/>
  <c r="E2446" i="13"/>
  <c r="G2446" i="13" s="1"/>
  <c r="D991" i="13" l="1"/>
  <c r="E991" i="13" s="1"/>
  <c r="D761" i="13"/>
  <c r="E761" i="13" s="1"/>
  <c r="G761" i="13" s="1"/>
  <c r="E760" i="13"/>
  <c r="G760" i="13" s="1"/>
  <c r="E990" i="13"/>
  <c r="G990" i="13" s="1"/>
  <c r="D1111" i="13"/>
  <c r="D1117" i="13" s="1"/>
  <c r="D996" i="13"/>
  <c r="F996" i="13" s="1"/>
  <c r="F1105" i="13"/>
  <c r="D1106" i="13"/>
  <c r="E1106" i="13" s="1"/>
  <c r="G1106" i="13" s="1"/>
  <c r="E1111" i="13"/>
  <c r="G1111" i="13" s="1"/>
  <c r="E1341" i="13"/>
  <c r="G1341" i="13" s="1"/>
  <c r="D1347" i="13"/>
  <c r="E881" i="13"/>
  <c r="G881" i="13" s="1"/>
  <c r="D887" i="13"/>
  <c r="E766" i="13"/>
  <c r="G766" i="13" s="1"/>
  <c r="D772" i="13"/>
  <c r="E652" i="13"/>
  <c r="G652" i="13" s="1"/>
  <c r="D658" i="13"/>
  <c r="D663" i="13"/>
  <c r="F657" i="13"/>
  <c r="E657" i="13"/>
  <c r="G657" i="13" s="1"/>
  <c r="D661" i="13"/>
  <c r="F655" i="13"/>
  <c r="E655" i="13"/>
  <c r="G655" i="13" s="1"/>
  <c r="F881" i="13"/>
  <c r="F1341" i="13"/>
  <c r="D1226" i="13"/>
  <c r="E1220" i="13"/>
  <c r="G1220" i="13" s="1"/>
  <c r="E649" i="13"/>
  <c r="G649" i="13" s="1"/>
  <c r="D1339" i="13"/>
  <c r="D1342" i="13"/>
  <c r="D994" i="13"/>
  <c r="F994" i="13" s="1"/>
  <c r="D997" i="13"/>
  <c r="F649" i="13"/>
  <c r="D650" i="13"/>
  <c r="D656" i="13" s="1"/>
  <c r="D653" i="13"/>
  <c r="F652" i="13"/>
  <c r="D879" i="13"/>
  <c r="D885" i="13" s="1"/>
  <c r="D882" i="13"/>
  <c r="F1980" i="13"/>
  <c r="E1980" i="13"/>
  <c r="G1980" i="13" s="1"/>
  <c r="D1981" i="13"/>
  <c r="D2206" i="13"/>
  <c r="E2205" i="13"/>
  <c r="G2205" i="13" s="1"/>
  <c r="F2205" i="13"/>
  <c r="F1336" i="13"/>
  <c r="G1336" i="13"/>
  <c r="D1337" i="13"/>
  <c r="E1337" i="13" s="1"/>
  <c r="F1220" i="13"/>
  <c r="D1221" i="13"/>
  <c r="E1221" i="13" s="1"/>
  <c r="F991" i="13"/>
  <c r="G991" i="13"/>
  <c r="D992" i="13"/>
  <c r="E992" i="13" s="1"/>
  <c r="F876" i="13"/>
  <c r="G876" i="13"/>
  <c r="D877" i="13"/>
  <c r="E877" i="13" s="1"/>
  <c r="F647" i="13"/>
  <c r="D648" i="13"/>
  <c r="E648" i="13" s="1"/>
  <c r="G647" i="13"/>
  <c r="F3583" i="13"/>
  <c r="E3583" i="13"/>
  <c r="G3583" i="13" s="1"/>
  <c r="D3584" i="13"/>
  <c r="F2902" i="13"/>
  <c r="D2903" i="13"/>
  <c r="E2902" i="13"/>
  <c r="G2902" i="13" s="1"/>
  <c r="G1562" i="13"/>
  <c r="E1563" i="13"/>
  <c r="E4940" i="13"/>
  <c r="G4940" i="13" s="1"/>
  <c r="D4941" i="13"/>
  <c r="F4941" i="13" s="1"/>
  <c r="E4714" i="13"/>
  <c r="G4714" i="13" s="1"/>
  <c r="D4715" i="13"/>
  <c r="F4715" i="13" s="1"/>
  <c r="E4489" i="13"/>
  <c r="G4489" i="13" s="1"/>
  <c r="D4490" i="13"/>
  <c r="F4490" i="13" s="1"/>
  <c r="D4262" i="13"/>
  <c r="F4262" i="13" s="1"/>
  <c r="E4261" i="13"/>
  <c r="G4261" i="13" s="1"/>
  <c r="D4036" i="13"/>
  <c r="F4036" i="13" s="1"/>
  <c r="E4035" i="13"/>
  <c r="G4035" i="13" s="1"/>
  <c r="D3810" i="13"/>
  <c r="F3810" i="13" s="1"/>
  <c r="E3809" i="13"/>
  <c r="G3809" i="13" s="1"/>
  <c r="D3358" i="13"/>
  <c r="F3358" i="13" s="1"/>
  <c r="E3357" i="13"/>
  <c r="G3357" i="13" s="1"/>
  <c r="D3133" i="13"/>
  <c r="F3133" i="13" s="1"/>
  <c r="E3132" i="13"/>
  <c r="G3132" i="13" s="1"/>
  <c r="E2673" i="13"/>
  <c r="G2673" i="13" s="1"/>
  <c r="D2674" i="13"/>
  <c r="F2674" i="13" s="1"/>
  <c r="D2448" i="13"/>
  <c r="F2448" i="13" s="1"/>
  <c r="E2447" i="13"/>
  <c r="G2447" i="13" s="1"/>
  <c r="F761" i="13" l="1"/>
  <c r="D1107" i="13"/>
  <c r="E1107" i="13" s="1"/>
  <c r="D762" i="13"/>
  <c r="E762" i="13" s="1"/>
  <c r="G762" i="13" s="1"/>
  <c r="D767" i="13"/>
  <c r="F767" i="13" s="1"/>
  <c r="D1112" i="13"/>
  <c r="E1112" i="13" s="1"/>
  <c r="G1112" i="13" s="1"/>
  <c r="D764" i="13"/>
  <c r="D770" i="13" s="1"/>
  <c r="E770" i="13" s="1"/>
  <c r="G770" i="13" s="1"/>
  <c r="F1111" i="13"/>
  <c r="D1003" i="13"/>
  <c r="F1003" i="13" s="1"/>
  <c r="E996" i="13"/>
  <c r="G996" i="13" s="1"/>
  <c r="D1109" i="13"/>
  <c r="D1115" i="13" s="1"/>
  <c r="D1121" i="13" s="1"/>
  <c r="F1106" i="13"/>
  <c r="E1347" i="13"/>
  <c r="G1347" i="13" s="1"/>
  <c r="D1353" i="13"/>
  <c r="F1347" i="13"/>
  <c r="E1342" i="13"/>
  <c r="G1342" i="13" s="1"/>
  <c r="D1348" i="13"/>
  <c r="D1123" i="13"/>
  <c r="E1117" i="13"/>
  <c r="G1117" i="13" s="1"/>
  <c r="F1117" i="13"/>
  <c r="F1339" i="13"/>
  <c r="D1345" i="13"/>
  <c r="E1226" i="13"/>
  <c r="G1226" i="13" s="1"/>
  <c r="D1232" i="13"/>
  <c r="D1001" i="13"/>
  <c r="D1007" i="13" s="1"/>
  <c r="D1000" i="13"/>
  <c r="E997" i="13"/>
  <c r="G997" i="13" s="1"/>
  <c r="D1004" i="13"/>
  <c r="D891" i="13"/>
  <c r="E885" i="13"/>
  <c r="G885" i="13" s="1"/>
  <c r="F885" i="13"/>
  <c r="E882" i="13"/>
  <c r="G882" i="13" s="1"/>
  <c r="D888" i="13"/>
  <c r="E887" i="13"/>
  <c r="G887" i="13" s="1"/>
  <c r="D893" i="13"/>
  <c r="F887" i="13"/>
  <c r="E767" i="13"/>
  <c r="G767" i="13" s="1"/>
  <c r="E772" i="13"/>
  <c r="G772" i="13" s="1"/>
  <c r="D778" i="13"/>
  <c r="F772" i="13"/>
  <c r="D662" i="13"/>
  <c r="F656" i="13"/>
  <c r="E656" i="13"/>
  <c r="G656" i="13" s="1"/>
  <c r="D669" i="13"/>
  <c r="F663" i="13"/>
  <c r="E663" i="13"/>
  <c r="G663" i="13" s="1"/>
  <c r="F661" i="13"/>
  <c r="E661" i="13"/>
  <c r="G661" i="13" s="1"/>
  <c r="D667" i="13"/>
  <c r="D674" i="13" s="1"/>
  <c r="D664" i="13"/>
  <c r="F658" i="13"/>
  <c r="E658" i="13"/>
  <c r="G658" i="13" s="1"/>
  <c r="E653" i="13"/>
  <c r="G653" i="13" s="1"/>
  <c r="D659" i="13"/>
  <c r="F1226" i="13"/>
  <c r="F879" i="13"/>
  <c r="E879" i="13"/>
  <c r="G879" i="13" s="1"/>
  <c r="E994" i="13"/>
  <c r="G994" i="13" s="1"/>
  <c r="F650" i="13"/>
  <c r="E650" i="13"/>
  <c r="G650" i="13" s="1"/>
  <c r="E1339" i="13"/>
  <c r="G1339" i="13" s="1"/>
  <c r="D1340" i="13"/>
  <c r="D1346" i="13" s="1"/>
  <c r="D1343" i="13"/>
  <c r="F1342" i="13"/>
  <c r="D1224" i="13"/>
  <c r="D1230" i="13" s="1"/>
  <c r="D1227" i="13"/>
  <c r="D995" i="13"/>
  <c r="D1002" i="13" s="1"/>
  <c r="D998" i="13"/>
  <c r="F997" i="13"/>
  <c r="F882" i="13"/>
  <c r="F653" i="13"/>
  <c r="D880" i="13"/>
  <c r="D886" i="13" s="1"/>
  <c r="D883" i="13"/>
  <c r="E2206" i="13"/>
  <c r="G2206" i="13" s="1"/>
  <c r="D2207" i="13"/>
  <c r="F2206" i="13"/>
  <c r="F1981" i="13"/>
  <c r="E1981" i="13"/>
  <c r="G1981" i="13" s="1"/>
  <c r="D1982" i="13"/>
  <c r="F1337" i="13"/>
  <c r="G1337" i="13"/>
  <c r="D1338" i="13"/>
  <c r="E1338" i="13" s="1"/>
  <c r="F1221" i="13"/>
  <c r="G1221" i="13"/>
  <c r="D1222" i="13"/>
  <c r="E1222" i="13" s="1"/>
  <c r="G1107" i="13"/>
  <c r="F992" i="13"/>
  <c r="G992" i="13"/>
  <c r="D993" i="13"/>
  <c r="E993" i="13" s="1"/>
  <c r="F877" i="13"/>
  <c r="G877" i="13"/>
  <c r="D878" i="13"/>
  <c r="E878" i="13" s="1"/>
  <c r="F648" i="13"/>
  <c r="D654" i="13"/>
  <c r="G648" i="13"/>
  <c r="F3584" i="13"/>
  <c r="E3584" i="13"/>
  <c r="G3584" i="13" s="1"/>
  <c r="D3585" i="13"/>
  <c r="F2903" i="13"/>
  <c r="E2903" i="13"/>
  <c r="G2903" i="13" s="1"/>
  <c r="D2904" i="13"/>
  <c r="E1564" i="13"/>
  <c r="G1563" i="13"/>
  <c r="E4941" i="13"/>
  <c r="G4941" i="13" s="1"/>
  <c r="D4942" i="13"/>
  <c r="F4942" i="13" s="1"/>
  <c r="E4715" i="13"/>
  <c r="G4715" i="13" s="1"/>
  <c r="D4716" i="13"/>
  <c r="F4716" i="13" s="1"/>
  <c r="E4490" i="13"/>
  <c r="G4490" i="13" s="1"/>
  <c r="D4491" i="13"/>
  <c r="F4491" i="13" s="1"/>
  <c r="D4263" i="13"/>
  <c r="F4263" i="13" s="1"/>
  <c r="E4262" i="13"/>
  <c r="G4262" i="13" s="1"/>
  <c r="D4037" i="13"/>
  <c r="F4037" i="13" s="1"/>
  <c r="E4036" i="13"/>
  <c r="G4036" i="13" s="1"/>
  <c r="D3811" i="13"/>
  <c r="F3811" i="13" s="1"/>
  <c r="E3810" i="13"/>
  <c r="G3810" i="13" s="1"/>
  <c r="D3359" i="13"/>
  <c r="F3359" i="13" s="1"/>
  <c r="E3358" i="13"/>
  <c r="G3358" i="13" s="1"/>
  <c r="D3134" i="13"/>
  <c r="F3134" i="13" s="1"/>
  <c r="E3133" i="13"/>
  <c r="G3133" i="13" s="1"/>
  <c r="E2674" i="13"/>
  <c r="G2674" i="13" s="1"/>
  <c r="D2675" i="13"/>
  <c r="F2675" i="13" s="1"/>
  <c r="D2449" i="13"/>
  <c r="F2449" i="13" s="1"/>
  <c r="E2448" i="13"/>
  <c r="G2448" i="13" s="1"/>
  <c r="E674" i="13" l="1"/>
  <c r="G674" i="13" s="1"/>
  <c r="F674" i="13"/>
  <c r="D765" i="13"/>
  <c r="D771" i="13" s="1"/>
  <c r="D777" i="13" s="1"/>
  <c r="F1107" i="13"/>
  <c r="D1110" i="13"/>
  <c r="D1116" i="13" s="1"/>
  <c r="D1108" i="13"/>
  <c r="E1108" i="13" s="1"/>
  <c r="G1108" i="13" s="1"/>
  <c r="D1113" i="13"/>
  <c r="E1113" i="13" s="1"/>
  <c r="G1113" i="13" s="1"/>
  <c r="F762" i="13"/>
  <c r="D773" i="13"/>
  <c r="F1112" i="13"/>
  <c r="D1118" i="13"/>
  <c r="F1118" i="13" s="1"/>
  <c r="D776" i="13"/>
  <c r="F776" i="13" s="1"/>
  <c r="D763" i="13"/>
  <c r="E763" i="13" s="1"/>
  <c r="G763" i="13" s="1"/>
  <c r="D768" i="13"/>
  <c r="E768" i="13" s="1"/>
  <c r="G768" i="13" s="1"/>
  <c r="F770" i="13"/>
  <c r="F764" i="13"/>
  <c r="E764" i="13"/>
  <c r="G764" i="13" s="1"/>
  <c r="E1003" i="13"/>
  <c r="G1003" i="13" s="1"/>
  <c r="D1009" i="13"/>
  <c r="F1009" i="13" s="1"/>
  <c r="F1115" i="13"/>
  <c r="E1109" i="13"/>
  <c r="G1109" i="13" s="1"/>
  <c r="E1115" i="13"/>
  <c r="G1115" i="13" s="1"/>
  <c r="F1109" i="13"/>
  <c r="E1001" i="13"/>
  <c r="G1001" i="13" s="1"/>
  <c r="F1001" i="13"/>
  <c r="E1346" i="13"/>
  <c r="G1346" i="13" s="1"/>
  <c r="D1352" i="13"/>
  <c r="F1346" i="13"/>
  <c r="D1359" i="13"/>
  <c r="E1353" i="13"/>
  <c r="G1353" i="13" s="1"/>
  <c r="F1353" i="13"/>
  <c r="D1351" i="13"/>
  <c r="E1345" i="13"/>
  <c r="G1345" i="13" s="1"/>
  <c r="F1345" i="13"/>
  <c r="D1129" i="13"/>
  <c r="F1123" i="13"/>
  <c r="E1123" i="13"/>
  <c r="G1123" i="13" s="1"/>
  <c r="D1122" i="13"/>
  <c r="E1116" i="13"/>
  <c r="G1116" i="13" s="1"/>
  <c r="F1116" i="13"/>
  <c r="D1354" i="13"/>
  <c r="F1348" i="13"/>
  <c r="E1348" i="13"/>
  <c r="G1348" i="13" s="1"/>
  <c r="E1121" i="13"/>
  <c r="G1121" i="13" s="1"/>
  <c r="D1127" i="13"/>
  <c r="D1134" i="13" s="1"/>
  <c r="F1121" i="13"/>
  <c r="E1343" i="13"/>
  <c r="G1343" i="13" s="1"/>
  <c r="D1349" i="13"/>
  <c r="E1227" i="13"/>
  <c r="G1227" i="13" s="1"/>
  <c r="D1233" i="13"/>
  <c r="E1232" i="13"/>
  <c r="G1232" i="13" s="1"/>
  <c r="D1238" i="13"/>
  <c r="F1232" i="13"/>
  <c r="D1236" i="13"/>
  <c r="F1230" i="13"/>
  <c r="E1230" i="13"/>
  <c r="G1230" i="13" s="1"/>
  <c r="F1000" i="13"/>
  <c r="E1000" i="13"/>
  <c r="G1000" i="13" s="1"/>
  <c r="E998" i="13"/>
  <c r="G998" i="13" s="1"/>
  <c r="D1005" i="13"/>
  <c r="D1008" i="13"/>
  <c r="F1002" i="13"/>
  <c r="E1002" i="13"/>
  <c r="G1002" i="13" s="1"/>
  <c r="F1007" i="13"/>
  <c r="D1013" i="13"/>
  <c r="E1007" i="13"/>
  <c r="G1007" i="13" s="1"/>
  <c r="D1010" i="13"/>
  <c r="F1004" i="13"/>
  <c r="E1004" i="13"/>
  <c r="G1004" i="13" s="1"/>
  <c r="E883" i="13"/>
  <c r="G883" i="13" s="1"/>
  <c r="D889" i="13"/>
  <c r="D892" i="13"/>
  <c r="E886" i="13"/>
  <c r="G886" i="13" s="1"/>
  <c r="F886" i="13"/>
  <c r="D899" i="13"/>
  <c r="F893" i="13"/>
  <c r="E893" i="13"/>
  <c r="G893" i="13" s="1"/>
  <c r="D894" i="13"/>
  <c r="E888" i="13"/>
  <c r="G888" i="13" s="1"/>
  <c r="F888" i="13"/>
  <c r="D897" i="13"/>
  <c r="D904" i="13" s="1"/>
  <c r="F891" i="13"/>
  <c r="E891" i="13"/>
  <c r="G891" i="13" s="1"/>
  <c r="D784" i="13"/>
  <c r="E778" i="13"/>
  <c r="G778" i="13" s="1"/>
  <c r="F778" i="13"/>
  <c r="F771" i="13"/>
  <c r="E773" i="13"/>
  <c r="G773" i="13" s="1"/>
  <c r="F773" i="13"/>
  <c r="D779" i="13"/>
  <c r="F669" i="13"/>
  <c r="E669" i="13"/>
  <c r="G669" i="13" s="1"/>
  <c r="D676" i="13"/>
  <c r="D665" i="13"/>
  <c r="F659" i="13"/>
  <c r="E659" i="13"/>
  <c r="G659" i="13" s="1"/>
  <c r="F664" i="13"/>
  <c r="E664" i="13"/>
  <c r="G664" i="13" s="1"/>
  <c r="D670" i="13"/>
  <c r="E654" i="13"/>
  <c r="G654" i="13" s="1"/>
  <c r="D660" i="13"/>
  <c r="E667" i="13"/>
  <c r="G667" i="13" s="1"/>
  <c r="D673" i="13"/>
  <c r="F667" i="13"/>
  <c r="E662" i="13"/>
  <c r="G662" i="13" s="1"/>
  <c r="D668" i="13"/>
  <c r="F662" i="13"/>
  <c r="F1224" i="13"/>
  <c r="E1224" i="13"/>
  <c r="G1224" i="13" s="1"/>
  <c r="F1340" i="13"/>
  <c r="E1340" i="13"/>
  <c r="G1340" i="13" s="1"/>
  <c r="F880" i="13"/>
  <c r="E880" i="13"/>
  <c r="G880" i="13" s="1"/>
  <c r="E995" i="13"/>
  <c r="G995" i="13" s="1"/>
  <c r="F1110" i="13"/>
  <c r="E1110" i="13"/>
  <c r="G1110" i="13" s="1"/>
  <c r="F995" i="13"/>
  <c r="F1227" i="13"/>
  <c r="F1343" i="13"/>
  <c r="D1225" i="13"/>
  <c r="D1231" i="13" s="1"/>
  <c r="D1228" i="13"/>
  <c r="F998" i="13"/>
  <c r="F883" i="13"/>
  <c r="F1982" i="13"/>
  <c r="D1983" i="13"/>
  <c r="E1982" i="13"/>
  <c r="G1982" i="13" s="1"/>
  <c r="E2207" i="13"/>
  <c r="G2207" i="13" s="1"/>
  <c r="D2208" i="13"/>
  <c r="F2207" i="13"/>
  <c r="F1338" i="13"/>
  <c r="G1338" i="13"/>
  <c r="D1344" i="13"/>
  <c r="F1222" i="13"/>
  <c r="G1222" i="13"/>
  <c r="D1223" i="13"/>
  <c r="E1223" i="13" s="1"/>
  <c r="F993" i="13"/>
  <c r="D999" i="13"/>
  <c r="G993" i="13"/>
  <c r="F878" i="13"/>
  <c r="D884" i="13"/>
  <c r="G878" i="13"/>
  <c r="F654" i="13"/>
  <c r="F3585" i="13"/>
  <c r="D3586" i="13"/>
  <c r="E3585" i="13"/>
  <c r="G3585" i="13" s="1"/>
  <c r="F2904" i="13"/>
  <c r="D2905" i="13"/>
  <c r="E2904" i="13"/>
  <c r="G2904" i="13" s="1"/>
  <c r="E1565" i="13"/>
  <c r="G1564" i="13"/>
  <c r="E4942" i="13"/>
  <c r="G4942" i="13" s="1"/>
  <c r="D4943" i="13"/>
  <c r="F4943" i="13" s="1"/>
  <c r="E4716" i="13"/>
  <c r="G4716" i="13" s="1"/>
  <c r="D4717" i="13"/>
  <c r="F4717" i="13" s="1"/>
  <c r="E4491" i="13"/>
  <c r="G4491" i="13" s="1"/>
  <c r="D4492" i="13"/>
  <c r="F4492" i="13" s="1"/>
  <c r="D4264" i="13"/>
  <c r="F4264" i="13" s="1"/>
  <c r="E4263" i="13"/>
  <c r="G4263" i="13" s="1"/>
  <c r="D4038" i="13"/>
  <c r="F4038" i="13" s="1"/>
  <c r="E4037" i="13"/>
  <c r="G4037" i="13" s="1"/>
  <c r="D3812" i="13"/>
  <c r="F3812" i="13" s="1"/>
  <c r="E3811" i="13"/>
  <c r="G3811" i="13" s="1"/>
  <c r="D3360" i="13"/>
  <c r="F3360" i="13" s="1"/>
  <c r="E3359" i="13"/>
  <c r="G3359" i="13" s="1"/>
  <c r="D3135" i="13"/>
  <c r="F3135" i="13" s="1"/>
  <c r="E3134" i="13"/>
  <c r="G3134" i="13" s="1"/>
  <c r="E2675" i="13"/>
  <c r="G2675" i="13" s="1"/>
  <c r="D2676" i="13"/>
  <c r="F2676" i="13" s="1"/>
  <c r="D2450" i="13"/>
  <c r="F2450" i="13" s="1"/>
  <c r="E2449" i="13"/>
  <c r="G2449" i="13" s="1"/>
  <c r="E765" i="13" l="1"/>
  <c r="G765" i="13" s="1"/>
  <c r="E771" i="13"/>
  <c r="G771" i="13" s="1"/>
  <c r="F765" i="13"/>
  <c r="F904" i="13"/>
  <c r="E904" i="13"/>
  <c r="G904" i="13" s="1"/>
  <c r="F1134" i="13"/>
  <c r="E1134" i="13"/>
  <c r="G1134" i="13" s="1"/>
  <c r="D1114" i="13"/>
  <c r="D1120" i="13" s="1"/>
  <c r="F1108" i="13"/>
  <c r="D1015" i="13"/>
  <c r="E1015" i="13" s="1"/>
  <c r="G1015" i="13" s="1"/>
  <c r="D1124" i="13"/>
  <c r="F1124" i="13" s="1"/>
  <c r="D1119" i="13"/>
  <c r="F1119" i="13" s="1"/>
  <c r="F1113" i="13"/>
  <c r="D774" i="13"/>
  <c r="E774" i="13" s="1"/>
  <c r="G774" i="13" s="1"/>
  <c r="D782" i="13"/>
  <c r="E776" i="13"/>
  <c r="G776" i="13" s="1"/>
  <c r="E1118" i="13"/>
  <c r="G1118" i="13" s="1"/>
  <c r="F763" i="13"/>
  <c r="D769" i="13"/>
  <c r="D775" i="13" s="1"/>
  <c r="F768" i="13"/>
  <c r="E1009" i="13"/>
  <c r="G1009" i="13" s="1"/>
  <c r="F1225" i="13"/>
  <c r="E1344" i="13"/>
  <c r="G1344" i="13" s="1"/>
  <c r="D1350" i="13"/>
  <c r="D1355" i="13"/>
  <c r="E1349" i="13"/>
  <c r="G1349" i="13" s="1"/>
  <c r="F1349" i="13"/>
  <c r="D1136" i="13"/>
  <c r="F1129" i="13"/>
  <c r="E1129" i="13"/>
  <c r="G1129" i="13" s="1"/>
  <c r="E1119" i="13"/>
  <c r="G1119" i="13" s="1"/>
  <c r="E1359" i="13"/>
  <c r="G1359" i="13" s="1"/>
  <c r="D1366" i="13"/>
  <c r="F1359" i="13"/>
  <c r="E1122" i="13"/>
  <c r="G1122" i="13" s="1"/>
  <c r="D1128" i="13"/>
  <c r="F1122" i="13"/>
  <c r="D1133" i="13"/>
  <c r="F1127" i="13"/>
  <c r="E1127" i="13"/>
  <c r="G1127" i="13" s="1"/>
  <c r="E1354" i="13"/>
  <c r="G1354" i="13" s="1"/>
  <c r="D1360" i="13"/>
  <c r="F1354" i="13"/>
  <c r="D1358" i="13"/>
  <c r="F1352" i="13"/>
  <c r="E1352" i="13"/>
  <c r="G1352" i="13" s="1"/>
  <c r="E1114" i="13"/>
  <c r="G1114" i="13" s="1"/>
  <c r="D1357" i="13"/>
  <c r="D1364" i="13" s="1"/>
  <c r="F1351" i="13"/>
  <c r="E1351" i="13"/>
  <c r="G1351" i="13" s="1"/>
  <c r="D1244" i="13"/>
  <c r="F1238" i="13"/>
  <c r="E1238" i="13"/>
  <c r="G1238" i="13" s="1"/>
  <c r="E1228" i="13"/>
  <c r="G1228" i="13" s="1"/>
  <c r="D1234" i="13"/>
  <c r="F1236" i="13"/>
  <c r="E1236" i="13"/>
  <c r="G1236" i="13" s="1"/>
  <c r="D1242" i="13"/>
  <c r="D1249" i="13" s="1"/>
  <c r="D1239" i="13"/>
  <c r="E1233" i="13"/>
  <c r="G1233" i="13" s="1"/>
  <c r="F1233" i="13"/>
  <c r="D1237" i="13"/>
  <c r="E1231" i="13"/>
  <c r="G1231" i="13" s="1"/>
  <c r="F1231" i="13"/>
  <c r="F1013" i="13"/>
  <c r="E1013" i="13"/>
  <c r="G1013" i="13" s="1"/>
  <c r="D1020" i="13"/>
  <c r="F1008" i="13"/>
  <c r="E1008" i="13"/>
  <c r="G1008" i="13" s="1"/>
  <c r="D1014" i="13"/>
  <c r="D1011" i="13"/>
  <c r="F1005" i="13"/>
  <c r="E1005" i="13"/>
  <c r="G1005" i="13" s="1"/>
  <c r="E999" i="13"/>
  <c r="G999" i="13" s="1"/>
  <c r="D1006" i="13"/>
  <c r="F1010" i="13"/>
  <c r="E1010" i="13"/>
  <c r="G1010" i="13" s="1"/>
  <c r="D1016" i="13"/>
  <c r="E884" i="13"/>
  <c r="G884" i="13" s="1"/>
  <c r="D890" i="13"/>
  <c r="F897" i="13"/>
  <c r="E897" i="13"/>
  <c r="G897" i="13" s="1"/>
  <c r="D903" i="13"/>
  <c r="E899" i="13"/>
  <c r="G899" i="13" s="1"/>
  <c r="D906" i="13"/>
  <c r="F899" i="13"/>
  <c r="D895" i="13"/>
  <c r="E889" i="13"/>
  <c r="G889" i="13" s="1"/>
  <c r="F889" i="13"/>
  <c r="F892" i="13"/>
  <c r="E892" i="13"/>
  <c r="G892" i="13" s="1"/>
  <c r="D898" i="13"/>
  <c r="E894" i="13"/>
  <c r="G894" i="13" s="1"/>
  <c r="D900" i="13"/>
  <c r="F894" i="13"/>
  <c r="D783" i="13"/>
  <c r="E777" i="13"/>
  <c r="G777" i="13" s="1"/>
  <c r="F777" i="13"/>
  <c r="E779" i="13"/>
  <c r="G779" i="13" s="1"/>
  <c r="F779" i="13"/>
  <c r="D785" i="13"/>
  <c r="D791" i="13"/>
  <c r="F784" i="13"/>
  <c r="E784" i="13"/>
  <c r="G784" i="13" s="1"/>
  <c r="D675" i="13"/>
  <c r="F668" i="13"/>
  <c r="E668" i="13"/>
  <c r="G668" i="13" s="1"/>
  <c r="F665" i="13"/>
  <c r="E665" i="13"/>
  <c r="G665" i="13" s="1"/>
  <c r="D671" i="13"/>
  <c r="D666" i="13"/>
  <c r="F660" i="13"/>
  <c r="E660" i="13"/>
  <c r="G660" i="13" s="1"/>
  <c r="F676" i="13"/>
  <c r="E676" i="13"/>
  <c r="G676" i="13" s="1"/>
  <c r="F673" i="13"/>
  <c r="E673" i="13"/>
  <c r="G673" i="13" s="1"/>
  <c r="F670" i="13"/>
  <c r="E670" i="13"/>
  <c r="G670" i="13" s="1"/>
  <c r="E1225" i="13"/>
  <c r="G1225" i="13" s="1"/>
  <c r="F1228" i="13"/>
  <c r="F1983" i="13"/>
  <c r="D1984" i="13"/>
  <c r="E1983" i="13"/>
  <c r="G1983" i="13" s="1"/>
  <c r="D2209" i="13"/>
  <c r="E2208" i="13"/>
  <c r="G2208" i="13" s="1"/>
  <c r="F2208" i="13"/>
  <c r="F1344" i="13"/>
  <c r="F1223" i="13"/>
  <c r="G1223" i="13"/>
  <c r="D1229" i="13"/>
  <c r="F1114" i="13"/>
  <c r="F999" i="13"/>
  <c r="F884" i="13"/>
  <c r="F3586" i="13"/>
  <c r="E3586" i="13"/>
  <c r="G3586" i="13" s="1"/>
  <c r="D3587" i="13"/>
  <c r="F2905" i="13"/>
  <c r="E2905" i="13"/>
  <c r="G2905" i="13" s="1"/>
  <c r="D2906" i="13"/>
  <c r="G1565" i="13"/>
  <c r="E1566" i="13"/>
  <c r="E4943" i="13"/>
  <c r="G4943" i="13" s="1"/>
  <c r="D4944" i="13"/>
  <c r="F4944" i="13" s="1"/>
  <c r="E4717" i="13"/>
  <c r="G4717" i="13" s="1"/>
  <c r="D4718" i="13"/>
  <c r="F4718" i="13" s="1"/>
  <c r="E4492" i="13"/>
  <c r="G4492" i="13" s="1"/>
  <c r="D4493" i="13"/>
  <c r="F4493" i="13" s="1"/>
  <c r="D4265" i="13"/>
  <c r="F4265" i="13" s="1"/>
  <c r="E4264" i="13"/>
  <c r="G4264" i="13" s="1"/>
  <c r="D4039" i="13"/>
  <c r="F4039" i="13" s="1"/>
  <c r="E4038" i="13"/>
  <c r="G4038" i="13" s="1"/>
  <c r="D3813" i="13"/>
  <c r="F3813" i="13" s="1"/>
  <c r="E3812" i="13"/>
  <c r="G3812" i="13" s="1"/>
  <c r="D3361" i="13"/>
  <c r="F3361" i="13" s="1"/>
  <c r="E3360" i="13"/>
  <c r="G3360" i="13" s="1"/>
  <c r="D3136" i="13"/>
  <c r="F3136" i="13" s="1"/>
  <c r="E3135" i="13"/>
  <c r="G3135" i="13" s="1"/>
  <c r="E2676" i="13"/>
  <c r="G2676" i="13" s="1"/>
  <c r="D2677" i="13"/>
  <c r="F2677" i="13" s="1"/>
  <c r="D2451" i="13"/>
  <c r="F2451" i="13" s="1"/>
  <c r="E2450" i="13"/>
  <c r="G2450" i="13" s="1"/>
  <c r="D1125" i="13" l="1"/>
  <c r="F1249" i="13"/>
  <c r="E1249" i="13"/>
  <c r="G1249" i="13" s="1"/>
  <c r="F1364" i="13"/>
  <c r="E1364" i="13"/>
  <c r="G1364" i="13" s="1"/>
  <c r="D788" i="13"/>
  <c r="F788" i="13" s="1"/>
  <c r="D789" i="13"/>
  <c r="F1015" i="13"/>
  <c r="D780" i="13"/>
  <c r="E780" i="13" s="1"/>
  <c r="G780" i="13" s="1"/>
  <c r="F782" i="13"/>
  <c r="F774" i="13"/>
  <c r="D1130" i="13"/>
  <c r="E1130" i="13" s="1"/>
  <c r="G1130" i="13" s="1"/>
  <c r="E1124" i="13"/>
  <c r="G1124" i="13" s="1"/>
  <c r="E782" i="13"/>
  <c r="G782" i="13" s="1"/>
  <c r="F769" i="13"/>
  <c r="E769" i="13"/>
  <c r="G769" i="13" s="1"/>
  <c r="F1357" i="13"/>
  <c r="E1357" i="13"/>
  <c r="G1357" i="13" s="1"/>
  <c r="D1363" i="13"/>
  <c r="E1128" i="13"/>
  <c r="G1128" i="13" s="1"/>
  <c r="D1135" i="13"/>
  <c r="F1128" i="13"/>
  <c r="D1126" i="13"/>
  <c r="F1120" i="13"/>
  <c r="E1120" i="13"/>
  <c r="G1120" i="13" s="1"/>
  <c r="F1358" i="13"/>
  <c r="E1358" i="13"/>
  <c r="G1358" i="13" s="1"/>
  <c r="D1365" i="13"/>
  <c r="D1361" i="13"/>
  <c r="F1355" i="13"/>
  <c r="E1355" i="13"/>
  <c r="G1355" i="13" s="1"/>
  <c r="F1130" i="13"/>
  <c r="E1136" i="13"/>
  <c r="G1136" i="13" s="1"/>
  <c r="F1136" i="13"/>
  <c r="E1350" i="13"/>
  <c r="G1350" i="13" s="1"/>
  <c r="F1350" i="13"/>
  <c r="D1356" i="13"/>
  <c r="F1360" i="13"/>
  <c r="E1360" i="13"/>
  <c r="G1360" i="13" s="1"/>
  <c r="F1133" i="13"/>
  <c r="E1133" i="13"/>
  <c r="G1133" i="13" s="1"/>
  <c r="F1366" i="13"/>
  <c r="E1366" i="13"/>
  <c r="G1366" i="13" s="1"/>
  <c r="D1131" i="13"/>
  <c r="F1125" i="13"/>
  <c r="E1125" i="13"/>
  <c r="G1125" i="13" s="1"/>
  <c r="E1229" i="13"/>
  <c r="G1229" i="13" s="1"/>
  <c r="D1235" i="13"/>
  <c r="E1237" i="13"/>
  <c r="G1237" i="13" s="1"/>
  <c r="D1243" i="13"/>
  <c r="F1237" i="13"/>
  <c r="D1248" i="13"/>
  <c r="F1242" i="13"/>
  <c r="E1242" i="13"/>
  <c r="G1242" i="13" s="1"/>
  <c r="E1239" i="13"/>
  <c r="G1239" i="13" s="1"/>
  <c r="D1245" i="13"/>
  <c r="F1239" i="13"/>
  <c r="D1240" i="13"/>
  <c r="E1234" i="13"/>
  <c r="G1234" i="13" s="1"/>
  <c r="F1234" i="13"/>
  <c r="D1251" i="13"/>
  <c r="E1244" i="13"/>
  <c r="G1244" i="13" s="1"/>
  <c r="F1244" i="13"/>
  <c r="F1016" i="13"/>
  <c r="E1016" i="13"/>
  <c r="G1016" i="13" s="1"/>
  <c r="F1014" i="13"/>
  <c r="E1014" i="13"/>
  <c r="G1014" i="13" s="1"/>
  <c r="D1021" i="13"/>
  <c r="D1012" i="13"/>
  <c r="D1019" i="13" s="1"/>
  <c r="E1006" i="13"/>
  <c r="G1006" i="13" s="1"/>
  <c r="F1006" i="13"/>
  <c r="F1011" i="13"/>
  <c r="D1017" i="13"/>
  <c r="E1011" i="13"/>
  <c r="G1011" i="13" s="1"/>
  <c r="F1020" i="13"/>
  <c r="E1020" i="13"/>
  <c r="G1020" i="13" s="1"/>
  <c r="F900" i="13"/>
  <c r="E900" i="13"/>
  <c r="G900" i="13" s="1"/>
  <c r="F906" i="13"/>
  <c r="E906" i="13"/>
  <c r="G906" i="13" s="1"/>
  <c r="D905" i="13"/>
  <c r="F898" i="13"/>
  <c r="E898" i="13"/>
  <c r="G898" i="13" s="1"/>
  <c r="E890" i="13"/>
  <c r="G890" i="13" s="1"/>
  <c r="F890" i="13"/>
  <c r="D896" i="13"/>
  <c r="F895" i="13"/>
  <c r="D901" i="13"/>
  <c r="E895" i="13"/>
  <c r="G895" i="13" s="1"/>
  <c r="E903" i="13"/>
  <c r="G903" i="13" s="1"/>
  <c r="F903" i="13"/>
  <c r="F780" i="13"/>
  <c r="E785" i="13"/>
  <c r="G785" i="13" s="1"/>
  <c r="F785" i="13"/>
  <c r="F791" i="13"/>
  <c r="E791" i="13"/>
  <c r="G791" i="13" s="1"/>
  <c r="E783" i="13"/>
  <c r="G783" i="13" s="1"/>
  <c r="D790" i="13"/>
  <c r="F783" i="13"/>
  <c r="E775" i="13"/>
  <c r="G775" i="13" s="1"/>
  <c r="D781" i="13"/>
  <c r="F775" i="13"/>
  <c r="E666" i="13"/>
  <c r="G666" i="13" s="1"/>
  <c r="D672" i="13"/>
  <c r="F666" i="13"/>
  <c r="F671" i="13"/>
  <c r="E671" i="13"/>
  <c r="G671" i="13" s="1"/>
  <c r="E675" i="13"/>
  <c r="G675" i="13" s="1"/>
  <c r="F675" i="13"/>
  <c r="E2209" i="13"/>
  <c r="G2209" i="13" s="1"/>
  <c r="D2210" i="13"/>
  <c r="F2209" i="13"/>
  <c r="F1984" i="13"/>
  <c r="E1984" i="13"/>
  <c r="G1984" i="13" s="1"/>
  <c r="D1985" i="13"/>
  <c r="F1229" i="13"/>
  <c r="F3587" i="13"/>
  <c r="D3588" i="13"/>
  <c r="E3587" i="13"/>
  <c r="G3587" i="13" s="1"/>
  <c r="F2906" i="13"/>
  <c r="D2907" i="13"/>
  <c r="E2906" i="13"/>
  <c r="G2906" i="13" s="1"/>
  <c r="G1566" i="13"/>
  <c r="E1567" i="13"/>
  <c r="E1580" i="13" s="1"/>
  <c r="G1580" i="13" s="1"/>
  <c r="E4944" i="13"/>
  <c r="G4944" i="13" s="1"/>
  <c r="D4945" i="13"/>
  <c r="F4945" i="13" s="1"/>
  <c r="E4718" i="13"/>
  <c r="G4718" i="13" s="1"/>
  <c r="D4719" i="13"/>
  <c r="F4719" i="13" s="1"/>
  <c r="E4493" i="13"/>
  <c r="G4493" i="13" s="1"/>
  <c r="D4494" i="13"/>
  <c r="F4494" i="13" s="1"/>
  <c r="D4266" i="13"/>
  <c r="F4266" i="13" s="1"/>
  <c r="E4265" i="13"/>
  <c r="G4265" i="13" s="1"/>
  <c r="D4040" i="13"/>
  <c r="F4040" i="13" s="1"/>
  <c r="E4039" i="13"/>
  <c r="G4039" i="13" s="1"/>
  <c r="D3814" i="13"/>
  <c r="F3814" i="13" s="1"/>
  <c r="E3813" i="13"/>
  <c r="G3813" i="13" s="1"/>
  <c r="D3362" i="13"/>
  <c r="F3362" i="13" s="1"/>
  <c r="E3361" i="13"/>
  <c r="G3361" i="13" s="1"/>
  <c r="D3137" i="13"/>
  <c r="F3137" i="13" s="1"/>
  <c r="E3136" i="13"/>
  <c r="G3136" i="13" s="1"/>
  <c r="E2677" i="13"/>
  <c r="G2677" i="13" s="1"/>
  <c r="D2678" i="13"/>
  <c r="F2678" i="13" s="1"/>
  <c r="D2452" i="13"/>
  <c r="F2452" i="13" s="1"/>
  <c r="E2451" i="13"/>
  <c r="G2451" i="13" s="1"/>
  <c r="E788" i="13" l="1"/>
  <c r="G788" i="13" s="1"/>
  <c r="E1019" i="13"/>
  <c r="G1019" i="13" s="1"/>
  <c r="F1019" i="13"/>
  <c r="D786" i="13"/>
  <c r="F789" i="13"/>
  <c r="E789" i="13"/>
  <c r="G789" i="13" s="1"/>
  <c r="F1365" i="13"/>
  <c r="E1365" i="13"/>
  <c r="G1365" i="13" s="1"/>
  <c r="E1131" i="13"/>
  <c r="G1131" i="13" s="1"/>
  <c r="F1131" i="13"/>
  <c r="F1126" i="13"/>
  <c r="D1132" i="13"/>
  <c r="E1126" i="13"/>
  <c r="G1126" i="13" s="1"/>
  <c r="F1363" i="13"/>
  <c r="E1363" i="13"/>
  <c r="G1363" i="13" s="1"/>
  <c r="D1362" i="13"/>
  <c r="F1356" i="13"/>
  <c r="E1356" i="13"/>
  <c r="G1356" i="13" s="1"/>
  <c r="F1361" i="13"/>
  <c r="E1361" i="13"/>
  <c r="G1361" i="13" s="1"/>
  <c r="F1135" i="13"/>
  <c r="E1135" i="13"/>
  <c r="G1135" i="13" s="1"/>
  <c r="F1240" i="13"/>
  <c r="E1240" i="13"/>
  <c r="G1240" i="13" s="1"/>
  <c r="D1246" i="13"/>
  <c r="E1243" i="13"/>
  <c r="G1243" i="13" s="1"/>
  <c r="D1250" i="13"/>
  <c r="F1243" i="13"/>
  <c r="F1251" i="13"/>
  <c r="E1251" i="13"/>
  <c r="G1251" i="13" s="1"/>
  <c r="E1245" i="13"/>
  <c r="G1245" i="13" s="1"/>
  <c r="F1245" i="13"/>
  <c r="F1248" i="13"/>
  <c r="E1248" i="13"/>
  <c r="G1248" i="13" s="1"/>
  <c r="E1235" i="13"/>
  <c r="G1235" i="13" s="1"/>
  <c r="D1241" i="13"/>
  <c r="F1235" i="13"/>
  <c r="F1017" i="13"/>
  <c r="E1017" i="13"/>
  <c r="G1017" i="13" s="1"/>
  <c r="E1012" i="13"/>
  <c r="G1012" i="13" s="1"/>
  <c r="D1018" i="13"/>
  <c r="F1012" i="13"/>
  <c r="F1021" i="13"/>
  <c r="E1021" i="13"/>
  <c r="G1021" i="13" s="1"/>
  <c r="E901" i="13"/>
  <c r="G901" i="13" s="1"/>
  <c r="F901" i="13"/>
  <c r="D902" i="13"/>
  <c r="F896" i="13"/>
  <c r="E896" i="13"/>
  <c r="G896" i="13" s="1"/>
  <c r="F905" i="13"/>
  <c r="E905" i="13"/>
  <c r="G905" i="13" s="1"/>
  <c r="E781" i="13"/>
  <c r="G781" i="13" s="1"/>
  <c r="D787" i="13"/>
  <c r="F781" i="13"/>
  <c r="F790" i="13"/>
  <c r="E790" i="13"/>
  <c r="G790" i="13" s="1"/>
  <c r="E786" i="13"/>
  <c r="G786" i="13" s="1"/>
  <c r="F786" i="13"/>
  <c r="E672" i="13"/>
  <c r="G672" i="13" s="1"/>
  <c r="F672" i="13"/>
  <c r="F1985" i="13"/>
  <c r="E1985" i="13"/>
  <c r="G1985" i="13" s="1"/>
  <c r="D1986" i="13"/>
  <c r="E2210" i="13"/>
  <c r="G2210" i="13" s="1"/>
  <c r="D2211" i="13"/>
  <c r="F2210" i="13"/>
  <c r="F3588" i="13"/>
  <c r="D3589" i="13"/>
  <c r="E3588" i="13"/>
  <c r="G3588" i="13" s="1"/>
  <c r="F2907" i="13"/>
  <c r="E2907" i="13"/>
  <c r="G2907" i="13" s="1"/>
  <c r="D2908" i="13"/>
  <c r="E1568" i="13"/>
  <c r="E1581" i="13" s="1"/>
  <c r="G1581" i="13" s="1"/>
  <c r="G1567" i="13"/>
  <c r="E4945" i="13"/>
  <c r="G4945" i="13" s="1"/>
  <c r="D4946" i="13"/>
  <c r="F4946" i="13" s="1"/>
  <c r="E4719" i="13"/>
  <c r="G4719" i="13" s="1"/>
  <c r="D4720" i="13"/>
  <c r="F4720" i="13" s="1"/>
  <c r="D4495" i="13"/>
  <c r="F4495" i="13" s="1"/>
  <c r="E4494" i="13"/>
  <c r="G4494" i="13" s="1"/>
  <c r="D4267" i="13"/>
  <c r="F4267" i="13" s="1"/>
  <c r="E4266" i="13"/>
  <c r="G4266" i="13" s="1"/>
  <c r="D4041" i="13"/>
  <c r="F4041" i="13" s="1"/>
  <c r="E4040" i="13"/>
  <c r="G4040" i="13" s="1"/>
  <c r="D3815" i="13"/>
  <c r="F3815" i="13" s="1"/>
  <c r="E3814" i="13"/>
  <c r="G3814" i="13" s="1"/>
  <c r="D3363" i="13"/>
  <c r="F3363" i="13" s="1"/>
  <c r="E3362" i="13"/>
  <c r="G3362" i="13" s="1"/>
  <c r="D3138" i="13"/>
  <c r="F3138" i="13" s="1"/>
  <c r="E3137" i="13"/>
  <c r="G3137" i="13" s="1"/>
  <c r="E2678" i="13"/>
  <c r="G2678" i="13" s="1"/>
  <c r="D2679" i="13"/>
  <c r="F2679" i="13" s="1"/>
  <c r="D2453" i="13"/>
  <c r="F2453" i="13" s="1"/>
  <c r="E2452" i="13"/>
  <c r="G2452" i="13" s="1"/>
  <c r="F1362" i="13" l="1"/>
  <c r="E1362" i="13"/>
  <c r="G1362" i="13" s="1"/>
  <c r="F1132" i="13"/>
  <c r="E1132" i="13"/>
  <c r="G1132" i="13" s="1"/>
  <c r="F1246" i="13"/>
  <c r="E1246" i="13"/>
  <c r="G1246" i="13" s="1"/>
  <c r="E1241" i="13"/>
  <c r="G1241" i="13" s="1"/>
  <c r="D1247" i="13"/>
  <c r="F1241" i="13"/>
  <c r="F1250" i="13"/>
  <c r="E1250" i="13"/>
  <c r="G1250" i="13" s="1"/>
  <c r="E1018" i="13"/>
  <c r="G1018" i="13" s="1"/>
  <c r="F1018" i="13"/>
  <c r="F902" i="13"/>
  <c r="E902" i="13"/>
  <c r="G902" i="13" s="1"/>
  <c r="E787" i="13"/>
  <c r="G787" i="13" s="1"/>
  <c r="F787" i="13"/>
  <c r="F1986" i="13"/>
  <c r="D1987" i="13"/>
  <c r="E1986" i="13"/>
  <c r="G1986" i="13" s="1"/>
  <c r="E2211" i="13"/>
  <c r="G2211" i="13" s="1"/>
  <c r="D2212" i="13"/>
  <c r="F2211" i="13"/>
  <c r="F2908" i="13"/>
  <c r="E2908" i="13"/>
  <c r="G2908" i="13" s="1"/>
  <c r="D2909" i="13"/>
  <c r="F3589" i="13"/>
  <c r="E3589" i="13"/>
  <c r="G3589" i="13" s="1"/>
  <c r="D3590" i="13"/>
  <c r="E1569" i="13"/>
  <c r="E1582" i="13" s="1"/>
  <c r="G1582" i="13" s="1"/>
  <c r="G1568" i="13"/>
  <c r="D4947" i="13"/>
  <c r="F4947" i="13" s="1"/>
  <c r="E4946" i="13"/>
  <c r="G4946" i="13" s="1"/>
  <c r="D4721" i="13"/>
  <c r="F4721" i="13" s="1"/>
  <c r="E4720" i="13"/>
  <c r="G4720" i="13" s="1"/>
  <c r="D4496" i="13"/>
  <c r="F4496" i="13" s="1"/>
  <c r="E4495" i="13"/>
  <c r="G4495" i="13" s="1"/>
  <c r="D4268" i="13"/>
  <c r="F4268" i="13" s="1"/>
  <c r="E4267" i="13"/>
  <c r="G4267" i="13" s="1"/>
  <c r="D4042" i="13"/>
  <c r="F4042" i="13" s="1"/>
  <c r="E4041" i="13"/>
  <c r="G4041" i="13" s="1"/>
  <c r="D3816" i="13"/>
  <c r="F3816" i="13" s="1"/>
  <c r="E3815" i="13"/>
  <c r="G3815" i="13" s="1"/>
  <c r="D3364" i="13"/>
  <c r="F3364" i="13" s="1"/>
  <c r="E3363" i="13"/>
  <c r="G3363" i="13" s="1"/>
  <c r="E3138" i="13"/>
  <c r="G3138" i="13" s="1"/>
  <c r="D3139" i="13"/>
  <c r="F3139" i="13" s="1"/>
  <c r="E2679" i="13"/>
  <c r="G2679" i="13" s="1"/>
  <c r="D2680" i="13"/>
  <c r="F2680" i="13" s="1"/>
  <c r="D2454" i="13"/>
  <c r="F2454" i="13" s="1"/>
  <c r="E2453" i="13"/>
  <c r="G2453" i="13" s="1"/>
  <c r="E1247" i="13" l="1"/>
  <c r="G1247" i="13" s="1"/>
  <c r="F1247" i="13"/>
  <c r="F1987" i="13"/>
  <c r="D1988" i="13"/>
  <c r="E1987" i="13"/>
  <c r="G1987" i="13" s="1"/>
  <c r="D2213" i="13"/>
  <c r="E2212" i="13"/>
  <c r="G2212" i="13" s="1"/>
  <c r="F2212" i="13"/>
  <c r="F2909" i="13"/>
  <c r="D2910" i="13"/>
  <c r="E2909" i="13"/>
  <c r="G2909" i="13" s="1"/>
  <c r="F3590" i="13"/>
  <c r="D3591" i="13"/>
  <c r="E3590" i="13"/>
  <c r="G3590" i="13" s="1"/>
  <c r="G1569" i="13"/>
  <c r="E1570" i="13"/>
  <c r="E1583" i="13" s="1"/>
  <c r="G1583" i="13" s="1"/>
  <c r="E4947" i="13"/>
  <c r="G4947" i="13" s="1"/>
  <c r="D4948" i="13"/>
  <c r="F4948" i="13" s="1"/>
  <c r="D4722" i="13"/>
  <c r="F4722" i="13" s="1"/>
  <c r="E4721" i="13"/>
  <c r="G4721" i="13" s="1"/>
  <c r="D4497" i="13"/>
  <c r="F4497" i="13" s="1"/>
  <c r="E4496" i="13"/>
  <c r="G4496" i="13" s="1"/>
  <c r="D4269" i="13"/>
  <c r="F4269" i="13" s="1"/>
  <c r="E4268" i="13"/>
  <c r="G4268" i="13" s="1"/>
  <c r="D4043" i="13"/>
  <c r="F4043" i="13" s="1"/>
  <c r="E4042" i="13"/>
  <c r="G4042" i="13" s="1"/>
  <c r="D3817" i="13"/>
  <c r="F3817" i="13" s="1"/>
  <c r="E3816" i="13"/>
  <c r="G3816" i="13" s="1"/>
  <c r="D3365" i="13"/>
  <c r="F3365" i="13" s="1"/>
  <c r="E3364" i="13"/>
  <c r="G3364" i="13" s="1"/>
  <c r="E3139" i="13"/>
  <c r="G3139" i="13" s="1"/>
  <c r="D3140" i="13"/>
  <c r="F3140" i="13" s="1"/>
  <c r="D2681" i="13"/>
  <c r="F2681" i="13" s="1"/>
  <c r="E2680" i="13"/>
  <c r="G2680" i="13" s="1"/>
  <c r="E2454" i="13"/>
  <c r="G2454" i="13" s="1"/>
  <c r="D2455" i="13"/>
  <c r="F2455" i="13" s="1"/>
  <c r="G1570" i="13" l="1"/>
  <c r="E1571" i="13"/>
  <c r="E1584" i="13" s="1"/>
  <c r="G1584" i="13" s="1"/>
  <c r="D2214" i="13"/>
  <c r="E2213" i="13"/>
  <c r="G2213" i="13" s="1"/>
  <c r="F2213" i="13"/>
  <c r="F1988" i="13"/>
  <c r="E1988" i="13"/>
  <c r="G1988" i="13" s="1"/>
  <c r="D1989" i="13"/>
  <c r="F2910" i="13"/>
  <c r="D2911" i="13"/>
  <c r="E2910" i="13"/>
  <c r="G2910" i="13" s="1"/>
  <c r="F3591" i="13"/>
  <c r="E3591" i="13"/>
  <c r="G3591" i="13" s="1"/>
  <c r="D3592" i="13"/>
  <c r="E4948" i="13"/>
  <c r="G4948" i="13" s="1"/>
  <c r="D4949" i="13"/>
  <c r="F4949" i="13" s="1"/>
  <c r="D4723" i="13"/>
  <c r="F4723" i="13" s="1"/>
  <c r="E4722" i="13"/>
  <c r="G4722" i="13" s="1"/>
  <c r="D4498" i="13"/>
  <c r="E4497" i="13"/>
  <c r="G4497" i="13" s="1"/>
  <c r="D4270" i="13"/>
  <c r="F4270" i="13" s="1"/>
  <c r="E4269" i="13"/>
  <c r="G4269" i="13" s="1"/>
  <c r="E4043" i="13"/>
  <c r="G4043" i="13" s="1"/>
  <c r="D4044" i="13"/>
  <c r="F4044" i="13" s="1"/>
  <c r="E3817" i="13"/>
  <c r="G3817" i="13" s="1"/>
  <c r="D3818" i="13"/>
  <c r="F3818" i="13" s="1"/>
  <c r="E3365" i="13"/>
  <c r="G3365" i="13" s="1"/>
  <c r="D3366" i="13"/>
  <c r="F3366" i="13" s="1"/>
  <c r="D3141" i="13"/>
  <c r="F3141" i="13" s="1"/>
  <c r="E3140" i="13"/>
  <c r="G3140" i="13" s="1"/>
  <c r="D2682" i="13"/>
  <c r="F2682" i="13" s="1"/>
  <c r="E2681" i="13"/>
  <c r="G2681" i="13" s="1"/>
  <c r="E2455" i="13"/>
  <c r="G2455" i="13" s="1"/>
  <c r="D2456" i="13"/>
  <c r="F2456" i="13" s="1"/>
  <c r="F4498" i="13" l="1"/>
  <c r="D4499" i="13"/>
  <c r="G1571" i="13"/>
  <c r="E1572" i="13"/>
  <c r="E1585" i="13" s="1"/>
  <c r="G1585" i="13" s="1"/>
  <c r="F1989" i="13"/>
  <c r="E1989" i="13"/>
  <c r="G1989" i="13" s="1"/>
  <c r="D1990" i="13"/>
  <c r="F2214" i="13"/>
  <c r="D2215" i="13"/>
  <c r="E2214" i="13"/>
  <c r="G2214" i="13" s="1"/>
  <c r="F3592" i="13"/>
  <c r="D3593" i="13"/>
  <c r="E3592" i="13"/>
  <c r="G3592" i="13" s="1"/>
  <c r="F2911" i="13"/>
  <c r="D2912" i="13"/>
  <c r="E2911" i="13"/>
  <c r="G2911" i="13" s="1"/>
  <c r="E4949" i="13"/>
  <c r="G4949" i="13" s="1"/>
  <c r="D4950" i="13"/>
  <c r="D4724" i="13"/>
  <c r="E4723" i="13"/>
  <c r="G4723" i="13" s="1"/>
  <c r="D4515" i="13"/>
  <c r="F4515" i="13" s="1"/>
  <c r="E4498" i="13"/>
  <c r="G4498" i="13" s="1"/>
  <c r="D4271" i="13"/>
  <c r="F4271" i="13" s="1"/>
  <c r="E4270" i="13"/>
  <c r="G4270" i="13" s="1"/>
  <c r="E4044" i="13"/>
  <c r="G4044" i="13" s="1"/>
  <c r="D4045" i="13"/>
  <c r="F4045" i="13" s="1"/>
  <c r="E3818" i="13"/>
  <c r="G3818" i="13" s="1"/>
  <c r="D3819" i="13"/>
  <c r="F3819" i="13" s="1"/>
  <c r="D3367" i="13"/>
  <c r="F3367" i="13" s="1"/>
  <c r="E3366" i="13"/>
  <c r="G3366" i="13" s="1"/>
  <c r="D3142" i="13"/>
  <c r="E3141" i="13"/>
  <c r="G3141" i="13" s="1"/>
  <c r="D2683" i="13"/>
  <c r="F2683" i="13" s="1"/>
  <c r="E2682" i="13"/>
  <c r="G2682" i="13" s="1"/>
  <c r="E2456" i="13"/>
  <c r="G2456" i="13" s="1"/>
  <c r="D2457" i="13"/>
  <c r="F2457" i="13" s="1"/>
  <c r="F4950" i="13" l="1"/>
  <c r="D4951" i="13"/>
  <c r="F4724" i="13"/>
  <c r="D4725" i="13"/>
  <c r="F4499" i="13"/>
  <c r="D4500" i="13"/>
  <c r="E4499" i="13"/>
  <c r="G4499" i="13" s="1"/>
  <c r="F3142" i="13"/>
  <c r="D3143" i="13"/>
  <c r="E1573" i="13"/>
  <c r="E1586" i="13" s="1"/>
  <c r="G1586" i="13" s="1"/>
  <c r="G1572" i="13"/>
  <c r="F1990" i="13"/>
  <c r="E1990" i="13"/>
  <c r="G1990" i="13" s="1"/>
  <c r="D1991" i="13"/>
  <c r="F2215" i="13"/>
  <c r="E2215" i="13"/>
  <c r="G2215" i="13" s="1"/>
  <c r="D2216" i="13"/>
  <c r="F3593" i="13"/>
  <c r="D3594" i="13"/>
  <c r="D3595" i="13" s="1"/>
  <c r="E3593" i="13"/>
  <c r="G3593" i="13" s="1"/>
  <c r="F2912" i="13"/>
  <c r="D2913" i="13"/>
  <c r="D2914" i="13" s="1"/>
  <c r="E2912" i="13"/>
  <c r="G2912" i="13" s="1"/>
  <c r="E4950" i="13"/>
  <c r="G4950" i="13" s="1"/>
  <c r="D4967" i="13"/>
  <c r="F4967" i="13" s="1"/>
  <c r="E4724" i="13"/>
  <c r="G4724" i="13" s="1"/>
  <c r="D4516" i="13"/>
  <c r="F4516" i="13" s="1"/>
  <c r="E4515" i="13"/>
  <c r="G4515" i="13" s="1"/>
  <c r="D4272" i="13"/>
  <c r="E4271" i="13"/>
  <c r="G4271" i="13" s="1"/>
  <c r="D4046" i="13"/>
  <c r="E4045" i="13"/>
  <c r="G4045" i="13" s="1"/>
  <c r="E3819" i="13"/>
  <c r="G3819" i="13" s="1"/>
  <c r="D3820" i="13"/>
  <c r="D3368" i="13"/>
  <c r="E3367" i="13"/>
  <c r="G3367" i="13" s="1"/>
  <c r="E3142" i="13"/>
  <c r="G3142" i="13" s="1"/>
  <c r="D3159" i="13"/>
  <c r="F3159" i="13" s="1"/>
  <c r="D2684" i="13"/>
  <c r="E2683" i="13"/>
  <c r="G2683" i="13" s="1"/>
  <c r="D2458" i="13"/>
  <c r="E2457" i="13"/>
  <c r="G2457" i="13" s="1"/>
  <c r="F4951" i="13" l="1"/>
  <c r="E4951" i="13"/>
  <c r="G4951" i="13" s="1"/>
  <c r="D4952" i="13"/>
  <c r="F4725" i="13"/>
  <c r="D4726" i="13"/>
  <c r="E4725" i="13"/>
  <c r="G4725" i="13" s="1"/>
  <c r="E4500" i="13"/>
  <c r="G4500" i="13" s="1"/>
  <c r="D4501" i="13"/>
  <c r="F4500" i="13"/>
  <c r="F4272" i="13"/>
  <c r="D4273" i="13"/>
  <c r="F4046" i="13"/>
  <c r="D4047" i="13"/>
  <c r="F3820" i="13"/>
  <c r="D3821" i="13"/>
  <c r="F3595" i="13"/>
  <c r="D3596" i="13"/>
  <c r="E3595" i="13"/>
  <c r="G3595" i="13" s="1"/>
  <c r="F3368" i="13"/>
  <c r="D3369" i="13"/>
  <c r="F3143" i="13"/>
  <c r="E3143" i="13"/>
  <c r="G3143" i="13" s="1"/>
  <c r="D3144" i="13"/>
  <c r="F2914" i="13"/>
  <c r="E2914" i="13"/>
  <c r="G2914" i="13" s="1"/>
  <c r="D2915" i="13"/>
  <c r="F2684" i="13"/>
  <c r="D2685" i="13"/>
  <c r="F2458" i="13"/>
  <c r="D2459" i="13"/>
  <c r="E1574" i="13"/>
  <c r="G1573" i="13"/>
  <c r="F1991" i="13"/>
  <c r="D1992" i="13"/>
  <c r="E1991" i="13"/>
  <c r="G1991" i="13" s="1"/>
  <c r="D2217" i="13"/>
  <c r="E2216" i="13"/>
  <c r="G2216" i="13" s="1"/>
  <c r="F2216" i="13"/>
  <c r="F3594" i="13"/>
  <c r="E3594" i="13"/>
  <c r="G3594" i="13" s="1"/>
  <c r="D3611" i="13"/>
  <c r="F2913" i="13"/>
  <c r="D2930" i="13"/>
  <c r="E2913" i="13"/>
  <c r="G2913" i="13" s="1"/>
  <c r="E4967" i="13"/>
  <c r="G4967" i="13" s="1"/>
  <c r="D4968" i="13"/>
  <c r="F4968" i="13" s="1"/>
  <c r="D4517" i="13"/>
  <c r="F4517" i="13" s="1"/>
  <c r="E4516" i="13"/>
  <c r="G4516" i="13" s="1"/>
  <c r="D4289" i="13"/>
  <c r="F4289" i="13" s="1"/>
  <c r="E4272" i="13"/>
  <c r="G4272" i="13" s="1"/>
  <c r="D4063" i="13"/>
  <c r="F4063" i="13" s="1"/>
  <c r="E4046" i="13"/>
  <c r="G4046" i="13" s="1"/>
  <c r="E3820" i="13"/>
  <c r="G3820" i="13" s="1"/>
  <c r="D3837" i="13"/>
  <c r="F3837" i="13" s="1"/>
  <c r="E3368" i="13"/>
  <c r="G3368" i="13" s="1"/>
  <c r="D3385" i="13"/>
  <c r="F3385" i="13" s="1"/>
  <c r="E3159" i="13"/>
  <c r="G3159" i="13" s="1"/>
  <c r="D3160" i="13"/>
  <c r="F3160" i="13" s="1"/>
  <c r="D2701" i="13"/>
  <c r="F2701" i="13" s="1"/>
  <c r="E2684" i="13"/>
  <c r="G2684" i="13" s="1"/>
  <c r="E2458" i="13"/>
  <c r="G2458" i="13" s="1"/>
  <c r="D2475" i="13"/>
  <c r="F2475" i="13" s="1"/>
  <c r="F4952" i="13" l="1"/>
  <c r="D4953" i="13"/>
  <c r="E4952" i="13"/>
  <c r="G4952" i="13" s="1"/>
  <c r="D4727" i="13"/>
  <c r="F4726" i="13"/>
  <c r="E4726" i="13"/>
  <c r="G4726" i="13" s="1"/>
  <c r="E4501" i="13"/>
  <c r="G4501" i="13" s="1"/>
  <c r="D4502" i="13"/>
  <c r="F4501" i="13"/>
  <c r="F4273" i="13"/>
  <c r="D4274" i="13"/>
  <c r="E4273" i="13"/>
  <c r="G4273" i="13" s="1"/>
  <c r="F4047" i="13"/>
  <c r="D4048" i="13"/>
  <c r="E4047" i="13"/>
  <c r="G4047" i="13" s="1"/>
  <c r="E3821" i="13"/>
  <c r="G3821" i="13" s="1"/>
  <c r="F3821" i="13"/>
  <c r="D3822" i="13"/>
  <c r="F3596" i="13"/>
  <c r="E3596" i="13"/>
  <c r="G3596" i="13" s="1"/>
  <c r="D3597" i="13"/>
  <c r="E3369" i="13"/>
  <c r="G3369" i="13" s="1"/>
  <c r="F3369" i="13"/>
  <c r="D3370" i="13"/>
  <c r="E3144" i="13"/>
  <c r="G3144" i="13" s="1"/>
  <c r="F3144" i="13"/>
  <c r="D3145" i="13"/>
  <c r="D2916" i="13"/>
  <c r="F2915" i="13"/>
  <c r="E2915" i="13"/>
  <c r="G2915" i="13" s="1"/>
  <c r="F2685" i="13"/>
  <c r="D2686" i="13"/>
  <c r="E2685" i="13"/>
  <c r="G2685" i="13" s="1"/>
  <c r="F2459" i="13"/>
  <c r="E2459" i="13"/>
  <c r="G2459" i="13" s="1"/>
  <c r="D2460" i="13"/>
  <c r="E1575" i="13"/>
  <c r="G1574" i="13"/>
  <c r="F2217" i="13"/>
  <c r="E2217" i="13"/>
  <c r="G2217" i="13" s="1"/>
  <c r="D2218" i="13"/>
  <c r="F1992" i="13"/>
  <c r="D1993" i="13"/>
  <c r="E1992" i="13"/>
  <c r="G1992" i="13" s="1"/>
  <c r="F3611" i="13"/>
  <c r="D3612" i="13"/>
  <c r="E3611" i="13"/>
  <c r="G3611" i="13" s="1"/>
  <c r="F2930" i="13"/>
  <c r="D2931" i="13"/>
  <c r="E2930" i="13"/>
  <c r="G2930" i="13" s="1"/>
  <c r="E4968" i="13"/>
  <c r="G4968" i="13" s="1"/>
  <c r="D4969" i="13"/>
  <c r="F4969" i="13" s="1"/>
  <c r="D4518" i="13"/>
  <c r="F4518" i="13" s="1"/>
  <c r="E4517" i="13"/>
  <c r="G4517" i="13" s="1"/>
  <c r="D4290" i="13"/>
  <c r="F4290" i="13" s="1"/>
  <c r="E4289" i="13"/>
  <c r="G4289" i="13" s="1"/>
  <c r="E4063" i="13"/>
  <c r="G4063" i="13" s="1"/>
  <c r="D4064" i="13"/>
  <c r="F4064" i="13" s="1"/>
  <c r="E3837" i="13"/>
  <c r="G3837" i="13" s="1"/>
  <c r="D3838" i="13"/>
  <c r="F3838" i="13" s="1"/>
  <c r="E3385" i="13"/>
  <c r="G3385" i="13" s="1"/>
  <c r="D3386" i="13"/>
  <c r="F3386" i="13" s="1"/>
  <c r="D3161" i="13"/>
  <c r="F3161" i="13" s="1"/>
  <c r="E3160" i="13"/>
  <c r="G3160" i="13" s="1"/>
  <c r="D2702" i="13"/>
  <c r="F2702" i="13" s="1"/>
  <c r="E2701" i="13"/>
  <c r="G2701" i="13" s="1"/>
  <c r="E2475" i="13"/>
  <c r="G2475" i="13" s="1"/>
  <c r="D2476" i="13"/>
  <c r="F2476" i="13" s="1"/>
  <c r="F4953" i="13" l="1"/>
  <c r="D4954" i="13"/>
  <c r="E4953" i="13"/>
  <c r="G4953" i="13" s="1"/>
  <c r="D4728" i="13"/>
  <c r="E4727" i="13"/>
  <c r="G4727" i="13" s="1"/>
  <c r="F4727" i="13"/>
  <c r="D4503" i="13"/>
  <c r="E4502" i="13"/>
  <c r="G4502" i="13" s="1"/>
  <c r="F4502" i="13"/>
  <c r="F4274" i="13"/>
  <c r="E4274" i="13"/>
  <c r="G4274" i="13" s="1"/>
  <c r="D4275" i="13"/>
  <c r="E4048" i="13"/>
  <c r="G4048" i="13" s="1"/>
  <c r="D4049" i="13"/>
  <c r="F4048" i="13"/>
  <c r="D3823" i="13"/>
  <c r="F3822" i="13"/>
  <c r="E3822" i="13"/>
  <c r="G3822" i="13" s="1"/>
  <c r="F3597" i="13"/>
  <c r="E3597" i="13"/>
  <c r="G3597" i="13" s="1"/>
  <c r="D3598" i="13"/>
  <c r="F3370" i="13"/>
  <c r="E3370" i="13"/>
  <c r="G3370" i="13" s="1"/>
  <c r="D3371" i="13"/>
  <c r="E3145" i="13"/>
  <c r="G3145" i="13" s="1"/>
  <c r="F3145" i="13"/>
  <c r="D3146" i="13"/>
  <c r="D2917" i="13"/>
  <c r="F2916" i="13"/>
  <c r="E2916" i="13"/>
  <c r="G2916" i="13" s="1"/>
  <c r="D2687" i="13"/>
  <c r="F2686" i="13"/>
  <c r="E2686" i="13"/>
  <c r="G2686" i="13" s="1"/>
  <c r="F2460" i="13"/>
  <c r="E2460" i="13"/>
  <c r="G2460" i="13" s="1"/>
  <c r="D2461" i="13"/>
  <c r="E1576" i="13"/>
  <c r="G1575" i="13"/>
  <c r="F2218" i="13"/>
  <c r="E2218" i="13"/>
  <c r="G2218" i="13" s="1"/>
  <c r="D2219" i="13"/>
  <c r="F1993" i="13"/>
  <c r="D1994" i="13"/>
  <c r="E1993" i="13"/>
  <c r="G1993" i="13" s="1"/>
  <c r="F3612" i="13"/>
  <c r="D3613" i="13"/>
  <c r="E3612" i="13"/>
  <c r="G3612" i="13" s="1"/>
  <c r="F2931" i="13"/>
  <c r="E2931" i="13"/>
  <c r="G2931" i="13" s="1"/>
  <c r="D2932" i="13"/>
  <c r="E4969" i="13"/>
  <c r="G4969" i="13" s="1"/>
  <c r="D4970" i="13"/>
  <c r="F4970" i="13" s="1"/>
  <c r="D4519" i="13"/>
  <c r="F4519" i="13" s="1"/>
  <c r="E4518" i="13"/>
  <c r="G4518" i="13" s="1"/>
  <c r="D4291" i="13"/>
  <c r="F4291" i="13" s="1"/>
  <c r="E4290" i="13"/>
  <c r="G4290" i="13" s="1"/>
  <c r="E4064" i="13"/>
  <c r="G4064" i="13" s="1"/>
  <c r="D4065" i="13"/>
  <c r="F4065" i="13" s="1"/>
  <c r="E3838" i="13"/>
  <c r="G3838" i="13" s="1"/>
  <c r="D3839" i="13"/>
  <c r="F3839" i="13" s="1"/>
  <c r="E3386" i="13"/>
  <c r="G3386" i="13" s="1"/>
  <c r="D3387" i="13"/>
  <c r="F3387" i="13" s="1"/>
  <c r="D3162" i="13"/>
  <c r="F3162" i="13" s="1"/>
  <c r="E3161" i="13"/>
  <c r="G3161" i="13" s="1"/>
  <c r="D2703" i="13"/>
  <c r="F2703" i="13" s="1"/>
  <c r="E2702" i="13"/>
  <c r="G2702" i="13" s="1"/>
  <c r="E2476" i="13"/>
  <c r="G2476" i="13" s="1"/>
  <c r="D2477" i="13"/>
  <c r="F2477" i="13" s="1"/>
  <c r="F4954" i="13" l="1"/>
  <c r="D4955" i="13"/>
  <c r="E4954" i="13"/>
  <c r="G4954" i="13" s="1"/>
  <c r="D4729" i="13"/>
  <c r="F4728" i="13"/>
  <c r="E4728" i="13"/>
  <c r="G4728" i="13" s="1"/>
  <c r="E4503" i="13"/>
  <c r="G4503" i="13" s="1"/>
  <c r="D4504" i="13"/>
  <c r="F4503" i="13"/>
  <c r="F4275" i="13"/>
  <c r="E4275" i="13"/>
  <c r="G4275" i="13" s="1"/>
  <c r="D4276" i="13"/>
  <c r="E4049" i="13"/>
  <c r="G4049" i="13" s="1"/>
  <c r="D4050" i="13"/>
  <c r="F4049" i="13"/>
  <c r="D3824" i="13"/>
  <c r="F3823" i="13"/>
  <c r="E3823" i="13"/>
  <c r="G3823" i="13" s="1"/>
  <c r="F3598" i="13"/>
  <c r="E3598" i="13"/>
  <c r="G3598" i="13" s="1"/>
  <c r="D3599" i="13"/>
  <c r="F3371" i="13"/>
  <c r="E3371" i="13"/>
  <c r="G3371" i="13" s="1"/>
  <c r="D3372" i="13"/>
  <c r="E3146" i="13"/>
  <c r="G3146" i="13" s="1"/>
  <c r="F3146" i="13"/>
  <c r="D3147" i="13"/>
  <c r="F2917" i="13"/>
  <c r="E2917" i="13"/>
  <c r="G2917" i="13" s="1"/>
  <c r="D2918" i="13"/>
  <c r="D2688" i="13"/>
  <c r="F2687" i="13"/>
  <c r="E2687" i="13"/>
  <c r="G2687" i="13" s="1"/>
  <c r="F2461" i="13"/>
  <c r="D2462" i="13"/>
  <c r="E2461" i="13"/>
  <c r="G2461" i="13" s="1"/>
  <c r="G1576" i="13"/>
  <c r="E1577" i="13"/>
  <c r="F2219" i="13"/>
  <c r="E2219" i="13"/>
  <c r="G2219" i="13" s="1"/>
  <c r="D2220" i="13"/>
  <c r="F1994" i="13"/>
  <c r="E1994" i="13"/>
  <c r="G1994" i="13" s="1"/>
  <c r="D1995" i="13"/>
  <c r="F2932" i="13"/>
  <c r="D2933" i="13"/>
  <c r="E2932" i="13"/>
  <c r="G2932" i="13" s="1"/>
  <c r="F3613" i="13"/>
  <c r="E3613" i="13"/>
  <c r="G3613" i="13" s="1"/>
  <c r="D3614" i="13"/>
  <c r="E4970" i="13"/>
  <c r="G4970" i="13" s="1"/>
  <c r="D4971" i="13"/>
  <c r="F4971" i="13" s="1"/>
  <c r="D4520" i="13"/>
  <c r="F4520" i="13" s="1"/>
  <c r="E4519" i="13"/>
  <c r="G4519" i="13" s="1"/>
  <c r="D4292" i="13"/>
  <c r="F4292" i="13" s="1"/>
  <c r="E4291" i="13"/>
  <c r="G4291" i="13" s="1"/>
  <c r="D4066" i="13"/>
  <c r="F4066" i="13" s="1"/>
  <c r="E4065" i="13"/>
  <c r="G4065" i="13" s="1"/>
  <c r="E3839" i="13"/>
  <c r="G3839" i="13" s="1"/>
  <c r="D3840" i="13"/>
  <c r="F3840" i="13" s="1"/>
  <c r="D3388" i="13"/>
  <c r="F3388" i="13" s="1"/>
  <c r="E3387" i="13"/>
  <c r="G3387" i="13" s="1"/>
  <c r="E3162" i="13"/>
  <c r="G3162" i="13" s="1"/>
  <c r="D3163" i="13"/>
  <c r="F3163" i="13" s="1"/>
  <c r="D2704" i="13"/>
  <c r="F2704" i="13" s="1"/>
  <c r="E2703" i="13"/>
  <c r="G2703" i="13" s="1"/>
  <c r="D2478" i="13"/>
  <c r="F2478" i="13" s="1"/>
  <c r="E2477" i="13"/>
  <c r="G2477" i="13" s="1"/>
  <c r="F4955" i="13" l="1"/>
  <c r="D4956" i="13"/>
  <c r="E4955" i="13"/>
  <c r="G4955" i="13" s="1"/>
  <c r="D4730" i="13"/>
  <c r="F4729" i="13"/>
  <c r="E4729" i="13"/>
  <c r="G4729" i="13" s="1"/>
  <c r="F4504" i="13"/>
  <c r="E4504" i="13"/>
  <c r="G4504" i="13" s="1"/>
  <c r="D4505" i="13"/>
  <c r="F4276" i="13"/>
  <c r="D4277" i="13"/>
  <c r="E4276" i="13"/>
  <c r="G4276" i="13" s="1"/>
  <c r="F4050" i="13"/>
  <c r="E4050" i="13"/>
  <c r="G4050" i="13" s="1"/>
  <c r="D4051" i="13"/>
  <c r="D3825" i="13"/>
  <c r="F3824" i="13"/>
  <c r="E3824" i="13"/>
  <c r="G3824" i="13" s="1"/>
  <c r="D3600" i="13"/>
  <c r="F3599" i="13"/>
  <c r="E3599" i="13"/>
  <c r="G3599" i="13" s="1"/>
  <c r="F3372" i="13"/>
  <c r="E3372" i="13"/>
  <c r="G3372" i="13" s="1"/>
  <c r="D3373" i="13"/>
  <c r="D3148" i="13"/>
  <c r="F3147" i="13"/>
  <c r="E3147" i="13"/>
  <c r="G3147" i="13" s="1"/>
  <c r="F2918" i="13"/>
  <c r="D2919" i="13"/>
  <c r="E2918" i="13"/>
  <c r="G2918" i="13" s="1"/>
  <c r="D2689" i="13"/>
  <c r="F2688" i="13"/>
  <c r="E2688" i="13"/>
  <c r="G2688" i="13" s="1"/>
  <c r="F2462" i="13"/>
  <c r="E2462" i="13"/>
  <c r="G2462" i="13" s="1"/>
  <c r="D2463" i="13"/>
  <c r="E1578" i="13"/>
  <c r="G1577" i="13"/>
  <c r="F2220" i="13"/>
  <c r="D2221" i="13"/>
  <c r="E2220" i="13"/>
  <c r="G2220" i="13" s="1"/>
  <c r="F1995" i="13"/>
  <c r="D1996" i="13"/>
  <c r="E1995" i="13"/>
  <c r="G1995" i="13" s="1"/>
  <c r="F3614" i="13"/>
  <c r="D3615" i="13"/>
  <c r="E3614" i="13"/>
  <c r="G3614" i="13" s="1"/>
  <c r="F2933" i="13"/>
  <c r="E2933" i="13"/>
  <c r="G2933" i="13" s="1"/>
  <c r="D2934" i="13"/>
  <c r="E4971" i="13"/>
  <c r="G4971" i="13" s="1"/>
  <c r="D4972" i="13"/>
  <c r="F4972" i="13" s="1"/>
  <c r="D4521" i="13"/>
  <c r="F4521" i="13" s="1"/>
  <c r="E4520" i="13"/>
  <c r="G4520" i="13" s="1"/>
  <c r="D4293" i="13"/>
  <c r="F4293" i="13" s="1"/>
  <c r="E4292" i="13"/>
  <c r="G4292" i="13" s="1"/>
  <c r="D4067" i="13"/>
  <c r="F4067" i="13" s="1"/>
  <c r="E4066" i="13"/>
  <c r="G4066" i="13" s="1"/>
  <c r="E3840" i="13"/>
  <c r="G3840" i="13" s="1"/>
  <c r="D3841" i="13"/>
  <c r="F3841" i="13" s="1"/>
  <c r="E3388" i="13"/>
  <c r="G3388" i="13" s="1"/>
  <c r="D3389" i="13"/>
  <c r="F3389" i="13" s="1"/>
  <c r="E3163" i="13"/>
  <c r="G3163" i="13" s="1"/>
  <c r="D3164" i="13"/>
  <c r="F3164" i="13" s="1"/>
  <c r="D2705" i="13"/>
  <c r="F2705" i="13" s="1"/>
  <c r="E2704" i="13"/>
  <c r="G2704" i="13" s="1"/>
  <c r="D2479" i="13"/>
  <c r="F2479" i="13" s="1"/>
  <c r="E2478" i="13"/>
  <c r="G2478" i="13" s="1"/>
  <c r="F4956" i="13" l="1"/>
  <c r="D4957" i="13"/>
  <c r="E4956" i="13"/>
  <c r="G4956" i="13" s="1"/>
  <c r="F4730" i="13"/>
  <c r="D4731" i="13"/>
  <c r="E4730" i="13"/>
  <c r="G4730" i="13" s="1"/>
  <c r="E4505" i="13"/>
  <c r="G4505" i="13" s="1"/>
  <c r="F4505" i="13"/>
  <c r="D4506" i="13"/>
  <c r="F4277" i="13"/>
  <c r="D4278" i="13"/>
  <c r="E4277" i="13"/>
  <c r="G4277" i="13" s="1"/>
  <c r="E4051" i="13"/>
  <c r="G4051" i="13" s="1"/>
  <c r="D4052" i="13"/>
  <c r="F4051" i="13"/>
  <c r="D3826" i="13"/>
  <c r="F3825" i="13"/>
  <c r="E3825" i="13"/>
  <c r="G3825" i="13" s="1"/>
  <c r="F3600" i="13"/>
  <c r="E3600" i="13"/>
  <c r="G3600" i="13" s="1"/>
  <c r="D3601" i="13"/>
  <c r="F3373" i="13"/>
  <c r="E3373" i="13"/>
  <c r="G3373" i="13" s="1"/>
  <c r="D3374" i="13"/>
  <c r="F3148" i="13"/>
  <c r="D3149" i="13"/>
  <c r="E3148" i="13"/>
  <c r="G3148" i="13" s="1"/>
  <c r="F2919" i="13"/>
  <c r="E2919" i="13"/>
  <c r="G2919" i="13" s="1"/>
  <c r="D2920" i="13"/>
  <c r="D2690" i="13"/>
  <c r="F2689" i="13"/>
  <c r="E2689" i="13"/>
  <c r="G2689" i="13" s="1"/>
  <c r="F2463" i="13"/>
  <c r="D2464" i="13"/>
  <c r="E2463" i="13"/>
  <c r="G2463" i="13" s="1"/>
  <c r="E1579" i="13"/>
  <c r="G1578" i="13"/>
  <c r="F2221" i="13"/>
  <c r="E2221" i="13"/>
  <c r="G2221" i="13" s="1"/>
  <c r="D2222" i="13"/>
  <c r="F1996" i="13"/>
  <c r="D1997" i="13"/>
  <c r="E1996" i="13"/>
  <c r="G1996" i="13" s="1"/>
  <c r="F2934" i="13"/>
  <c r="D2935" i="13"/>
  <c r="E2934" i="13"/>
  <c r="G2934" i="13" s="1"/>
  <c r="F3615" i="13"/>
  <c r="E3615" i="13"/>
  <c r="G3615" i="13" s="1"/>
  <c r="D3616" i="13"/>
  <c r="E4972" i="13"/>
  <c r="G4972" i="13" s="1"/>
  <c r="D4973" i="13"/>
  <c r="F4973" i="13" s="1"/>
  <c r="D4522" i="13"/>
  <c r="F4522" i="13" s="1"/>
  <c r="E4521" i="13"/>
  <c r="G4521" i="13" s="1"/>
  <c r="D4294" i="13"/>
  <c r="F4294" i="13" s="1"/>
  <c r="E4293" i="13"/>
  <c r="G4293" i="13" s="1"/>
  <c r="E4067" i="13"/>
  <c r="G4067" i="13" s="1"/>
  <c r="D4068" i="13"/>
  <c r="F4068" i="13" s="1"/>
  <c r="E3841" i="13"/>
  <c r="G3841" i="13" s="1"/>
  <c r="D3842" i="13"/>
  <c r="F3842" i="13" s="1"/>
  <c r="E3389" i="13"/>
  <c r="G3389" i="13" s="1"/>
  <c r="D3390" i="13"/>
  <c r="F3390" i="13" s="1"/>
  <c r="D3165" i="13"/>
  <c r="F3165" i="13" s="1"/>
  <c r="E3164" i="13"/>
  <c r="G3164" i="13" s="1"/>
  <c r="D2706" i="13"/>
  <c r="F2706" i="13" s="1"/>
  <c r="E2705" i="13"/>
  <c r="G2705" i="13" s="1"/>
  <c r="E2479" i="13"/>
  <c r="G2479" i="13" s="1"/>
  <c r="D2480" i="13"/>
  <c r="F2480" i="13" s="1"/>
  <c r="F4957" i="13" l="1"/>
  <c r="E4957" i="13"/>
  <c r="G4957" i="13" s="1"/>
  <c r="D4958" i="13"/>
  <c r="F4731" i="13"/>
  <c r="D4732" i="13"/>
  <c r="E4731" i="13"/>
  <c r="G4731" i="13" s="1"/>
  <c r="D4507" i="13"/>
  <c r="F4506" i="13"/>
  <c r="E4506" i="13"/>
  <c r="G4506" i="13" s="1"/>
  <c r="F4278" i="13"/>
  <c r="E4278" i="13"/>
  <c r="G4278" i="13" s="1"/>
  <c r="D4279" i="13"/>
  <c r="F4052" i="13"/>
  <c r="E4052" i="13"/>
  <c r="G4052" i="13" s="1"/>
  <c r="D4053" i="13"/>
  <c r="F3826" i="13"/>
  <c r="E3826" i="13"/>
  <c r="G3826" i="13" s="1"/>
  <c r="D3827" i="13"/>
  <c r="F3601" i="13"/>
  <c r="E3601" i="13"/>
  <c r="G3601" i="13" s="1"/>
  <c r="D3602" i="13"/>
  <c r="F3374" i="13"/>
  <c r="E3374" i="13"/>
  <c r="G3374" i="13" s="1"/>
  <c r="D3375" i="13"/>
  <c r="F3149" i="13"/>
  <c r="E3149" i="13"/>
  <c r="G3149" i="13" s="1"/>
  <c r="D3150" i="13"/>
  <c r="F2920" i="13"/>
  <c r="D2921" i="13"/>
  <c r="E2920" i="13"/>
  <c r="G2920" i="13" s="1"/>
  <c r="F2690" i="13"/>
  <c r="E2690" i="13"/>
  <c r="G2690" i="13" s="1"/>
  <c r="D2691" i="13"/>
  <c r="F2464" i="13"/>
  <c r="E2464" i="13"/>
  <c r="G2464" i="13" s="1"/>
  <c r="D2465" i="13"/>
  <c r="G1579" i="13"/>
  <c r="F2222" i="13"/>
  <c r="D2223" i="13"/>
  <c r="E2222" i="13"/>
  <c r="G2222" i="13" s="1"/>
  <c r="F1997" i="13"/>
  <c r="D1998" i="13"/>
  <c r="E1997" i="13"/>
  <c r="G1997" i="13" s="1"/>
  <c r="F3616" i="13"/>
  <c r="D3617" i="13"/>
  <c r="E3616" i="13"/>
  <c r="G3616" i="13" s="1"/>
  <c r="F2935" i="13"/>
  <c r="D2936" i="13"/>
  <c r="E2935" i="13"/>
  <c r="G2935" i="13" s="1"/>
  <c r="E4973" i="13"/>
  <c r="G4973" i="13" s="1"/>
  <c r="D4974" i="13"/>
  <c r="F4974" i="13" s="1"/>
  <c r="D4523" i="13"/>
  <c r="F4523" i="13" s="1"/>
  <c r="E4522" i="13"/>
  <c r="G4522" i="13" s="1"/>
  <c r="D4295" i="13"/>
  <c r="F4295" i="13" s="1"/>
  <c r="E4294" i="13"/>
  <c r="G4294" i="13" s="1"/>
  <c r="E4068" i="13"/>
  <c r="G4068" i="13" s="1"/>
  <c r="D4069" i="13"/>
  <c r="F4069" i="13" s="1"/>
  <c r="E3842" i="13"/>
  <c r="G3842" i="13" s="1"/>
  <c r="D3843" i="13"/>
  <c r="F3843" i="13" s="1"/>
  <c r="E3390" i="13"/>
  <c r="G3390" i="13" s="1"/>
  <c r="D3391" i="13"/>
  <c r="F3391" i="13" s="1"/>
  <c r="D3166" i="13"/>
  <c r="F3166" i="13" s="1"/>
  <c r="E3165" i="13"/>
  <c r="G3165" i="13" s="1"/>
  <c r="D2707" i="13"/>
  <c r="F2707" i="13" s="1"/>
  <c r="E2706" i="13"/>
  <c r="G2706" i="13" s="1"/>
  <c r="E2480" i="13"/>
  <c r="G2480" i="13" s="1"/>
  <c r="D2481" i="13"/>
  <c r="F2481" i="13" s="1"/>
  <c r="F4958" i="13" l="1"/>
  <c r="D4959" i="13"/>
  <c r="E4958" i="13"/>
  <c r="G4958" i="13" s="1"/>
  <c r="F4732" i="13"/>
  <c r="E4732" i="13"/>
  <c r="G4732" i="13" s="1"/>
  <c r="D4733" i="13"/>
  <c r="E4507" i="13"/>
  <c r="G4507" i="13" s="1"/>
  <c r="F4507" i="13"/>
  <c r="D4508" i="13"/>
  <c r="D4509" i="13" s="1"/>
  <c r="F4279" i="13"/>
  <c r="E4279" i="13"/>
  <c r="G4279" i="13" s="1"/>
  <c r="D4280" i="13"/>
  <c r="F4053" i="13"/>
  <c r="D4054" i="13"/>
  <c r="E4053" i="13"/>
  <c r="G4053" i="13" s="1"/>
  <c r="F3827" i="13"/>
  <c r="E3827" i="13"/>
  <c r="G3827" i="13" s="1"/>
  <c r="D3828" i="13"/>
  <c r="F3602" i="13"/>
  <c r="D3603" i="13"/>
  <c r="E3602" i="13"/>
  <c r="G3602" i="13" s="1"/>
  <c r="F3375" i="13"/>
  <c r="E3375" i="13"/>
  <c r="G3375" i="13" s="1"/>
  <c r="D3376" i="13"/>
  <c r="F3150" i="13"/>
  <c r="E3150" i="13"/>
  <c r="G3150" i="13" s="1"/>
  <c r="D3151" i="13"/>
  <c r="F2921" i="13"/>
  <c r="D2922" i="13"/>
  <c r="E2921" i="13"/>
  <c r="G2921" i="13" s="1"/>
  <c r="F2691" i="13"/>
  <c r="D2692" i="13"/>
  <c r="E2691" i="13"/>
  <c r="G2691" i="13" s="1"/>
  <c r="F2465" i="13"/>
  <c r="D2466" i="13"/>
  <c r="E2465" i="13"/>
  <c r="G2465" i="13" s="1"/>
  <c r="F2223" i="13"/>
  <c r="E2223" i="13"/>
  <c r="G2223" i="13" s="1"/>
  <c r="D2224" i="13"/>
  <c r="F1998" i="13"/>
  <c r="D1999" i="13"/>
  <c r="E1998" i="13"/>
  <c r="G1998" i="13" s="1"/>
  <c r="F3617" i="13"/>
  <c r="E3617" i="13"/>
  <c r="G3617" i="13" s="1"/>
  <c r="D3618" i="13"/>
  <c r="F2936" i="13"/>
  <c r="E2936" i="13"/>
  <c r="G2936" i="13" s="1"/>
  <c r="D2937" i="13"/>
  <c r="E4974" i="13"/>
  <c r="G4974" i="13" s="1"/>
  <c r="D4975" i="13"/>
  <c r="F4975" i="13" s="1"/>
  <c r="D4524" i="13"/>
  <c r="F4524" i="13" s="1"/>
  <c r="E4523" i="13"/>
  <c r="G4523" i="13" s="1"/>
  <c r="D4296" i="13"/>
  <c r="F4296" i="13" s="1"/>
  <c r="E4295" i="13"/>
  <c r="G4295" i="13" s="1"/>
  <c r="D4070" i="13"/>
  <c r="F4070" i="13" s="1"/>
  <c r="E4069" i="13"/>
  <c r="G4069" i="13" s="1"/>
  <c r="E3843" i="13"/>
  <c r="G3843" i="13" s="1"/>
  <c r="D3844" i="13"/>
  <c r="F3844" i="13" s="1"/>
  <c r="D3392" i="13"/>
  <c r="F3392" i="13" s="1"/>
  <c r="E3391" i="13"/>
  <c r="G3391" i="13" s="1"/>
  <c r="E3166" i="13"/>
  <c r="G3166" i="13" s="1"/>
  <c r="D3167" i="13"/>
  <c r="F3167" i="13" s="1"/>
  <c r="D2708" i="13"/>
  <c r="F2708" i="13" s="1"/>
  <c r="E2707" i="13"/>
  <c r="G2707" i="13" s="1"/>
  <c r="D2482" i="13"/>
  <c r="F2482" i="13" s="1"/>
  <c r="E2481" i="13"/>
  <c r="G2481" i="13" s="1"/>
  <c r="F4509" i="13" l="1"/>
  <c r="E4509" i="13"/>
  <c r="G4509" i="13" s="1"/>
  <c r="D4510" i="13"/>
  <c r="F4959" i="13"/>
  <c r="D4960" i="13"/>
  <c r="D4961" i="13" s="1"/>
  <c r="E4959" i="13"/>
  <c r="G4959" i="13" s="1"/>
  <c r="F4733" i="13"/>
  <c r="D4734" i="13"/>
  <c r="D4735" i="13" s="1"/>
  <c r="E4733" i="13"/>
  <c r="G4733" i="13" s="1"/>
  <c r="F4508" i="13"/>
  <c r="E4508" i="13"/>
  <c r="G4508" i="13" s="1"/>
  <c r="F4280" i="13"/>
  <c r="D4281" i="13"/>
  <c r="E4280" i="13"/>
  <c r="G4280" i="13" s="1"/>
  <c r="F4054" i="13"/>
  <c r="D4055" i="13"/>
  <c r="E4054" i="13"/>
  <c r="G4054" i="13" s="1"/>
  <c r="F3828" i="13"/>
  <c r="E3828" i="13"/>
  <c r="G3828" i="13" s="1"/>
  <c r="D3829" i="13"/>
  <c r="F3603" i="13"/>
  <c r="D3604" i="13"/>
  <c r="D3605" i="13" s="1"/>
  <c r="E3603" i="13"/>
  <c r="G3603" i="13" s="1"/>
  <c r="F3376" i="13"/>
  <c r="E3376" i="13"/>
  <c r="G3376" i="13" s="1"/>
  <c r="D3377" i="13"/>
  <c r="F3151" i="13"/>
  <c r="E3151" i="13"/>
  <c r="G3151" i="13" s="1"/>
  <c r="D3152" i="13"/>
  <c r="D3153" i="13" s="1"/>
  <c r="F2922" i="13"/>
  <c r="D2923" i="13"/>
  <c r="D2924" i="13" s="1"/>
  <c r="E2922" i="13"/>
  <c r="G2922" i="13" s="1"/>
  <c r="F2692" i="13"/>
  <c r="D2693" i="13"/>
  <c r="E2692" i="13"/>
  <c r="G2692" i="13" s="1"/>
  <c r="F2466" i="13"/>
  <c r="E2466" i="13"/>
  <c r="G2466" i="13" s="1"/>
  <c r="D2467" i="13"/>
  <c r="E2224" i="13"/>
  <c r="G2224" i="13" s="1"/>
  <c r="F2224" i="13"/>
  <c r="D2225" i="13"/>
  <c r="F1999" i="13"/>
  <c r="D2000" i="13"/>
  <c r="E1999" i="13"/>
  <c r="G1999" i="13" s="1"/>
  <c r="F3618" i="13"/>
  <c r="E3618" i="13"/>
  <c r="G3618" i="13" s="1"/>
  <c r="D3619" i="13"/>
  <c r="F2937" i="13"/>
  <c r="D2938" i="13"/>
  <c r="E2937" i="13"/>
  <c r="G2937" i="13" s="1"/>
  <c r="E4975" i="13"/>
  <c r="G4975" i="13" s="1"/>
  <c r="D4976" i="13"/>
  <c r="F4976" i="13" s="1"/>
  <c r="D4525" i="13"/>
  <c r="F4525" i="13" s="1"/>
  <c r="E4524" i="13"/>
  <c r="G4524" i="13" s="1"/>
  <c r="D4297" i="13"/>
  <c r="F4297" i="13" s="1"/>
  <c r="E4296" i="13"/>
  <c r="G4296" i="13" s="1"/>
  <c r="D4071" i="13"/>
  <c r="F4071" i="13" s="1"/>
  <c r="E4070" i="13"/>
  <c r="G4070" i="13" s="1"/>
  <c r="E3844" i="13"/>
  <c r="G3844" i="13" s="1"/>
  <c r="D3845" i="13"/>
  <c r="F3845" i="13" s="1"/>
  <c r="D3393" i="13"/>
  <c r="F3393" i="13" s="1"/>
  <c r="E3392" i="13"/>
  <c r="G3392" i="13" s="1"/>
  <c r="E3167" i="13"/>
  <c r="G3167" i="13" s="1"/>
  <c r="D3168" i="13"/>
  <c r="F3168" i="13" s="1"/>
  <c r="D2709" i="13"/>
  <c r="F2709" i="13" s="1"/>
  <c r="E2708" i="13"/>
  <c r="G2708" i="13" s="1"/>
  <c r="D2483" i="13"/>
  <c r="F2483" i="13" s="1"/>
  <c r="E2482" i="13"/>
  <c r="G2482" i="13" s="1"/>
  <c r="D4962" i="13" l="1"/>
  <c r="E4961" i="13"/>
  <c r="G4961" i="13" s="1"/>
  <c r="F4961" i="13"/>
  <c r="F4735" i="13"/>
  <c r="D4736" i="13"/>
  <c r="E4735" i="13"/>
  <c r="G4735" i="13" s="1"/>
  <c r="F4510" i="13"/>
  <c r="D4511" i="13"/>
  <c r="E4510" i="13"/>
  <c r="G4510" i="13" s="1"/>
  <c r="D3606" i="13"/>
  <c r="F3605" i="13"/>
  <c r="E3605" i="13"/>
  <c r="G3605" i="13" s="1"/>
  <c r="D3154" i="13"/>
  <c r="F3153" i="13"/>
  <c r="E3153" i="13"/>
  <c r="G3153" i="13" s="1"/>
  <c r="F2924" i="13"/>
  <c r="E2924" i="13"/>
  <c r="G2924" i="13" s="1"/>
  <c r="D2925" i="13"/>
  <c r="F4960" i="13"/>
  <c r="E4960" i="13"/>
  <c r="G4960" i="13" s="1"/>
  <c r="F4734" i="13"/>
  <c r="D4741" i="13"/>
  <c r="E4734" i="13"/>
  <c r="G4734" i="13" s="1"/>
  <c r="F4281" i="13"/>
  <c r="E4281" i="13"/>
  <c r="G4281" i="13" s="1"/>
  <c r="D4282" i="13"/>
  <c r="D4283" i="13" s="1"/>
  <c r="F4055" i="13"/>
  <c r="E4055" i="13"/>
  <c r="G4055" i="13" s="1"/>
  <c r="D4056" i="13"/>
  <c r="D4057" i="13" s="1"/>
  <c r="F3829" i="13"/>
  <c r="E3829" i="13"/>
  <c r="G3829" i="13" s="1"/>
  <c r="D3830" i="13"/>
  <c r="D3831" i="13" s="1"/>
  <c r="F3604" i="13"/>
  <c r="E3604" i="13"/>
  <c r="G3604" i="13" s="1"/>
  <c r="F3377" i="13"/>
  <c r="E3377" i="13"/>
  <c r="G3377" i="13" s="1"/>
  <c r="D3378" i="13"/>
  <c r="D3379" i="13" s="1"/>
  <c r="F3152" i="13"/>
  <c r="E3152" i="13"/>
  <c r="G3152" i="13" s="1"/>
  <c r="F2923" i="13"/>
  <c r="E2923" i="13"/>
  <c r="G2923" i="13" s="1"/>
  <c r="F2693" i="13"/>
  <c r="E2693" i="13"/>
  <c r="G2693" i="13" s="1"/>
  <c r="D2694" i="13"/>
  <c r="D2695" i="13" s="1"/>
  <c r="F2467" i="13"/>
  <c r="D2468" i="13"/>
  <c r="D2469" i="13" s="1"/>
  <c r="E2467" i="13"/>
  <c r="G2467" i="13" s="1"/>
  <c r="F2225" i="13"/>
  <c r="E2225" i="13"/>
  <c r="G2225" i="13" s="1"/>
  <c r="D2226" i="13"/>
  <c r="F2000" i="13"/>
  <c r="E2000" i="13"/>
  <c r="G2000" i="13" s="1"/>
  <c r="D2001" i="13"/>
  <c r="F3619" i="13"/>
  <c r="D3620" i="13"/>
  <c r="E3619" i="13"/>
  <c r="G3619" i="13" s="1"/>
  <c r="F2938" i="13"/>
  <c r="D2939" i="13"/>
  <c r="E2938" i="13"/>
  <c r="G2938" i="13" s="1"/>
  <c r="E4976" i="13"/>
  <c r="G4976" i="13" s="1"/>
  <c r="D4977" i="13"/>
  <c r="F4977" i="13" s="1"/>
  <c r="D4526" i="13"/>
  <c r="F4526" i="13" s="1"/>
  <c r="E4525" i="13"/>
  <c r="G4525" i="13" s="1"/>
  <c r="D4298" i="13"/>
  <c r="F4298" i="13" s="1"/>
  <c r="E4297" i="13"/>
  <c r="G4297" i="13" s="1"/>
  <c r="E4071" i="13"/>
  <c r="G4071" i="13" s="1"/>
  <c r="D4072" i="13"/>
  <c r="F4072" i="13" s="1"/>
  <c r="E3845" i="13"/>
  <c r="G3845" i="13" s="1"/>
  <c r="D3846" i="13"/>
  <c r="F3846" i="13" s="1"/>
  <c r="E3393" i="13"/>
  <c r="G3393" i="13" s="1"/>
  <c r="D3394" i="13"/>
  <c r="F3394" i="13" s="1"/>
  <c r="D3169" i="13"/>
  <c r="F3169" i="13" s="1"/>
  <c r="E3168" i="13"/>
  <c r="G3168" i="13" s="1"/>
  <c r="D2710" i="13"/>
  <c r="F2710" i="13" s="1"/>
  <c r="E2709" i="13"/>
  <c r="G2709" i="13" s="1"/>
  <c r="E2483" i="13"/>
  <c r="G2483" i="13" s="1"/>
  <c r="D2484" i="13"/>
  <c r="F2484" i="13" s="1"/>
  <c r="F4962" i="13" l="1"/>
  <c r="D4963" i="13"/>
  <c r="E4962" i="13"/>
  <c r="G4962" i="13" s="1"/>
  <c r="F4736" i="13"/>
  <c r="E4736" i="13"/>
  <c r="G4736" i="13" s="1"/>
  <c r="D4737" i="13"/>
  <c r="F4511" i="13"/>
  <c r="D4512" i="13"/>
  <c r="E4511" i="13"/>
  <c r="G4511" i="13" s="1"/>
  <c r="D4284" i="13"/>
  <c r="F4283" i="13"/>
  <c r="E4283" i="13"/>
  <c r="G4283" i="13" s="1"/>
  <c r="D4058" i="13"/>
  <c r="E4057" i="13"/>
  <c r="G4057" i="13" s="1"/>
  <c r="F4057" i="13"/>
  <c r="D3832" i="13"/>
  <c r="F3831" i="13"/>
  <c r="E3831" i="13"/>
  <c r="G3831" i="13" s="1"/>
  <c r="D3607" i="13"/>
  <c r="E3606" i="13"/>
  <c r="G3606" i="13" s="1"/>
  <c r="F3606" i="13"/>
  <c r="F3379" i="13"/>
  <c r="E3379" i="13"/>
  <c r="G3379" i="13" s="1"/>
  <c r="D3380" i="13"/>
  <c r="F3154" i="13"/>
  <c r="D3155" i="13"/>
  <c r="E3154" i="13"/>
  <c r="G3154" i="13" s="1"/>
  <c r="D2926" i="13"/>
  <c r="E2925" i="13"/>
  <c r="G2925" i="13" s="1"/>
  <c r="F2925" i="13"/>
  <c r="D2696" i="13"/>
  <c r="F2695" i="13"/>
  <c r="E2695" i="13"/>
  <c r="G2695" i="13" s="1"/>
  <c r="F2469" i="13"/>
  <c r="E2469" i="13"/>
  <c r="G2469" i="13" s="1"/>
  <c r="D2470" i="13"/>
  <c r="F4741" i="13"/>
  <c r="E4741" i="13"/>
  <c r="G4741" i="13" s="1"/>
  <c r="D4742" i="13"/>
  <c r="F4282" i="13"/>
  <c r="E4282" i="13"/>
  <c r="G4282" i="13" s="1"/>
  <c r="F4056" i="13"/>
  <c r="E4056" i="13"/>
  <c r="G4056" i="13" s="1"/>
  <c r="F3830" i="13"/>
  <c r="E3830" i="13"/>
  <c r="G3830" i="13" s="1"/>
  <c r="F3378" i="13"/>
  <c r="E3378" i="13"/>
  <c r="G3378" i="13" s="1"/>
  <c r="F2694" i="13"/>
  <c r="E2694" i="13"/>
  <c r="G2694" i="13" s="1"/>
  <c r="F2468" i="13"/>
  <c r="E2468" i="13"/>
  <c r="G2468" i="13" s="1"/>
  <c r="F2226" i="13"/>
  <c r="D2227" i="13"/>
  <c r="E2226" i="13"/>
  <c r="G2226" i="13" s="1"/>
  <c r="F2001" i="13"/>
  <c r="D2002" i="13"/>
  <c r="E2001" i="13"/>
  <c r="G2001" i="13" s="1"/>
  <c r="F3620" i="13"/>
  <c r="D3621" i="13"/>
  <c r="E3620" i="13"/>
  <c r="G3620" i="13" s="1"/>
  <c r="F2939" i="13"/>
  <c r="D2940" i="13"/>
  <c r="E2939" i="13"/>
  <c r="G2939" i="13" s="1"/>
  <c r="E4977" i="13"/>
  <c r="G4977" i="13" s="1"/>
  <c r="D4978" i="13"/>
  <c r="F4978" i="13" s="1"/>
  <c r="D4527" i="13"/>
  <c r="F4527" i="13" s="1"/>
  <c r="E4526" i="13"/>
  <c r="G4526" i="13" s="1"/>
  <c r="D4299" i="13"/>
  <c r="F4299" i="13" s="1"/>
  <c r="E4298" i="13"/>
  <c r="G4298" i="13" s="1"/>
  <c r="E4072" i="13"/>
  <c r="G4072" i="13" s="1"/>
  <c r="D4073" i="13"/>
  <c r="F4073" i="13" s="1"/>
  <c r="E3846" i="13"/>
  <c r="G3846" i="13" s="1"/>
  <c r="D3847" i="13"/>
  <c r="F3847" i="13" s="1"/>
  <c r="D3395" i="13"/>
  <c r="F3395" i="13" s="1"/>
  <c r="E3394" i="13"/>
  <c r="G3394" i="13" s="1"/>
  <c r="D3170" i="13"/>
  <c r="F3170" i="13" s="1"/>
  <c r="E3169" i="13"/>
  <c r="G3169" i="13" s="1"/>
  <c r="D2711" i="13"/>
  <c r="F2711" i="13" s="1"/>
  <c r="E2710" i="13"/>
  <c r="G2710" i="13" s="1"/>
  <c r="E2484" i="13"/>
  <c r="G2484" i="13" s="1"/>
  <c r="D2485" i="13"/>
  <c r="F2485" i="13" s="1"/>
  <c r="D4964" i="13" l="1"/>
  <c r="E4963" i="13"/>
  <c r="G4963" i="13" s="1"/>
  <c r="F4963" i="13"/>
  <c r="D4738" i="13"/>
  <c r="F4737" i="13"/>
  <c r="E4737" i="13"/>
  <c r="G4737" i="13" s="1"/>
  <c r="D4513" i="13"/>
  <c r="E4512" i="13"/>
  <c r="G4512" i="13" s="1"/>
  <c r="F4512" i="13"/>
  <c r="D4285" i="13"/>
  <c r="E4284" i="13"/>
  <c r="G4284" i="13" s="1"/>
  <c r="F4284" i="13"/>
  <c r="F4058" i="13"/>
  <c r="E4058" i="13"/>
  <c r="G4058" i="13" s="1"/>
  <c r="D4059" i="13"/>
  <c r="F3832" i="13"/>
  <c r="D3833" i="13"/>
  <c r="E3832" i="13"/>
  <c r="G3832" i="13" s="1"/>
  <c r="F3607" i="13"/>
  <c r="D3608" i="13"/>
  <c r="E3607" i="13"/>
  <c r="G3607" i="13" s="1"/>
  <c r="E3380" i="13"/>
  <c r="G3380" i="13" s="1"/>
  <c r="F3380" i="13"/>
  <c r="D3381" i="13"/>
  <c r="F3155" i="13"/>
  <c r="D3156" i="13"/>
  <c r="E3155" i="13"/>
  <c r="G3155" i="13" s="1"/>
  <c r="F2926" i="13"/>
  <c r="D2927" i="13"/>
  <c r="E2926" i="13"/>
  <c r="G2926" i="13" s="1"/>
  <c r="F2696" i="13"/>
  <c r="D2697" i="13"/>
  <c r="E2696" i="13"/>
  <c r="G2696" i="13" s="1"/>
  <c r="D2471" i="13"/>
  <c r="E2470" i="13"/>
  <c r="G2470" i="13" s="1"/>
  <c r="F2470" i="13"/>
  <c r="F4742" i="13"/>
  <c r="D4743" i="13"/>
  <c r="E4742" i="13"/>
  <c r="G4742" i="13" s="1"/>
  <c r="F2227" i="13"/>
  <c r="E2227" i="13"/>
  <c r="G2227" i="13" s="1"/>
  <c r="D2228" i="13"/>
  <c r="F2002" i="13"/>
  <c r="D2003" i="13"/>
  <c r="E2002" i="13"/>
  <c r="G2002" i="13" s="1"/>
  <c r="F3621" i="13"/>
  <c r="D3622" i="13"/>
  <c r="E3621" i="13"/>
  <c r="G3621" i="13" s="1"/>
  <c r="F2940" i="13"/>
  <c r="E2940" i="13"/>
  <c r="G2940" i="13" s="1"/>
  <c r="D2941" i="13"/>
  <c r="E4978" i="13"/>
  <c r="G4978" i="13" s="1"/>
  <c r="D4979" i="13"/>
  <c r="F4979" i="13" s="1"/>
  <c r="D4528" i="13"/>
  <c r="F4528" i="13" s="1"/>
  <c r="E4527" i="13"/>
  <c r="G4527" i="13" s="1"/>
  <c r="D4300" i="13"/>
  <c r="F4300" i="13" s="1"/>
  <c r="E4299" i="13"/>
  <c r="G4299" i="13" s="1"/>
  <c r="D4074" i="13"/>
  <c r="F4074" i="13" s="1"/>
  <c r="E4073" i="13"/>
  <c r="G4073" i="13" s="1"/>
  <c r="E3847" i="13"/>
  <c r="G3847" i="13" s="1"/>
  <c r="D3848" i="13"/>
  <c r="F3848" i="13" s="1"/>
  <c r="D3396" i="13"/>
  <c r="F3396" i="13" s="1"/>
  <c r="E3395" i="13"/>
  <c r="G3395" i="13" s="1"/>
  <c r="E3170" i="13"/>
  <c r="G3170" i="13" s="1"/>
  <c r="D3171" i="13"/>
  <c r="F3171" i="13" s="1"/>
  <c r="D2712" i="13"/>
  <c r="F2712" i="13" s="1"/>
  <c r="E2711" i="13"/>
  <c r="G2711" i="13" s="1"/>
  <c r="D2486" i="13"/>
  <c r="F2486" i="13" s="1"/>
  <c r="E2485" i="13"/>
  <c r="G2485" i="13" s="1"/>
  <c r="F4964" i="13" l="1"/>
  <c r="D4965" i="13"/>
  <c r="E4964" i="13"/>
  <c r="G4964" i="13" s="1"/>
  <c r="D4739" i="13"/>
  <c r="F4738" i="13"/>
  <c r="E4738" i="13"/>
  <c r="G4738" i="13" s="1"/>
  <c r="F4513" i="13"/>
  <c r="D4514" i="13"/>
  <c r="E4513" i="13"/>
  <c r="G4513" i="13" s="1"/>
  <c r="F4285" i="13"/>
  <c r="D4286" i="13"/>
  <c r="E4285" i="13"/>
  <c r="G4285" i="13" s="1"/>
  <c r="D4060" i="13"/>
  <c r="E4059" i="13"/>
  <c r="G4059" i="13" s="1"/>
  <c r="F4059" i="13"/>
  <c r="F3833" i="13"/>
  <c r="D3834" i="13"/>
  <c r="E3833" i="13"/>
  <c r="G3833" i="13" s="1"/>
  <c r="D3609" i="13"/>
  <c r="E3608" i="13"/>
  <c r="G3608" i="13" s="1"/>
  <c r="F3608" i="13"/>
  <c r="F3381" i="13"/>
  <c r="D3382" i="13"/>
  <c r="E3381" i="13"/>
  <c r="G3381" i="13" s="1"/>
  <c r="D3157" i="13"/>
  <c r="E3156" i="13"/>
  <c r="G3156" i="13" s="1"/>
  <c r="F3156" i="13"/>
  <c r="F2927" i="13"/>
  <c r="D2928" i="13"/>
  <c r="E2927" i="13"/>
  <c r="G2927" i="13" s="1"/>
  <c r="F2697" i="13"/>
  <c r="D2698" i="13"/>
  <c r="E2697" i="13"/>
  <c r="G2697" i="13" s="1"/>
  <c r="F2471" i="13"/>
  <c r="D2472" i="13"/>
  <c r="E2471" i="13"/>
  <c r="G2471" i="13" s="1"/>
  <c r="F4743" i="13"/>
  <c r="D4744" i="13"/>
  <c r="E4743" i="13"/>
  <c r="G4743" i="13" s="1"/>
  <c r="F2228" i="13"/>
  <c r="E2228" i="13"/>
  <c r="G2228" i="13" s="1"/>
  <c r="D2229" i="13"/>
  <c r="F2003" i="13"/>
  <c r="E2003" i="13"/>
  <c r="G2003" i="13" s="1"/>
  <c r="D2004" i="13"/>
  <c r="F2941" i="13"/>
  <c r="E2941" i="13"/>
  <c r="G2941" i="13" s="1"/>
  <c r="D2942" i="13"/>
  <c r="F3622" i="13"/>
  <c r="E3622" i="13"/>
  <c r="G3622" i="13" s="1"/>
  <c r="D3623" i="13"/>
  <c r="E4979" i="13"/>
  <c r="G4979" i="13" s="1"/>
  <c r="D4980" i="13"/>
  <c r="F4980" i="13" s="1"/>
  <c r="D4529" i="13"/>
  <c r="F4529" i="13" s="1"/>
  <c r="E4528" i="13"/>
  <c r="G4528" i="13" s="1"/>
  <c r="D4301" i="13"/>
  <c r="F4301" i="13" s="1"/>
  <c r="E4300" i="13"/>
  <c r="G4300" i="13" s="1"/>
  <c r="D4075" i="13"/>
  <c r="F4075" i="13" s="1"/>
  <c r="E4074" i="13"/>
  <c r="G4074" i="13" s="1"/>
  <c r="E3848" i="13"/>
  <c r="G3848" i="13" s="1"/>
  <c r="D3849" i="13"/>
  <c r="F3849" i="13" s="1"/>
  <c r="D3397" i="13"/>
  <c r="F3397" i="13" s="1"/>
  <c r="E3396" i="13"/>
  <c r="G3396" i="13" s="1"/>
  <c r="E3171" i="13"/>
  <c r="G3171" i="13" s="1"/>
  <c r="D3172" i="13"/>
  <c r="F3172" i="13" s="1"/>
  <c r="D2713" i="13"/>
  <c r="F2713" i="13" s="1"/>
  <c r="E2712" i="13"/>
  <c r="G2712" i="13" s="1"/>
  <c r="D2487" i="13"/>
  <c r="F2487" i="13" s="1"/>
  <c r="E2486" i="13"/>
  <c r="G2486" i="13" s="1"/>
  <c r="D4966" i="13" l="1"/>
  <c r="E4965" i="13"/>
  <c r="G4965" i="13" s="1"/>
  <c r="F4965" i="13"/>
  <c r="E4739" i="13"/>
  <c r="G4739" i="13" s="1"/>
  <c r="D4740" i="13"/>
  <c r="F4739" i="13"/>
  <c r="F4514" i="13"/>
  <c r="E4514" i="13"/>
  <c r="G4514" i="13" s="1"/>
  <c r="D4287" i="13"/>
  <c r="E4286" i="13"/>
  <c r="G4286" i="13" s="1"/>
  <c r="F4286" i="13"/>
  <c r="F4060" i="13"/>
  <c r="D4061" i="13"/>
  <c r="E4060" i="13"/>
  <c r="G4060" i="13" s="1"/>
  <c r="D3835" i="13"/>
  <c r="E3834" i="13"/>
  <c r="G3834" i="13" s="1"/>
  <c r="F3834" i="13"/>
  <c r="F3609" i="13"/>
  <c r="D3610" i="13"/>
  <c r="E3609" i="13"/>
  <c r="G3609" i="13" s="1"/>
  <c r="D3383" i="13"/>
  <c r="F3382" i="13"/>
  <c r="E3382" i="13"/>
  <c r="G3382" i="13" s="1"/>
  <c r="D3158" i="13"/>
  <c r="E3157" i="13"/>
  <c r="G3157" i="13" s="1"/>
  <c r="F3157" i="13"/>
  <c r="F2928" i="13"/>
  <c r="D2929" i="13"/>
  <c r="E2928" i="13"/>
  <c r="G2928" i="13" s="1"/>
  <c r="D2699" i="13"/>
  <c r="F2698" i="13"/>
  <c r="E2698" i="13"/>
  <c r="G2698" i="13" s="1"/>
  <c r="F2472" i="13"/>
  <c r="D2473" i="13"/>
  <c r="E2472" i="13"/>
  <c r="G2472" i="13" s="1"/>
  <c r="F4744" i="13"/>
  <c r="D4745" i="13"/>
  <c r="E4744" i="13"/>
  <c r="G4744" i="13" s="1"/>
  <c r="F2229" i="13"/>
  <c r="E2229" i="13"/>
  <c r="G2229" i="13" s="1"/>
  <c r="D2230" i="13"/>
  <c r="F2004" i="13"/>
  <c r="D2005" i="13"/>
  <c r="E2004" i="13"/>
  <c r="G2004" i="13" s="1"/>
  <c r="F2942" i="13"/>
  <c r="D2943" i="13"/>
  <c r="E2942" i="13"/>
  <c r="G2942" i="13" s="1"/>
  <c r="F3623" i="13"/>
  <c r="D3624" i="13"/>
  <c r="E3623" i="13"/>
  <c r="G3623" i="13" s="1"/>
  <c r="E4980" i="13"/>
  <c r="G4980" i="13" s="1"/>
  <c r="D4981" i="13"/>
  <c r="F4981" i="13" s="1"/>
  <c r="D4530" i="13"/>
  <c r="F4530" i="13" s="1"/>
  <c r="E4529" i="13"/>
  <c r="G4529" i="13" s="1"/>
  <c r="D4302" i="13"/>
  <c r="F4302" i="13" s="1"/>
  <c r="E4301" i="13"/>
  <c r="G4301" i="13" s="1"/>
  <c r="E4075" i="13"/>
  <c r="G4075" i="13" s="1"/>
  <c r="D4076" i="13"/>
  <c r="F4076" i="13" s="1"/>
  <c r="E3849" i="13"/>
  <c r="G3849" i="13" s="1"/>
  <c r="D3850" i="13"/>
  <c r="F3850" i="13" s="1"/>
  <c r="E3397" i="13"/>
  <c r="G3397" i="13" s="1"/>
  <c r="D3398" i="13"/>
  <c r="F3398" i="13" s="1"/>
  <c r="D3173" i="13"/>
  <c r="F3173" i="13" s="1"/>
  <c r="E3172" i="13"/>
  <c r="G3172" i="13" s="1"/>
  <c r="D2714" i="13"/>
  <c r="F2714" i="13" s="1"/>
  <c r="E2713" i="13"/>
  <c r="G2713" i="13" s="1"/>
  <c r="E2487" i="13"/>
  <c r="G2487" i="13" s="1"/>
  <c r="D2488" i="13"/>
  <c r="F2488" i="13" s="1"/>
  <c r="F4966" i="13" l="1"/>
  <c r="E4966" i="13"/>
  <c r="G4966" i="13" s="1"/>
  <c r="E4740" i="13"/>
  <c r="G4740" i="13" s="1"/>
  <c r="F4740" i="13"/>
  <c r="D4288" i="13"/>
  <c r="E4287" i="13"/>
  <c r="G4287" i="13" s="1"/>
  <c r="F4287" i="13"/>
  <c r="D4062" i="13"/>
  <c r="E4061" i="13"/>
  <c r="G4061" i="13" s="1"/>
  <c r="F4061" i="13"/>
  <c r="F3835" i="13"/>
  <c r="D3836" i="13"/>
  <c r="E3835" i="13"/>
  <c r="G3835" i="13" s="1"/>
  <c r="F3610" i="13"/>
  <c r="E3610" i="13"/>
  <c r="G3610" i="13" s="1"/>
  <c r="F3383" i="13"/>
  <c r="D3384" i="13"/>
  <c r="E3383" i="13"/>
  <c r="G3383" i="13" s="1"/>
  <c r="F3158" i="13"/>
  <c r="E3158" i="13"/>
  <c r="G3158" i="13" s="1"/>
  <c r="E2929" i="13"/>
  <c r="G2929" i="13" s="1"/>
  <c r="F2929" i="13"/>
  <c r="F2699" i="13"/>
  <c r="E2699" i="13"/>
  <c r="G2699" i="13" s="1"/>
  <c r="D2700" i="13"/>
  <c r="E2473" i="13"/>
  <c r="G2473" i="13" s="1"/>
  <c r="F2473" i="13"/>
  <c r="D2474" i="13"/>
  <c r="F4745" i="13"/>
  <c r="D4746" i="13"/>
  <c r="E4745" i="13"/>
  <c r="G4745" i="13" s="1"/>
  <c r="F2230" i="13"/>
  <c r="E2230" i="13"/>
  <c r="G2230" i="13" s="1"/>
  <c r="D2231" i="13"/>
  <c r="F2005" i="13"/>
  <c r="E2005" i="13"/>
  <c r="G2005" i="13" s="1"/>
  <c r="D2006" i="13"/>
  <c r="D2007" i="13" s="1"/>
  <c r="F2943" i="13"/>
  <c r="D2944" i="13"/>
  <c r="E2943" i="13"/>
  <c r="G2943" i="13" s="1"/>
  <c r="F3624" i="13"/>
  <c r="E3624" i="13"/>
  <c r="G3624" i="13" s="1"/>
  <c r="D3625" i="13"/>
  <c r="E4981" i="13"/>
  <c r="G4981" i="13" s="1"/>
  <c r="D4982" i="13"/>
  <c r="F4982" i="13" s="1"/>
  <c r="D4531" i="13"/>
  <c r="F4531" i="13" s="1"/>
  <c r="E4530" i="13"/>
  <c r="G4530" i="13" s="1"/>
  <c r="D4303" i="13"/>
  <c r="F4303" i="13" s="1"/>
  <c r="E4302" i="13"/>
  <c r="G4302" i="13" s="1"/>
  <c r="E4076" i="13"/>
  <c r="G4076" i="13" s="1"/>
  <c r="D4077" i="13"/>
  <c r="F4077" i="13" s="1"/>
  <c r="E3850" i="13"/>
  <c r="G3850" i="13" s="1"/>
  <c r="D3851" i="13"/>
  <c r="F3851" i="13" s="1"/>
  <c r="D3399" i="13"/>
  <c r="F3399" i="13" s="1"/>
  <c r="E3398" i="13"/>
  <c r="G3398" i="13" s="1"/>
  <c r="D3174" i="13"/>
  <c r="F3174" i="13" s="1"/>
  <c r="E3173" i="13"/>
  <c r="G3173" i="13" s="1"/>
  <c r="D2715" i="13"/>
  <c r="F2715" i="13" s="1"/>
  <c r="E2714" i="13"/>
  <c r="G2714" i="13" s="1"/>
  <c r="E2488" i="13"/>
  <c r="G2488" i="13" s="1"/>
  <c r="D2489" i="13"/>
  <c r="F2489" i="13" s="1"/>
  <c r="F4288" i="13" l="1"/>
  <c r="E4288" i="13"/>
  <c r="G4288" i="13" s="1"/>
  <c r="F4062" i="13"/>
  <c r="E4062" i="13"/>
  <c r="G4062" i="13" s="1"/>
  <c r="F3836" i="13"/>
  <c r="E3836" i="13"/>
  <c r="G3836" i="13" s="1"/>
  <c r="E3384" i="13"/>
  <c r="G3384" i="13" s="1"/>
  <c r="F3384" i="13"/>
  <c r="F2700" i="13"/>
  <c r="E2700" i="13"/>
  <c r="G2700" i="13" s="1"/>
  <c r="E2474" i="13"/>
  <c r="G2474" i="13" s="1"/>
  <c r="F2474" i="13"/>
  <c r="F4746" i="13"/>
  <c r="D4747" i="13"/>
  <c r="E4746" i="13"/>
  <c r="G4746" i="13" s="1"/>
  <c r="F2007" i="13"/>
  <c r="D2008" i="13"/>
  <c r="E2007" i="13"/>
  <c r="G2007" i="13" s="1"/>
  <c r="E2231" i="13"/>
  <c r="G2231" i="13" s="1"/>
  <c r="F2231" i="13"/>
  <c r="D2232" i="13"/>
  <c r="D2233" i="13" s="1"/>
  <c r="D2023" i="13"/>
  <c r="F2006" i="13"/>
  <c r="E2006" i="13"/>
  <c r="G2006" i="13" s="1"/>
  <c r="F3625" i="13"/>
  <c r="D3626" i="13"/>
  <c r="E3625" i="13"/>
  <c r="G3625" i="13" s="1"/>
  <c r="F2944" i="13"/>
  <c r="D2945" i="13"/>
  <c r="E2944" i="13"/>
  <c r="G2944" i="13" s="1"/>
  <c r="E4982" i="13"/>
  <c r="G4982" i="13" s="1"/>
  <c r="D4983" i="13"/>
  <c r="F4983" i="13" s="1"/>
  <c r="D4532" i="13"/>
  <c r="F4532" i="13" s="1"/>
  <c r="E4531" i="13"/>
  <c r="G4531" i="13" s="1"/>
  <c r="D4304" i="13"/>
  <c r="F4304" i="13" s="1"/>
  <c r="E4303" i="13"/>
  <c r="G4303" i="13" s="1"/>
  <c r="D4078" i="13"/>
  <c r="F4078" i="13" s="1"/>
  <c r="E4077" i="13"/>
  <c r="G4077" i="13" s="1"/>
  <c r="E3851" i="13"/>
  <c r="G3851" i="13" s="1"/>
  <c r="D3852" i="13"/>
  <c r="F3852" i="13" s="1"/>
  <c r="D3400" i="13"/>
  <c r="F3400" i="13" s="1"/>
  <c r="E3399" i="13"/>
  <c r="G3399" i="13" s="1"/>
  <c r="E3174" i="13"/>
  <c r="G3174" i="13" s="1"/>
  <c r="D3175" i="13"/>
  <c r="F3175" i="13" s="1"/>
  <c r="D2716" i="13"/>
  <c r="F2716" i="13" s="1"/>
  <c r="E2715" i="13"/>
  <c r="G2715" i="13" s="1"/>
  <c r="D2490" i="13"/>
  <c r="F2490" i="13" s="1"/>
  <c r="E2489" i="13"/>
  <c r="G2489" i="13" s="1"/>
  <c r="F4747" i="13" l="1"/>
  <c r="D4748" i="13"/>
  <c r="E4747" i="13"/>
  <c r="G4747" i="13" s="1"/>
  <c r="F2233" i="13"/>
  <c r="E2233" i="13"/>
  <c r="G2233" i="13" s="1"/>
  <c r="D2234" i="13"/>
  <c r="D2009" i="13"/>
  <c r="F2008" i="13"/>
  <c r="E2008" i="13"/>
  <c r="G2008" i="13" s="1"/>
  <c r="F2232" i="13"/>
  <c r="E2232" i="13"/>
  <c r="G2232" i="13" s="1"/>
  <c r="D2249" i="13"/>
  <c r="F2023" i="13"/>
  <c r="D2024" i="13"/>
  <c r="E2023" i="13"/>
  <c r="G2023" i="13" s="1"/>
  <c r="F3626" i="13"/>
  <c r="E3626" i="13"/>
  <c r="G3626" i="13" s="1"/>
  <c r="D3627" i="13"/>
  <c r="F2945" i="13"/>
  <c r="E2945" i="13"/>
  <c r="G2945" i="13" s="1"/>
  <c r="D2946" i="13"/>
  <c r="E4983" i="13"/>
  <c r="G4983" i="13" s="1"/>
  <c r="D4984" i="13"/>
  <c r="F4984" i="13" s="1"/>
  <c r="D4533" i="13"/>
  <c r="F4533" i="13" s="1"/>
  <c r="E4532" i="13"/>
  <c r="G4532" i="13" s="1"/>
  <c r="D4305" i="13"/>
  <c r="F4305" i="13" s="1"/>
  <c r="E4304" i="13"/>
  <c r="G4304" i="13" s="1"/>
  <c r="D4079" i="13"/>
  <c r="F4079" i="13" s="1"/>
  <c r="E4078" i="13"/>
  <c r="G4078" i="13" s="1"/>
  <c r="E3852" i="13"/>
  <c r="G3852" i="13" s="1"/>
  <c r="D3853" i="13"/>
  <c r="F3853" i="13" s="1"/>
  <c r="E3400" i="13"/>
  <c r="G3400" i="13" s="1"/>
  <c r="D3401" i="13"/>
  <c r="F3401" i="13" s="1"/>
  <c r="E3175" i="13"/>
  <c r="G3175" i="13" s="1"/>
  <c r="D3176" i="13"/>
  <c r="F3176" i="13" s="1"/>
  <c r="D2717" i="13"/>
  <c r="F2717" i="13" s="1"/>
  <c r="E2716" i="13"/>
  <c r="G2716" i="13" s="1"/>
  <c r="D2491" i="13"/>
  <c r="F2491" i="13" s="1"/>
  <c r="E2490" i="13"/>
  <c r="G2490" i="13" s="1"/>
  <c r="F4748" i="13" l="1"/>
  <c r="E4748" i="13"/>
  <c r="G4748" i="13" s="1"/>
  <c r="D4749" i="13"/>
  <c r="E2234" i="13"/>
  <c r="G2234" i="13" s="1"/>
  <c r="F2234" i="13"/>
  <c r="D2235" i="13"/>
  <c r="D2010" i="13"/>
  <c r="F2009" i="13"/>
  <c r="E2009" i="13"/>
  <c r="G2009" i="13" s="1"/>
  <c r="F2249" i="13"/>
  <c r="D2250" i="13"/>
  <c r="E2249" i="13"/>
  <c r="G2249" i="13" s="1"/>
  <c r="F2024" i="13"/>
  <c r="E2024" i="13"/>
  <c r="G2024" i="13" s="1"/>
  <c r="D2025" i="13"/>
  <c r="F3627" i="13"/>
  <c r="E3627" i="13"/>
  <c r="G3627" i="13" s="1"/>
  <c r="D3628" i="13"/>
  <c r="F2946" i="13"/>
  <c r="E2946" i="13"/>
  <c r="G2946" i="13" s="1"/>
  <c r="D2947" i="13"/>
  <c r="E4984" i="13"/>
  <c r="G4984" i="13" s="1"/>
  <c r="D4985" i="13"/>
  <c r="F4985" i="13" s="1"/>
  <c r="D4534" i="13"/>
  <c r="F4534" i="13" s="1"/>
  <c r="E4533" i="13"/>
  <c r="G4533" i="13" s="1"/>
  <c r="D4306" i="13"/>
  <c r="F4306" i="13" s="1"/>
  <c r="E4305" i="13"/>
  <c r="G4305" i="13" s="1"/>
  <c r="E4079" i="13"/>
  <c r="G4079" i="13" s="1"/>
  <c r="D4080" i="13"/>
  <c r="F4080" i="13" s="1"/>
  <c r="E3853" i="13"/>
  <c r="G3853" i="13" s="1"/>
  <c r="D3854" i="13"/>
  <c r="F3854" i="13" s="1"/>
  <c r="E3401" i="13"/>
  <c r="G3401" i="13" s="1"/>
  <c r="D3402" i="13"/>
  <c r="F3402" i="13" s="1"/>
  <c r="D3177" i="13"/>
  <c r="F3177" i="13" s="1"/>
  <c r="E3176" i="13"/>
  <c r="G3176" i="13" s="1"/>
  <c r="D2718" i="13"/>
  <c r="F2718" i="13" s="1"/>
  <c r="E2717" i="13"/>
  <c r="G2717" i="13" s="1"/>
  <c r="E2491" i="13"/>
  <c r="G2491" i="13" s="1"/>
  <c r="D2492" i="13"/>
  <c r="F2492" i="13" s="1"/>
  <c r="F4749" i="13" l="1"/>
  <c r="E4749" i="13"/>
  <c r="G4749" i="13" s="1"/>
  <c r="D4750" i="13"/>
  <c r="E2235" i="13"/>
  <c r="G2235" i="13" s="1"/>
  <c r="F2235" i="13"/>
  <c r="D2236" i="13"/>
  <c r="D2011" i="13"/>
  <c r="F2010" i="13"/>
  <c r="E2010" i="13"/>
  <c r="G2010" i="13" s="1"/>
  <c r="D2026" i="13"/>
  <c r="F2025" i="13"/>
  <c r="E2025" i="13"/>
  <c r="G2025" i="13" s="1"/>
  <c r="D2251" i="13"/>
  <c r="F2250" i="13"/>
  <c r="E2250" i="13"/>
  <c r="G2250" i="13" s="1"/>
  <c r="F3628" i="13"/>
  <c r="E3628" i="13"/>
  <c r="G3628" i="13" s="1"/>
  <c r="D3629" i="13"/>
  <c r="F2947" i="13"/>
  <c r="D2948" i="13"/>
  <c r="E2947" i="13"/>
  <c r="G2947" i="13" s="1"/>
  <c r="E4985" i="13"/>
  <c r="G4985" i="13" s="1"/>
  <c r="D4986" i="13"/>
  <c r="F4986" i="13" s="1"/>
  <c r="D4535" i="13"/>
  <c r="F4535" i="13" s="1"/>
  <c r="E4534" i="13"/>
  <c r="G4534" i="13" s="1"/>
  <c r="D4307" i="13"/>
  <c r="F4307" i="13" s="1"/>
  <c r="E4306" i="13"/>
  <c r="G4306" i="13" s="1"/>
  <c r="E4080" i="13"/>
  <c r="G4080" i="13" s="1"/>
  <c r="D4081" i="13"/>
  <c r="F4081" i="13" s="1"/>
  <c r="E3854" i="13"/>
  <c r="G3854" i="13" s="1"/>
  <c r="D3855" i="13"/>
  <c r="F3855" i="13" s="1"/>
  <c r="E3402" i="13"/>
  <c r="G3402" i="13" s="1"/>
  <c r="D3403" i="13"/>
  <c r="F3403" i="13" s="1"/>
  <c r="D3178" i="13"/>
  <c r="F3178" i="13" s="1"/>
  <c r="E3177" i="13"/>
  <c r="G3177" i="13" s="1"/>
  <c r="D2719" i="13"/>
  <c r="F2719" i="13" s="1"/>
  <c r="E2718" i="13"/>
  <c r="G2718" i="13" s="1"/>
  <c r="E2492" i="13"/>
  <c r="G2492" i="13" s="1"/>
  <c r="D2493" i="13"/>
  <c r="F2493" i="13" s="1"/>
  <c r="F4750" i="13" l="1"/>
  <c r="D4751" i="13"/>
  <c r="E4750" i="13"/>
  <c r="G4750" i="13" s="1"/>
  <c r="D2237" i="13"/>
  <c r="F2236" i="13"/>
  <c r="E2236" i="13"/>
  <c r="G2236" i="13" s="1"/>
  <c r="D2012" i="13"/>
  <c r="F2011" i="13"/>
  <c r="E2011" i="13"/>
  <c r="G2011" i="13" s="1"/>
  <c r="F2251" i="13"/>
  <c r="D2252" i="13"/>
  <c r="E2251" i="13"/>
  <c r="G2251" i="13" s="1"/>
  <c r="F2026" i="13"/>
  <c r="E2026" i="13"/>
  <c r="G2026" i="13" s="1"/>
  <c r="D2027" i="13"/>
  <c r="F3629" i="13"/>
  <c r="D3630" i="13"/>
  <c r="E3629" i="13"/>
  <c r="G3629" i="13" s="1"/>
  <c r="F2948" i="13"/>
  <c r="D2949" i="13"/>
  <c r="E2948" i="13"/>
  <c r="G2948" i="13" s="1"/>
  <c r="E4986" i="13"/>
  <c r="G4986" i="13" s="1"/>
  <c r="D4987" i="13"/>
  <c r="F4987" i="13" s="1"/>
  <c r="D4536" i="13"/>
  <c r="F4536" i="13" s="1"/>
  <c r="E4535" i="13"/>
  <c r="G4535" i="13" s="1"/>
  <c r="D4308" i="13"/>
  <c r="F4308" i="13" s="1"/>
  <c r="E4307" i="13"/>
  <c r="G4307" i="13" s="1"/>
  <c r="D4082" i="13"/>
  <c r="F4082" i="13" s="1"/>
  <c r="E4081" i="13"/>
  <c r="G4081" i="13" s="1"/>
  <c r="E3855" i="13"/>
  <c r="G3855" i="13" s="1"/>
  <c r="D3856" i="13"/>
  <c r="F3856" i="13" s="1"/>
  <c r="D3404" i="13"/>
  <c r="F3404" i="13" s="1"/>
  <c r="E3403" i="13"/>
  <c r="G3403" i="13" s="1"/>
  <c r="E3178" i="13"/>
  <c r="G3178" i="13" s="1"/>
  <c r="D3179" i="13"/>
  <c r="F3179" i="13" s="1"/>
  <c r="D2720" i="13"/>
  <c r="F2720" i="13" s="1"/>
  <c r="E2719" i="13"/>
  <c r="G2719" i="13" s="1"/>
  <c r="D2494" i="13"/>
  <c r="F2494" i="13" s="1"/>
  <c r="E2493" i="13"/>
  <c r="G2493" i="13" s="1"/>
  <c r="F4751" i="13" l="1"/>
  <c r="D4752" i="13"/>
  <c r="E4751" i="13"/>
  <c r="G4751" i="13" s="1"/>
  <c r="F2237" i="13"/>
  <c r="D2238" i="13"/>
  <c r="E2237" i="13"/>
  <c r="G2237" i="13" s="1"/>
  <c r="F2012" i="13"/>
  <c r="E2012" i="13"/>
  <c r="G2012" i="13" s="1"/>
  <c r="D2013" i="13"/>
  <c r="D2028" i="13"/>
  <c r="E2027" i="13"/>
  <c r="G2027" i="13" s="1"/>
  <c r="F2027" i="13"/>
  <c r="E2252" i="13"/>
  <c r="G2252" i="13" s="1"/>
  <c r="F2252" i="13"/>
  <c r="D2253" i="13"/>
  <c r="F3630" i="13"/>
  <c r="D3631" i="13"/>
  <c r="E3630" i="13"/>
  <c r="G3630" i="13" s="1"/>
  <c r="F2949" i="13"/>
  <c r="D2950" i="13"/>
  <c r="E2949" i="13"/>
  <c r="G2949" i="13" s="1"/>
  <c r="E4987" i="13"/>
  <c r="G4987" i="13" s="1"/>
  <c r="D4988" i="13"/>
  <c r="F4988" i="13" s="1"/>
  <c r="D4537" i="13"/>
  <c r="F4537" i="13" s="1"/>
  <c r="E4536" i="13"/>
  <c r="G4536" i="13" s="1"/>
  <c r="D4309" i="13"/>
  <c r="F4309" i="13" s="1"/>
  <c r="E4308" i="13"/>
  <c r="G4308" i="13" s="1"/>
  <c r="D4083" i="13"/>
  <c r="F4083" i="13" s="1"/>
  <c r="E4082" i="13"/>
  <c r="G4082" i="13" s="1"/>
  <c r="E3856" i="13"/>
  <c r="G3856" i="13" s="1"/>
  <c r="D3857" i="13"/>
  <c r="F3857" i="13" s="1"/>
  <c r="E3404" i="13"/>
  <c r="G3404" i="13" s="1"/>
  <c r="D3405" i="13"/>
  <c r="F3405" i="13" s="1"/>
  <c r="E3179" i="13"/>
  <c r="G3179" i="13" s="1"/>
  <c r="D3180" i="13"/>
  <c r="F3180" i="13" s="1"/>
  <c r="D2721" i="13"/>
  <c r="F2721" i="13" s="1"/>
  <c r="E2720" i="13"/>
  <c r="G2720" i="13" s="1"/>
  <c r="D2495" i="13"/>
  <c r="F2495" i="13" s="1"/>
  <c r="E2494" i="13"/>
  <c r="G2494" i="13" s="1"/>
  <c r="F4752" i="13" l="1"/>
  <c r="E4752" i="13"/>
  <c r="G4752" i="13" s="1"/>
  <c r="D4753" i="13"/>
  <c r="D2239" i="13"/>
  <c r="E2238" i="13"/>
  <c r="G2238" i="13" s="1"/>
  <c r="F2238" i="13"/>
  <c r="F2013" i="13"/>
  <c r="E2013" i="13"/>
  <c r="G2013" i="13" s="1"/>
  <c r="D2014" i="13"/>
  <c r="F2253" i="13"/>
  <c r="E2253" i="13"/>
  <c r="G2253" i="13" s="1"/>
  <c r="D2254" i="13"/>
  <c r="F2028" i="13"/>
  <c r="D2029" i="13"/>
  <c r="E2028" i="13"/>
  <c r="G2028" i="13" s="1"/>
  <c r="F3631" i="13"/>
  <c r="E3631" i="13"/>
  <c r="G3631" i="13" s="1"/>
  <c r="D3632" i="13"/>
  <c r="F2950" i="13"/>
  <c r="D2951" i="13"/>
  <c r="E2950" i="13"/>
  <c r="G2950" i="13" s="1"/>
  <c r="E4988" i="13"/>
  <c r="G4988" i="13" s="1"/>
  <c r="D4989" i="13"/>
  <c r="F4989" i="13" s="1"/>
  <c r="D4538" i="13"/>
  <c r="F4538" i="13" s="1"/>
  <c r="E4537" i="13"/>
  <c r="G4537" i="13" s="1"/>
  <c r="D4310" i="13"/>
  <c r="F4310" i="13" s="1"/>
  <c r="E4309" i="13"/>
  <c r="G4309" i="13" s="1"/>
  <c r="E4083" i="13"/>
  <c r="G4083" i="13" s="1"/>
  <c r="D4084" i="13"/>
  <c r="F4084" i="13" s="1"/>
  <c r="E3857" i="13"/>
  <c r="G3857" i="13" s="1"/>
  <c r="D3858" i="13"/>
  <c r="F3858" i="13" s="1"/>
  <c r="E3405" i="13"/>
  <c r="G3405" i="13" s="1"/>
  <c r="D3406" i="13"/>
  <c r="F3406" i="13" s="1"/>
  <c r="D3181" i="13"/>
  <c r="F3181" i="13" s="1"/>
  <c r="E3180" i="13"/>
  <c r="G3180" i="13" s="1"/>
  <c r="D2722" i="13"/>
  <c r="F2722" i="13" s="1"/>
  <c r="E2721" i="13"/>
  <c r="G2721" i="13" s="1"/>
  <c r="E2495" i="13"/>
  <c r="G2495" i="13" s="1"/>
  <c r="D2496" i="13"/>
  <c r="F2496" i="13" s="1"/>
  <c r="F4753" i="13" l="1"/>
  <c r="D4754" i="13"/>
  <c r="E4753" i="13"/>
  <c r="G4753" i="13" s="1"/>
  <c r="F2239" i="13"/>
  <c r="D2240" i="13"/>
  <c r="E2239" i="13"/>
  <c r="G2239" i="13" s="1"/>
  <c r="F2014" i="13"/>
  <c r="D2015" i="13"/>
  <c r="E2014" i="13"/>
  <c r="G2014" i="13" s="1"/>
  <c r="D2255" i="13"/>
  <c r="E2254" i="13"/>
  <c r="G2254" i="13" s="1"/>
  <c r="F2254" i="13"/>
  <c r="D2030" i="13"/>
  <c r="F2029" i="13"/>
  <c r="E2029" i="13"/>
  <c r="G2029" i="13" s="1"/>
  <c r="F3632" i="13"/>
  <c r="D3633" i="13"/>
  <c r="E3632" i="13"/>
  <c r="G3632" i="13" s="1"/>
  <c r="F2951" i="13"/>
  <c r="E2951" i="13"/>
  <c r="G2951" i="13" s="1"/>
  <c r="D2952" i="13"/>
  <c r="E4989" i="13"/>
  <c r="G4989" i="13" s="1"/>
  <c r="D4990" i="13"/>
  <c r="F4990" i="13" s="1"/>
  <c r="D4539" i="13"/>
  <c r="F4539" i="13" s="1"/>
  <c r="E4538" i="13"/>
  <c r="G4538" i="13" s="1"/>
  <c r="D4311" i="13"/>
  <c r="F4311" i="13" s="1"/>
  <c r="E4310" i="13"/>
  <c r="G4310" i="13" s="1"/>
  <c r="E4084" i="13"/>
  <c r="G4084" i="13" s="1"/>
  <c r="D4085" i="13"/>
  <c r="F4085" i="13" s="1"/>
  <c r="E3858" i="13"/>
  <c r="G3858" i="13" s="1"/>
  <c r="D3859" i="13"/>
  <c r="F3859" i="13" s="1"/>
  <c r="D3407" i="13"/>
  <c r="F3407" i="13" s="1"/>
  <c r="E3406" i="13"/>
  <c r="G3406" i="13" s="1"/>
  <c r="D3182" i="13"/>
  <c r="F3182" i="13" s="1"/>
  <c r="E3181" i="13"/>
  <c r="G3181" i="13" s="1"/>
  <c r="D2723" i="13"/>
  <c r="F2723" i="13" s="1"/>
  <c r="E2722" i="13"/>
  <c r="G2722" i="13" s="1"/>
  <c r="E2496" i="13"/>
  <c r="G2496" i="13" s="1"/>
  <c r="D2497" i="13"/>
  <c r="F2497" i="13" s="1"/>
  <c r="F4754" i="13" l="1"/>
  <c r="D4755" i="13"/>
  <c r="E4754" i="13"/>
  <c r="G4754" i="13" s="1"/>
  <c r="F2240" i="13"/>
  <c r="E2240" i="13"/>
  <c r="G2240" i="13" s="1"/>
  <c r="D2241" i="13"/>
  <c r="F2015" i="13"/>
  <c r="E2015" i="13"/>
  <c r="G2015" i="13" s="1"/>
  <c r="D2016" i="13"/>
  <c r="F2030" i="13"/>
  <c r="D2031" i="13"/>
  <c r="E2030" i="13"/>
  <c r="G2030" i="13" s="1"/>
  <c r="F2255" i="13"/>
  <c r="D2256" i="13"/>
  <c r="E2255" i="13"/>
  <c r="G2255" i="13" s="1"/>
  <c r="F2952" i="13"/>
  <c r="D2953" i="13"/>
  <c r="E2952" i="13"/>
  <c r="G2952" i="13" s="1"/>
  <c r="F3633" i="13"/>
  <c r="D3634" i="13"/>
  <c r="E3633" i="13"/>
  <c r="G3633" i="13" s="1"/>
  <c r="E4990" i="13"/>
  <c r="G4990" i="13" s="1"/>
  <c r="D4991" i="13"/>
  <c r="F4991" i="13" s="1"/>
  <c r="D4540" i="13"/>
  <c r="F4540" i="13" s="1"/>
  <c r="E4539" i="13"/>
  <c r="G4539" i="13" s="1"/>
  <c r="D4312" i="13"/>
  <c r="F4312" i="13" s="1"/>
  <c r="E4311" i="13"/>
  <c r="G4311" i="13" s="1"/>
  <c r="D4086" i="13"/>
  <c r="F4086" i="13" s="1"/>
  <c r="E4085" i="13"/>
  <c r="G4085" i="13" s="1"/>
  <c r="E3859" i="13"/>
  <c r="G3859" i="13" s="1"/>
  <c r="D3860" i="13"/>
  <c r="F3860" i="13" s="1"/>
  <c r="D3408" i="13"/>
  <c r="F3408" i="13" s="1"/>
  <c r="E3407" i="13"/>
  <c r="G3407" i="13" s="1"/>
  <c r="E3182" i="13"/>
  <c r="G3182" i="13" s="1"/>
  <c r="D3183" i="13"/>
  <c r="F3183" i="13" s="1"/>
  <c r="D2724" i="13"/>
  <c r="F2724" i="13" s="1"/>
  <c r="E2723" i="13"/>
  <c r="G2723" i="13" s="1"/>
  <c r="D2498" i="13"/>
  <c r="F2498" i="13" s="1"/>
  <c r="E2497" i="13"/>
  <c r="G2497" i="13" s="1"/>
  <c r="D2017" i="13" l="1"/>
  <c r="D2018" i="13" s="1"/>
  <c r="F4755" i="13"/>
  <c r="D4756" i="13"/>
  <c r="E4755" i="13"/>
  <c r="G4755" i="13" s="1"/>
  <c r="F2241" i="13"/>
  <c r="D2242" i="13"/>
  <c r="D2243" i="13" s="1"/>
  <c r="E2241" i="13"/>
  <c r="G2241" i="13" s="1"/>
  <c r="F2016" i="13"/>
  <c r="E2016" i="13"/>
  <c r="G2016" i="13" s="1"/>
  <c r="D2032" i="13"/>
  <c r="F2031" i="13"/>
  <c r="E2031" i="13"/>
  <c r="G2031" i="13" s="1"/>
  <c r="D2257" i="13"/>
  <c r="F2256" i="13"/>
  <c r="E2256" i="13"/>
  <c r="G2256" i="13" s="1"/>
  <c r="F2953" i="13"/>
  <c r="E2953" i="13"/>
  <c r="G2953" i="13" s="1"/>
  <c r="D2954" i="13"/>
  <c r="F3634" i="13"/>
  <c r="D3635" i="13"/>
  <c r="E3634" i="13"/>
  <c r="G3634" i="13" s="1"/>
  <c r="E4991" i="13"/>
  <c r="G4991" i="13" s="1"/>
  <c r="D4992" i="13"/>
  <c r="F4992" i="13" s="1"/>
  <c r="D4541" i="13"/>
  <c r="F4541" i="13" s="1"/>
  <c r="E4540" i="13"/>
  <c r="G4540" i="13" s="1"/>
  <c r="D4313" i="13"/>
  <c r="F4313" i="13" s="1"/>
  <c r="E4312" i="13"/>
  <c r="G4312" i="13" s="1"/>
  <c r="D4087" i="13"/>
  <c r="F4087" i="13" s="1"/>
  <c r="E4086" i="13"/>
  <c r="G4086" i="13" s="1"/>
  <c r="E3860" i="13"/>
  <c r="G3860" i="13" s="1"/>
  <c r="D3861" i="13"/>
  <c r="F3861" i="13" s="1"/>
  <c r="D3409" i="13"/>
  <c r="F3409" i="13" s="1"/>
  <c r="E3408" i="13"/>
  <c r="G3408" i="13" s="1"/>
  <c r="E3183" i="13"/>
  <c r="G3183" i="13" s="1"/>
  <c r="D3184" i="13"/>
  <c r="F3184" i="13" s="1"/>
  <c r="D2725" i="13"/>
  <c r="F2725" i="13" s="1"/>
  <c r="E2724" i="13"/>
  <c r="G2724" i="13" s="1"/>
  <c r="D2499" i="13"/>
  <c r="F2499" i="13" s="1"/>
  <c r="E2498" i="13"/>
  <c r="G2498" i="13" s="1"/>
  <c r="F2017" i="13" l="1"/>
  <c r="E2017" i="13"/>
  <c r="G2017" i="13" s="1"/>
  <c r="F2243" i="13"/>
  <c r="E2243" i="13"/>
  <c r="G2243" i="13" s="1"/>
  <c r="D2244" i="13"/>
  <c r="F2018" i="13"/>
  <c r="D2019" i="13"/>
  <c r="E2018" i="13"/>
  <c r="G2018" i="13" s="1"/>
  <c r="F4756" i="13"/>
  <c r="D4757" i="13"/>
  <c r="E4756" i="13"/>
  <c r="G4756" i="13" s="1"/>
  <c r="F2242" i="13"/>
  <c r="E2242" i="13"/>
  <c r="G2242" i="13" s="1"/>
  <c r="F2257" i="13"/>
  <c r="E2257" i="13"/>
  <c r="G2257" i="13" s="1"/>
  <c r="D2258" i="13"/>
  <c r="F2032" i="13"/>
  <c r="E2032" i="13"/>
  <c r="G2032" i="13" s="1"/>
  <c r="D2033" i="13"/>
  <c r="F2954" i="13"/>
  <c r="D2955" i="13"/>
  <c r="E2954" i="13"/>
  <c r="G2954" i="13" s="1"/>
  <c r="F3635" i="13"/>
  <c r="D3636" i="13"/>
  <c r="E3635" i="13"/>
  <c r="G3635" i="13" s="1"/>
  <c r="E4992" i="13"/>
  <c r="G4992" i="13" s="1"/>
  <c r="D4993" i="13"/>
  <c r="F4993" i="13" s="1"/>
  <c r="D4542" i="13"/>
  <c r="F4542" i="13" s="1"/>
  <c r="E4541" i="13"/>
  <c r="G4541" i="13" s="1"/>
  <c r="D4314" i="13"/>
  <c r="F4314" i="13" s="1"/>
  <c r="E4313" i="13"/>
  <c r="G4313" i="13" s="1"/>
  <c r="E4087" i="13"/>
  <c r="G4087" i="13" s="1"/>
  <c r="D4088" i="13"/>
  <c r="F4088" i="13" s="1"/>
  <c r="E3861" i="13"/>
  <c r="G3861" i="13" s="1"/>
  <c r="D3862" i="13"/>
  <c r="F3862" i="13" s="1"/>
  <c r="E3409" i="13"/>
  <c r="G3409" i="13" s="1"/>
  <c r="D3410" i="13"/>
  <c r="F3410" i="13" s="1"/>
  <c r="D3185" i="13"/>
  <c r="F3185" i="13" s="1"/>
  <c r="E3184" i="13"/>
  <c r="G3184" i="13" s="1"/>
  <c r="D2726" i="13"/>
  <c r="F2726" i="13" s="1"/>
  <c r="E2725" i="13"/>
  <c r="G2725" i="13" s="1"/>
  <c r="E2499" i="13"/>
  <c r="G2499" i="13" s="1"/>
  <c r="D2500" i="13"/>
  <c r="F2500" i="13" s="1"/>
  <c r="F2244" i="13" l="1"/>
  <c r="D2245" i="13"/>
  <c r="E2244" i="13"/>
  <c r="G2244" i="13" s="1"/>
  <c r="F2019" i="13"/>
  <c r="D2020" i="13"/>
  <c r="E2019" i="13"/>
  <c r="G2019" i="13" s="1"/>
  <c r="F4757" i="13"/>
  <c r="E4757" i="13"/>
  <c r="G4757" i="13" s="1"/>
  <c r="D4758" i="13"/>
  <c r="D2259" i="13"/>
  <c r="F2258" i="13"/>
  <c r="E2258" i="13"/>
  <c r="G2258" i="13" s="1"/>
  <c r="D2034" i="13"/>
  <c r="F2033" i="13"/>
  <c r="E2033" i="13"/>
  <c r="G2033" i="13" s="1"/>
  <c r="F2955" i="13"/>
  <c r="E2955" i="13"/>
  <c r="G2955" i="13" s="1"/>
  <c r="D2956" i="13"/>
  <c r="F3636" i="13"/>
  <c r="D3637" i="13"/>
  <c r="E3636" i="13"/>
  <c r="G3636" i="13" s="1"/>
  <c r="E4993" i="13"/>
  <c r="G4993" i="13" s="1"/>
  <c r="D4994" i="13"/>
  <c r="F4994" i="13" s="1"/>
  <c r="D4543" i="13"/>
  <c r="F4543" i="13" s="1"/>
  <c r="E4542" i="13"/>
  <c r="G4542" i="13" s="1"/>
  <c r="D4315" i="13"/>
  <c r="F4315" i="13" s="1"/>
  <c r="E4314" i="13"/>
  <c r="G4314" i="13" s="1"/>
  <c r="E4088" i="13"/>
  <c r="G4088" i="13" s="1"/>
  <c r="D4089" i="13"/>
  <c r="F4089" i="13" s="1"/>
  <c r="E3862" i="13"/>
  <c r="G3862" i="13" s="1"/>
  <c r="D3863" i="13"/>
  <c r="F3863" i="13" s="1"/>
  <c r="D3411" i="13"/>
  <c r="F3411" i="13" s="1"/>
  <c r="E3410" i="13"/>
  <c r="G3410" i="13" s="1"/>
  <c r="D3186" i="13"/>
  <c r="F3186" i="13" s="1"/>
  <c r="E3185" i="13"/>
  <c r="G3185" i="13" s="1"/>
  <c r="D2727" i="13"/>
  <c r="F2727" i="13" s="1"/>
  <c r="E2726" i="13"/>
  <c r="G2726" i="13" s="1"/>
  <c r="E2500" i="13"/>
  <c r="G2500" i="13" s="1"/>
  <c r="D2501" i="13"/>
  <c r="F2501" i="13" s="1"/>
  <c r="F2245" i="13" l="1"/>
  <c r="D2246" i="13"/>
  <c r="E2245" i="13"/>
  <c r="G2245" i="13" s="1"/>
  <c r="F2020" i="13"/>
  <c r="D2021" i="13"/>
  <c r="D2022" i="13" s="1"/>
  <c r="E2020" i="13"/>
  <c r="G2020" i="13" s="1"/>
  <c r="F4758" i="13"/>
  <c r="E4758" i="13"/>
  <c r="G4758" i="13" s="1"/>
  <c r="D4759" i="13"/>
  <c r="F2034" i="13"/>
  <c r="E2034" i="13"/>
  <c r="G2034" i="13" s="1"/>
  <c r="D2035" i="13"/>
  <c r="F2259" i="13"/>
  <c r="E2259" i="13"/>
  <c r="G2259" i="13" s="1"/>
  <c r="D2260" i="13"/>
  <c r="F2956" i="13"/>
  <c r="E2956" i="13"/>
  <c r="G2956" i="13" s="1"/>
  <c r="D2957" i="13"/>
  <c r="F3637" i="13"/>
  <c r="E3637" i="13"/>
  <c r="G3637" i="13" s="1"/>
  <c r="D3638" i="13"/>
  <c r="E4994" i="13"/>
  <c r="G4994" i="13" s="1"/>
  <c r="D4995" i="13"/>
  <c r="F4995" i="13" s="1"/>
  <c r="D4544" i="13"/>
  <c r="F4544" i="13" s="1"/>
  <c r="E4543" i="13"/>
  <c r="G4543" i="13" s="1"/>
  <c r="D4316" i="13"/>
  <c r="F4316" i="13" s="1"/>
  <c r="E4315" i="13"/>
  <c r="G4315" i="13" s="1"/>
  <c r="D4090" i="13"/>
  <c r="F4090" i="13" s="1"/>
  <c r="E4089" i="13"/>
  <c r="G4089" i="13" s="1"/>
  <c r="E3863" i="13"/>
  <c r="G3863" i="13" s="1"/>
  <c r="D3864" i="13"/>
  <c r="F3864" i="13" s="1"/>
  <c r="D3412" i="13"/>
  <c r="F3412" i="13" s="1"/>
  <c r="E3411" i="13"/>
  <c r="G3411" i="13" s="1"/>
  <c r="E3186" i="13"/>
  <c r="G3186" i="13" s="1"/>
  <c r="D3187" i="13"/>
  <c r="F3187" i="13" s="1"/>
  <c r="D2728" i="13"/>
  <c r="F2728" i="13" s="1"/>
  <c r="E2727" i="13"/>
  <c r="G2727" i="13" s="1"/>
  <c r="D2502" i="13"/>
  <c r="F2502" i="13" s="1"/>
  <c r="E2501" i="13"/>
  <c r="G2501" i="13" s="1"/>
  <c r="E2022" i="13" l="1"/>
  <c r="G2022" i="13" s="1"/>
  <c r="F2022" i="13"/>
  <c r="D2247" i="13"/>
  <c r="E2246" i="13"/>
  <c r="G2246" i="13" s="1"/>
  <c r="F2246" i="13"/>
  <c r="F2021" i="13"/>
  <c r="E2021" i="13"/>
  <c r="G2021" i="13" s="1"/>
  <c r="F4759" i="13"/>
  <c r="E4759" i="13"/>
  <c r="G4759" i="13" s="1"/>
  <c r="D4760" i="13"/>
  <c r="D2036" i="13"/>
  <c r="E2035" i="13"/>
  <c r="G2035" i="13" s="1"/>
  <c r="F2035" i="13"/>
  <c r="E2260" i="13"/>
  <c r="G2260" i="13" s="1"/>
  <c r="F2260" i="13"/>
  <c r="D2261" i="13"/>
  <c r="F2957" i="13"/>
  <c r="D2958" i="13"/>
  <c r="E2957" i="13"/>
  <c r="G2957" i="13" s="1"/>
  <c r="F3638" i="13"/>
  <c r="D3639" i="13"/>
  <c r="E3638" i="13"/>
  <c r="G3638" i="13" s="1"/>
  <c r="E4995" i="13"/>
  <c r="G4995" i="13" s="1"/>
  <c r="D4996" i="13"/>
  <c r="F4996" i="13" s="1"/>
  <c r="D4545" i="13"/>
  <c r="F4545" i="13" s="1"/>
  <c r="E4544" i="13"/>
  <c r="G4544" i="13" s="1"/>
  <c r="D4317" i="13"/>
  <c r="F4317" i="13" s="1"/>
  <c r="E4316" i="13"/>
  <c r="G4316" i="13" s="1"/>
  <c r="D4091" i="13"/>
  <c r="F4091" i="13" s="1"/>
  <c r="E4090" i="13"/>
  <c r="G4090" i="13" s="1"/>
  <c r="E3864" i="13"/>
  <c r="G3864" i="13" s="1"/>
  <c r="D3865" i="13"/>
  <c r="F3865" i="13" s="1"/>
  <c r="D3413" i="13"/>
  <c r="F3413" i="13" s="1"/>
  <c r="E3412" i="13"/>
  <c r="G3412" i="13" s="1"/>
  <c r="E3187" i="13"/>
  <c r="G3187" i="13" s="1"/>
  <c r="D3188" i="13"/>
  <c r="F3188" i="13" s="1"/>
  <c r="D2729" i="13"/>
  <c r="F2729" i="13" s="1"/>
  <c r="E2728" i="13"/>
  <c r="G2728" i="13" s="1"/>
  <c r="D2503" i="13"/>
  <c r="F2503" i="13" s="1"/>
  <c r="E2502" i="13"/>
  <c r="G2502" i="13" s="1"/>
  <c r="F2247" i="13" l="1"/>
  <c r="D2248" i="13"/>
  <c r="E2247" i="13"/>
  <c r="G2247" i="13" s="1"/>
  <c r="F4760" i="13"/>
  <c r="E4760" i="13"/>
  <c r="G4760" i="13" s="1"/>
  <c r="D4761" i="13"/>
  <c r="F2261" i="13"/>
  <c r="D2262" i="13"/>
  <c r="E2261" i="13"/>
  <c r="G2261" i="13" s="1"/>
  <c r="F2036" i="13"/>
  <c r="E2036" i="13"/>
  <c r="G2036" i="13" s="1"/>
  <c r="D2037" i="13"/>
  <c r="F2958" i="13"/>
  <c r="D2959" i="13"/>
  <c r="E2958" i="13"/>
  <c r="G2958" i="13" s="1"/>
  <c r="F3639" i="13"/>
  <c r="E3639" i="13"/>
  <c r="G3639" i="13" s="1"/>
  <c r="D3640" i="13"/>
  <c r="E4996" i="13"/>
  <c r="G4996" i="13" s="1"/>
  <c r="D4997" i="13"/>
  <c r="F4997" i="13" s="1"/>
  <c r="D4546" i="13"/>
  <c r="F4546" i="13" s="1"/>
  <c r="E4545" i="13"/>
  <c r="G4545" i="13" s="1"/>
  <c r="D4318" i="13"/>
  <c r="F4318" i="13" s="1"/>
  <c r="E4317" i="13"/>
  <c r="G4317" i="13" s="1"/>
  <c r="E4091" i="13"/>
  <c r="G4091" i="13" s="1"/>
  <c r="D4092" i="13"/>
  <c r="F4092" i="13" s="1"/>
  <c r="E3865" i="13"/>
  <c r="G3865" i="13" s="1"/>
  <c r="D3866" i="13"/>
  <c r="F3866" i="13" s="1"/>
  <c r="E3413" i="13"/>
  <c r="G3413" i="13" s="1"/>
  <c r="D3414" i="13"/>
  <c r="F3414" i="13" s="1"/>
  <c r="D3189" i="13"/>
  <c r="F3189" i="13" s="1"/>
  <c r="E3188" i="13"/>
  <c r="G3188" i="13" s="1"/>
  <c r="D2730" i="13"/>
  <c r="F2730" i="13" s="1"/>
  <c r="E2729" i="13"/>
  <c r="G2729" i="13" s="1"/>
  <c r="E2503" i="13"/>
  <c r="G2503" i="13" s="1"/>
  <c r="D2504" i="13"/>
  <c r="F2504" i="13" s="1"/>
  <c r="E2248" i="13" l="1"/>
  <c r="G2248" i="13" s="1"/>
  <c r="F2248" i="13"/>
  <c r="F4761" i="13"/>
  <c r="E4761" i="13"/>
  <c r="G4761" i="13" s="1"/>
  <c r="D4762" i="13"/>
  <c r="D2038" i="13"/>
  <c r="F2037" i="13"/>
  <c r="E2037" i="13"/>
  <c r="G2037" i="13" s="1"/>
  <c r="D2263" i="13"/>
  <c r="F2262" i="13"/>
  <c r="E2262" i="13"/>
  <c r="G2262" i="13" s="1"/>
  <c r="F3640" i="13"/>
  <c r="E3640" i="13"/>
  <c r="G3640" i="13" s="1"/>
  <c r="D3641" i="13"/>
  <c r="F2959" i="13"/>
  <c r="E2959" i="13"/>
  <c r="G2959" i="13" s="1"/>
  <c r="D2960" i="13"/>
  <c r="E4997" i="13"/>
  <c r="G4997" i="13" s="1"/>
  <c r="D4998" i="13"/>
  <c r="F4998" i="13" s="1"/>
  <c r="D4547" i="13"/>
  <c r="F4547" i="13" s="1"/>
  <c r="E4546" i="13"/>
  <c r="G4546" i="13" s="1"/>
  <c r="D4319" i="13"/>
  <c r="F4319" i="13" s="1"/>
  <c r="E4318" i="13"/>
  <c r="G4318" i="13" s="1"/>
  <c r="E4092" i="13"/>
  <c r="G4092" i="13" s="1"/>
  <c r="D4093" i="13"/>
  <c r="F4093" i="13" s="1"/>
  <c r="E3866" i="13"/>
  <c r="G3866" i="13" s="1"/>
  <c r="D3867" i="13"/>
  <c r="F3867" i="13" s="1"/>
  <c r="D3415" i="13"/>
  <c r="F3415" i="13" s="1"/>
  <c r="E3414" i="13"/>
  <c r="G3414" i="13" s="1"/>
  <c r="D3190" i="13"/>
  <c r="F3190" i="13" s="1"/>
  <c r="E3189" i="13"/>
  <c r="G3189" i="13" s="1"/>
  <c r="D2731" i="13"/>
  <c r="F2731" i="13" s="1"/>
  <c r="E2730" i="13"/>
  <c r="G2730" i="13" s="1"/>
  <c r="E2504" i="13"/>
  <c r="G2504" i="13" s="1"/>
  <c r="D2505" i="13"/>
  <c r="F2505" i="13" s="1"/>
  <c r="F4762" i="13" l="1"/>
  <c r="D4763" i="13"/>
  <c r="E4762" i="13"/>
  <c r="G4762" i="13" s="1"/>
  <c r="F2263" i="13"/>
  <c r="D2264" i="13"/>
  <c r="E2263" i="13"/>
  <c r="G2263" i="13" s="1"/>
  <c r="F2038" i="13"/>
  <c r="D2039" i="13"/>
  <c r="E2038" i="13"/>
  <c r="G2038" i="13" s="1"/>
  <c r="F3641" i="13"/>
  <c r="D3642" i="13"/>
  <c r="E3641" i="13"/>
  <c r="G3641" i="13" s="1"/>
  <c r="F2960" i="13"/>
  <c r="D2961" i="13"/>
  <c r="E2960" i="13"/>
  <c r="G2960" i="13" s="1"/>
  <c r="E4998" i="13"/>
  <c r="G4998" i="13" s="1"/>
  <c r="D4999" i="13"/>
  <c r="F4999" i="13" s="1"/>
  <c r="D4548" i="13"/>
  <c r="F4548" i="13" s="1"/>
  <c r="E4547" i="13"/>
  <c r="G4547" i="13" s="1"/>
  <c r="D4320" i="13"/>
  <c r="F4320" i="13" s="1"/>
  <c r="E4319" i="13"/>
  <c r="G4319" i="13" s="1"/>
  <c r="D4094" i="13"/>
  <c r="F4094" i="13" s="1"/>
  <c r="E4093" i="13"/>
  <c r="G4093" i="13" s="1"/>
  <c r="E3867" i="13"/>
  <c r="G3867" i="13" s="1"/>
  <c r="D3868" i="13"/>
  <c r="F3868" i="13" s="1"/>
  <c r="D3416" i="13"/>
  <c r="F3416" i="13" s="1"/>
  <c r="E3415" i="13"/>
  <c r="G3415" i="13" s="1"/>
  <c r="E3190" i="13"/>
  <c r="G3190" i="13" s="1"/>
  <c r="D3191" i="13"/>
  <c r="F3191" i="13" s="1"/>
  <c r="D2732" i="13"/>
  <c r="F2732" i="13" s="1"/>
  <c r="E2731" i="13"/>
  <c r="G2731" i="13" s="1"/>
  <c r="D2506" i="13"/>
  <c r="F2506" i="13" s="1"/>
  <c r="E2505" i="13"/>
  <c r="G2505" i="13" s="1"/>
  <c r="F4763" i="13" l="1"/>
  <c r="E4763" i="13"/>
  <c r="G4763" i="13" s="1"/>
  <c r="D4764" i="13"/>
  <c r="E2264" i="13"/>
  <c r="G2264" i="13" s="1"/>
  <c r="F2264" i="13"/>
  <c r="D2265" i="13"/>
  <c r="D2040" i="13"/>
  <c r="F2039" i="13"/>
  <c r="E2039" i="13"/>
  <c r="G2039" i="13" s="1"/>
  <c r="F3642" i="13"/>
  <c r="E3642" i="13"/>
  <c r="G3642" i="13" s="1"/>
  <c r="D3643" i="13"/>
  <c r="F2961" i="13"/>
  <c r="E2961" i="13"/>
  <c r="G2961" i="13" s="1"/>
  <c r="D2962" i="13"/>
  <c r="E4999" i="13"/>
  <c r="G4999" i="13" s="1"/>
  <c r="D5000" i="13"/>
  <c r="F5000" i="13" s="1"/>
  <c r="D4549" i="13"/>
  <c r="F4549" i="13" s="1"/>
  <c r="E4548" i="13"/>
  <c r="G4548" i="13" s="1"/>
  <c r="D4321" i="13"/>
  <c r="F4321" i="13" s="1"/>
  <c r="E4320" i="13"/>
  <c r="G4320" i="13" s="1"/>
  <c r="D4095" i="13"/>
  <c r="F4095" i="13" s="1"/>
  <c r="E4094" i="13"/>
  <c r="G4094" i="13" s="1"/>
  <c r="E3868" i="13"/>
  <c r="G3868" i="13" s="1"/>
  <c r="D3869" i="13"/>
  <c r="F3869" i="13" s="1"/>
  <c r="E3416" i="13"/>
  <c r="G3416" i="13" s="1"/>
  <c r="D3417" i="13"/>
  <c r="F3417" i="13" s="1"/>
  <c r="E3191" i="13"/>
  <c r="G3191" i="13" s="1"/>
  <c r="D3192" i="13"/>
  <c r="F3192" i="13" s="1"/>
  <c r="D2733" i="13"/>
  <c r="F2733" i="13" s="1"/>
  <c r="E2732" i="13"/>
  <c r="G2732" i="13" s="1"/>
  <c r="D2507" i="13"/>
  <c r="F2507" i="13" s="1"/>
  <c r="E2506" i="13"/>
  <c r="G2506" i="13" s="1"/>
  <c r="F4764" i="13" l="1"/>
  <c r="E4764" i="13"/>
  <c r="G4764" i="13" s="1"/>
  <c r="D4765" i="13"/>
  <c r="F2040" i="13"/>
  <c r="E2040" i="13"/>
  <c r="G2040" i="13" s="1"/>
  <c r="D2041" i="13"/>
  <c r="F2265" i="13"/>
  <c r="E2265" i="13"/>
  <c r="G2265" i="13" s="1"/>
  <c r="D2266" i="13"/>
  <c r="F3643" i="13"/>
  <c r="E3643" i="13"/>
  <c r="G3643" i="13" s="1"/>
  <c r="D3644" i="13"/>
  <c r="F2962" i="13"/>
  <c r="E2962" i="13"/>
  <c r="G2962" i="13" s="1"/>
  <c r="D2963" i="13"/>
  <c r="E5000" i="13"/>
  <c r="G5000" i="13" s="1"/>
  <c r="D5001" i="13"/>
  <c r="F5001" i="13" s="1"/>
  <c r="D4550" i="13"/>
  <c r="F4550" i="13" s="1"/>
  <c r="E4549" i="13"/>
  <c r="G4549" i="13" s="1"/>
  <c r="D4322" i="13"/>
  <c r="F4322" i="13" s="1"/>
  <c r="E4321" i="13"/>
  <c r="G4321" i="13" s="1"/>
  <c r="E4095" i="13"/>
  <c r="G4095" i="13" s="1"/>
  <c r="D4096" i="13"/>
  <c r="F4096" i="13" s="1"/>
  <c r="E3869" i="13"/>
  <c r="G3869" i="13" s="1"/>
  <c r="D3870" i="13"/>
  <c r="F3870" i="13" s="1"/>
  <c r="E3417" i="13"/>
  <c r="G3417" i="13" s="1"/>
  <c r="D3418" i="13"/>
  <c r="F3418" i="13" s="1"/>
  <c r="D3193" i="13"/>
  <c r="F3193" i="13" s="1"/>
  <c r="E3192" i="13"/>
  <c r="G3192" i="13" s="1"/>
  <c r="D2734" i="13"/>
  <c r="F2734" i="13" s="1"/>
  <c r="E2733" i="13"/>
  <c r="G2733" i="13" s="1"/>
  <c r="E2507" i="13"/>
  <c r="G2507" i="13" s="1"/>
  <c r="D2508" i="13"/>
  <c r="F2508" i="13" s="1"/>
  <c r="F4765" i="13" l="1"/>
  <c r="D4766" i="13"/>
  <c r="E4765" i="13"/>
  <c r="G4765" i="13" s="1"/>
  <c r="D2042" i="13"/>
  <c r="F2041" i="13"/>
  <c r="E2041" i="13"/>
  <c r="G2041" i="13" s="1"/>
  <c r="D2267" i="13"/>
  <c r="F2266" i="13"/>
  <c r="E2266" i="13"/>
  <c r="G2266" i="13" s="1"/>
  <c r="F3644" i="13"/>
  <c r="E3644" i="13"/>
  <c r="G3644" i="13" s="1"/>
  <c r="D3645" i="13"/>
  <c r="F2963" i="13"/>
  <c r="D2964" i="13"/>
  <c r="E2963" i="13"/>
  <c r="G2963" i="13" s="1"/>
  <c r="E5001" i="13"/>
  <c r="G5001" i="13" s="1"/>
  <c r="D5002" i="13"/>
  <c r="F5002" i="13" s="1"/>
  <c r="D4551" i="13"/>
  <c r="F4551" i="13" s="1"/>
  <c r="E4550" i="13"/>
  <c r="G4550" i="13" s="1"/>
  <c r="D4323" i="13"/>
  <c r="F4323" i="13" s="1"/>
  <c r="E4322" i="13"/>
  <c r="G4322" i="13" s="1"/>
  <c r="E4096" i="13"/>
  <c r="G4096" i="13" s="1"/>
  <c r="D4097" i="13"/>
  <c r="F4097" i="13" s="1"/>
  <c r="E3870" i="13"/>
  <c r="G3870" i="13" s="1"/>
  <c r="D3871" i="13"/>
  <c r="F3871" i="13" s="1"/>
  <c r="E3418" i="13"/>
  <c r="G3418" i="13" s="1"/>
  <c r="D3419" i="13"/>
  <c r="F3419" i="13" s="1"/>
  <c r="D3194" i="13"/>
  <c r="F3194" i="13" s="1"/>
  <c r="E3193" i="13"/>
  <c r="G3193" i="13" s="1"/>
  <c r="D2735" i="13"/>
  <c r="F2735" i="13" s="1"/>
  <c r="E2734" i="13"/>
  <c r="G2734" i="13" s="1"/>
  <c r="E2508" i="13"/>
  <c r="G2508" i="13" s="1"/>
  <c r="D2509" i="13"/>
  <c r="F2509" i="13" s="1"/>
  <c r="F4766" i="13" l="1"/>
  <c r="E4766" i="13"/>
  <c r="G4766" i="13" s="1"/>
  <c r="D4767" i="13"/>
  <c r="D2268" i="13"/>
  <c r="F2267" i="13"/>
  <c r="E2267" i="13"/>
  <c r="G2267" i="13" s="1"/>
  <c r="E2042" i="13"/>
  <c r="G2042" i="13" s="1"/>
  <c r="F2042" i="13"/>
  <c r="D2043" i="13"/>
  <c r="F3645" i="13"/>
  <c r="E3645" i="13"/>
  <c r="G3645" i="13" s="1"/>
  <c r="D3646" i="13"/>
  <c r="F2964" i="13"/>
  <c r="E2964" i="13"/>
  <c r="G2964" i="13" s="1"/>
  <c r="D2965" i="13"/>
  <c r="E5002" i="13"/>
  <c r="G5002" i="13" s="1"/>
  <c r="D5003" i="13"/>
  <c r="F5003" i="13" s="1"/>
  <c r="D4552" i="13"/>
  <c r="F4552" i="13" s="1"/>
  <c r="E4551" i="13"/>
  <c r="G4551" i="13" s="1"/>
  <c r="D4324" i="13"/>
  <c r="F4324" i="13" s="1"/>
  <c r="E4323" i="13"/>
  <c r="G4323" i="13" s="1"/>
  <c r="D4098" i="13"/>
  <c r="F4098" i="13" s="1"/>
  <c r="E4097" i="13"/>
  <c r="G4097" i="13" s="1"/>
  <c r="E3871" i="13"/>
  <c r="G3871" i="13" s="1"/>
  <c r="D3872" i="13"/>
  <c r="F3872" i="13" s="1"/>
  <c r="D3420" i="13"/>
  <c r="F3420" i="13" s="1"/>
  <c r="E3419" i="13"/>
  <c r="G3419" i="13" s="1"/>
  <c r="E3194" i="13"/>
  <c r="G3194" i="13" s="1"/>
  <c r="D3195" i="13"/>
  <c r="F3195" i="13" s="1"/>
  <c r="D2736" i="13"/>
  <c r="F2736" i="13" s="1"/>
  <c r="E2735" i="13"/>
  <c r="G2735" i="13" s="1"/>
  <c r="D2510" i="13"/>
  <c r="F2510" i="13" s="1"/>
  <c r="E2509" i="13"/>
  <c r="G2509" i="13" s="1"/>
  <c r="F4767" i="13" l="1"/>
  <c r="D4768" i="13"/>
  <c r="E4767" i="13"/>
  <c r="G4767" i="13" s="1"/>
  <c r="D2044" i="13"/>
  <c r="F2043" i="13"/>
  <c r="E2043" i="13"/>
  <c r="G2043" i="13" s="1"/>
  <c r="E2268" i="13"/>
  <c r="G2268" i="13" s="1"/>
  <c r="F2268" i="13"/>
  <c r="D2269" i="13"/>
  <c r="F3646" i="13"/>
  <c r="E3646" i="13"/>
  <c r="G3646" i="13" s="1"/>
  <c r="D3647" i="13"/>
  <c r="F2965" i="13"/>
  <c r="E2965" i="13"/>
  <c r="G2965" i="13" s="1"/>
  <c r="D2966" i="13"/>
  <c r="E5003" i="13"/>
  <c r="G5003" i="13" s="1"/>
  <c r="D5004" i="13"/>
  <c r="F5004" i="13" s="1"/>
  <c r="D4553" i="13"/>
  <c r="F4553" i="13" s="1"/>
  <c r="E4552" i="13"/>
  <c r="G4552" i="13" s="1"/>
  <c r="D4325" i="13"/>
  <c r="F4325" i="13" s="1"/>
  <c r="E4324" i="13"/>
  <c r="G4324" i="13" s="1"/>
  <c r="D4099" i="13"/>
  <c r="F4099" i="13" s="1"/>
  <c r="E4098" i="13"/>
  <c r="G4098" i="13" s="1"/>
  <c r="E3872" i="13"/>
  <c r="G3872" i="13" s="1"/>
  <c r="D3873" i="13"/>
  <c r="F3873" i="13" s="1"/>
  <c r="E3420" i="13"/>
  <c r="G3420" i="13" s="1"/>
  <c r="D3421" i="13"/>
  <c r="F3421" i="13" s="1"/>
  <c r="E3195" i="13"/>
  <c r="G3195" i="13" s="1"/>
  <c r="D3196" i="13"/>
  <c r="F3196" i="13" s="1"/>
  <c r="D2737" i="13"/>
  <c r="F2737" i="13" s="1"/>
  <c r="E2736" i="13"/>
  <c r="G2736" i="13" s="1"/>
  <c r="D2511" i="13"/>
  <c r="F2511" i="13" s="1"/>
  <c r="E2510" i="13"/>
  <c r="G2510" i="13" s="1"/>
  <c r="F4768" i="13" l="1"/>
  <c r="D4769" i="13"/>
  <c r="E4768" i="13"/>
  <c r="G4768" i="13" s="1"/>
  <c r="F2269" i="13"/>
  <c r="E2269" i="13"/>
  <c r="G2269" i="13" s="1"/>
  <c r="D2270" i="13"/>
  <c r="F2044" i="13"/>
  <c r="E2044" i="13"/>
  <c r="G2044" i="13" s="1"/>
  <c r="D2045" i="13"/>
  <c r="F3647" i="13"/>
  <c r="E3647" i="13"/>
  <c r="G3647" i="13" s="1"/>
  <c r="D3648" i="13"/>
  <c r="F2966" i="13"/>
  <c r="E2966" i="13"/>
  <c r="G2966" i="13" s="1"/>
  <c r="D2967" i="13"/>
  <c r="E5004" i="13"/>
  <c r="G5004" i="13" s="1"/>
  <c r="D5005" i="13"/>
  <c r="F5005" i="13" s="1"/>
  <c r="D4554" i="13"/>
  <c r="F4554" i="13" s="1"/>
  <c r="E4553" i="13"/>
  <c r="G4553" i="13" s="1"/>
  <c r="D4326" i="13"/>
  <c r="F4326" i="13" s="1"/>
  <c r="E4325" i="13"/>
  <c r="G4325" i="13" s="1"/>
  <c r="E4099" i="13"/>
  <c r="G4099" i="13" s="1"/>
  <c r="D4100" i="13"/>
  <c r="F4100" i="13" s="1"/>
  <c r="E3873" i="13"/>
  <c r="G3873" i="13" s="1"/>
  <c r="D3874" i="13"/>
  <c r="F3874" i="13" s="1"/>
  <c r="E3421" i="13"/>
  <c r="G3421" i="13" s="1"/>
  <c r="D3422" i="13"/>
  <c r="F3422" i="13" s="1"/>
  <c r="D3197" i="13"/>
  <c r="F3197" i="13" s="1"/>
  <c r="E3196" i="13"/>
  <c r="G3196" i="13" s="1"/>
  <c r="D2738" i="13"/>
  <c r="F2738" i="13" s="1"/>
  <c r="E2737" i="13"/>
  <c r="G2737" i="13" s="1"/>
  <c r="E2511" i="13"/>
  <c r="G2511" i="13" s="1"/>
  <c r="D2512" i="13"/>
  <c r="F2512" i="13" s="1"/>
  <c r="F4769" i="13" l="1"/>
  <c r="D4770" i="13"/>
  <c r="E4769" i="13"/>
  <c r="G4769" i="13" s="1"/>
  <c r="D2271" i="13"/>
  <c r="F2270" i="13"/>
  <c r="E2270" i="13"/>
  <c r="G2270" i="13" s="1"/>
  <c r="D2046" i="13"/>
  <c r="F2045" i="13"/>
  <c r="E2045" i="13"/>
  <c r="G2045" i="13" s="1"/>
  <c r="F3648" i="13"/>
  <c r="E3648" i="13"/>
  <c r="G3648" i="13" s="1"/>
  <c r="D3649" i="13"/>
  <c r="D3703" i="13" s="1"/>
  <c r="F2967" i="13"/>
  <c r="D2968" i="13"/>
  <c r="E2967" i="13"/>
  <c r="G2967" i="13" s="1"/>
  <c r="E5005" i="13"/>
  <c r="G5005" i="13" s="1"/>
  <c r="D5006" i="13"/>
  <c r="F5006" i="13" s="1"/>
  <c r="D4555" i="13"/>
  <c r="F4555" i="13" s="1"/>
  <c r="E4554" i="13"/>
  <c r="G4554" i="13" s="1"/>
  <c r="D4327" i="13"/>
  <c r="F4327" i="13" s="1"/>
  <c r="E4326" i="13"/>
  <c r="G4326" i="13" s="1"/>
  <c r="E4100" i="13"/>
  <c r="G4100" i="13" s="1"/>
  <c r="D4101" i="13"/>
  <c r="F4101" i="13" s="1"/>
  <c r="E3874" i="13"/>
  <c r="G3874" i="13" s="1"/>
  <c r="D3875" i="13"/>
  <c r="F3875" i="13" s="1"/>
  <c r="E3422" i="13"/>
  <c r="G3422" i="13" s="1"/>
  <c r="D3423" i="13"/>
  <c r="F3423" i="13" s="1"/>
  <c r="D3198" i="13"/>
  <c r="F3198" i="13" s="1"/>
  <c r="E3197" i="13"/>
  <c r="G3197" i="13" s="1"/>
  <c r="D2739" i="13"/>
  <c r="F2739" i="13" s="1"/>
  <c r="E2738" i="13"/>
  <c r="G2738" i="13" s="1"/>
  <c r="E2512" i="13"/>
  <c r="G2512" i="13" s="1"/>
  <c r="D2513" i="13"/>
  <c r="F2513" i="13" s="1"/>
  <c r="E3703" i="13" l="1"/>
  <c r="G3703" i="13" s="1"/>
  <c r="F3703" i="13"/>
  <c r="F4770" i="13"/>
  <c r="D4771" i="13"/>
  <c r="E4770" i="13"/>
  <c r="G4770" i="13" s="1"/>
  <c r="F2046" i="13"/>
  <c r="E2046" i="13"/>
  <c r="G2046" i="13" s="1"/>
  <c r="D2047" i="13"/>
  <c r="F2271" i="13"/>
  <c r="D2272" i="13"/>
  <c r="E2271" i="13"/>
  <c r="G2271" i="13" s="1"/>
  <c r="F3649" i="13"/>
  <c r="E3649" i="13"/>
  <c r="G3649" i="13" s="1"/>
  <c r="D3650" i="13"/>
  <c r="D3704" i="13" s="1"/>
  <c r="F2968" i="13"/>
  <c r="E2968" i="13"/>
  <c r="G2968" i="13" s="1"/>
  <c r="D2969" i="13"/>
  <c r="E5006" i="13"/>
  <c r="G5006" i="13" s="1"/>
  <c r="D5007" i="13"/>
  <c r="F5007" i="13" s="1"/>
  <c r="D4556" i="13"/>
  <c r="F4556" i="13" s="1"/>
  <c r="E4555" i="13"/>
  <c r="G4555" i="13" s="1"/>
  <c r="D4328" i="13"/>
  <c r="F4328" i="13" s="1"/>
  <c r="E4327" i="13"/>
  <c r="G4327" i="13" s="1"/>
  <c r="D4102" i="13"/>
  <c r="F4102" i="13" s="1"/>
  <c r="E4101" i="13"/>
  <c r="G4101" i="13" s="1"/>
  <c r="E3875" i="13"/>
  <c r="G3875" i="13" s="1"/>
  <c r="D3876" i="13"/>
  <c r="F3876" i="13" s="1"/>
  <c r="D3424" i="13"/>
  <c r="F3424" i="13" s="1"/>
  <c r="E3423" i="13"/>
  <c r="G3423" i="13" s="1"/>
  <c r="E3198" i="13"/>
  <c r="G3198" i="13" s="1"/>
  <c r="D3199" i="13"/>
  <c r="F3199" i="13" s="1"/>
  <c r="D2740" i="13"/>
  <c r="F2740" i="13" s="1"/>
  <c r="E2739" i="13"/>
  <c r="G2739" i="13" s="1"/>
  <c r="D2514" i="13"/>
  <c r="F2514" i="13" s="1"/>
  <c r="E2513" i="13"/>
  <c r="G2513" i="13" s="1"/>
  <c r="E3704" i="13" l="1"/>
  <c r="G3704" i="13" s="1"/>
  <c r="F3704" i="13"/>
  <c r="F4771" i="13"/>
  <c r="D4772" i="13"/>
  <c r="E4771" i="13"/>
  <c r="G4771" i="13" s="1"/>
  <c r="D2048" i="13"/>
  <c r="F2047" i="13"/>
  <c r="E2047" i="13"/>
  <c r="G2047" i="13" s="1"/>
  <c r="E2272" i="13"/>
  <c r="G2272" i="13" s="1"/>
  <c r="F2272" i="13"/>
  <c r="D2273" i="13"/>
  <c r="F3650" i="13"/>
  <c r="E3650" i="13"/>
  <c r="G3650" i="13" s="1"/>
  <c r="D3651" i="13"/>
  <c r="D3705" i="13" s="1"/>
  <c r="F2969" i="13"/>
  <c r="E2969" i="13"/>
  <c r="G2969" i="13" s="1"/>
  <c r="D2970" i="13"/>
  <c r="E5007" i="13"/>
  <c r="G5007" i="13" s="1"/>
  <c r="D5008" i="13"/>
  <c r="F5008" i="13" s="1"/>
  <c r="D4557" i="13"/>
  <c r="F4557" i="13" s="1"/>
  <c r="E4556" i="13"/>
  <c r="G4556" i="13" s="1"/>
  <c r="D4329" i="13"/>
  <c r="F4329" i="13" s="1"/>
  <c r="E4328" i="13"/>
  <c r="G4328" i="13" s="1"/>
  <c r="D4103" i="13"/>
  <c r="F4103" i="13" s="1"/>
  <c r="E4102" i="13"/>
  <c r="G4102" i="13" s="1"/>
  <c r="E3876" i="13"/>
  <c r="G3876" i="13" s="1"/>
  <c r="D3877" i="13"/>
  <c r="F3877" i="13" s="1"/>
  <c r="D3425" i="13"/>
  <c r="F3425" i="13" s="1"/>
  <c r="E3424" i="13"/>
  <c r="G3424" i="13" s="1"/>
  <c r="E3199" i="13"/>
  <c r="G3199" i="13" s="1"/>
  <c r="D3200" i="13"/>
  <c r="F3200" i="13" s="1"/>
  <c r="D2741" i="13"/>
  <c r="F2741" i="13" s="1"/>
  <c r="E2740" i="13"/>
  <c r="G2740" i="13" s="1"/>
  <c r="D2515" i="13"/>
  <c r="F2515" i="13" s="1"/>
  <c r="E2514" i="13"/>
  <c r="G2514" i="13" s="1"/>
  <c r="E3705" i="13" l="1"/>
  <c r="G3705" i="13" s="1"/>
  <c r="F3705" i="13"/>
  <c r="F4772" i="13"/>
  <c r="D4773" i="13"/>
  <c r="E4772" i="13"/>
  <c r="G4772" i="13" s="1"/>
  <c r="F2273" i="13"/>
  <c r="D2274" i="13"/>
  <c r="E2273" i="13"/>
  <c r="G2273" i="13" s="1"/>
  <c r="F2048" i="13"/>
  <c r="E2048" i="13"/>
  <c r="G2048" i="13" s="1"/>
  <c r="D2049" i="13"/>
  <c r="F3651" i="13"/>
  <c r="E3651" i="13"/>
  <c r="G3651" i="13" s="1"/>
  <c r="D3652" i="13"/>
  <c r="D3706" i="13" s="1"/>
  <c r="F2970" i="13"/>
  <c r="D2971" i="13"/>
  <c r="E2970" i="13"/>
  <c r="G2970" i="13" s="1"/>
  <c r="E5008" i="13"/>
  <c r="G5008" i="13" s="1"/>
  <c r="D5009" i="13"/>
  <c r="F5009" i="13" s="1"/>
  <c r="D4558" i="13"/>
  <c r="F4558" i="13" s="1"/>
  <c r="E4557" i="13"/>
  <c r="G4557" i="13" s="1"/>
  <c r="D4330" i="13"/>
  <c r="F4330" i="13" s="1"/>
  <c r="E4329" i="13"/>
  <c r="G4329" i="13" s="1"/>
  <c r="E4103" i="13"/>
  <c r="G4103" i="13" s="1"/>
  <c r="D4104" i="13"/>
  <c r="F4104" i="13" s="1"/>
  <c r="E3877" i="13"/>
  <c r="G3877" i="13" s="1"/>
  <c r="D3878" i="13"/>
  <c r="F3878" i="13" s="1"/>
  <c r="E3425" i="13"/>
  <c r="G3425" i="13" s="1"/>
  <c r="D3426" i="13"/>
  <c r="F3426" i="13" s="1"/>
  <c r="D3201" i="13"/>
  <c r="F3201" i="13" s="1"/>
  <c r="E3200" i="13"/>
  <c r="G3200" i="13" s="1"/>
  <c r="D2742" i="13"/>
  <c r="F2742" i="13" s="1"/>
  <c r="E2741" i="13"/>
  <c r="G2741" i="13" s="1"/>
  <c r="E2515" i="13"/>
  <c r="G2515" i="13" s="1"/>
  <c r="D2516" i="13"/>
  <c r="F2516" i="13" s="1"/>
  <c r="E3706" i="13" l="1"/>
  <c r="G3706" i="13" s="1"/>
  <c r="F3706" i="13"/>
  <c r="F4773" i="13"/>
  <c r="D4774" i="13"/>
  <c r="E4773" i="13"/>
  <c r="G4773" i="13" s="1"/>
  <c r="D2050" i="13"/>
  <c r="F2049" i="13"/>
  <c r="E2049" i="13"/>
  <c r="G2049" i="13" s="1"/>
  <c r="D2275" i="13"/>
  <c r="F2274" i="13"/>
  <c r="E2274" i="13"/>
  <c r="G2274" i="13" s="1"/>
  <c r="F3652" i="13"/>
  <c r="E3652" i="13"/>
  <c r="G3652" i="13" s="1"/>
  <c r="D3653" i="13"/>
  <c r="D3707" i="13" s="1"/>
  <c r="F2971" i="13"/>
  <c r="D2972" i="13"/>
  <c r="E2971" i="13"/>
  <c r="G2971" i="13" s="1"/>
  <c r="E5009" i="13"/>
  <c r="G5009" i="13" s="1"/>
  <c r="D5010" i="13"/>
  <c r="F5010" i="13" s="1"/>
  <c r="D4559" i="13"/>
  <c r="F4559" i="13" s="1"/>
  <c r="E4558" i="13"/>
  <c r="G4558" i="13" s="1"/>
  <c r="D4331" i="13"/>
  <c r="F4331" i="13" s="1"/>
  <c r="E4330" i="13"/>
  <c r="G4330" i="13" s="1"/>
  <c r="E4104" i="13"/>
  <c r="G4104" i="13" s="1"/>
  <c r="D4105" i="13"/>
  <c r="F4105" i="13" s="1"/>
  <c r="E3878" i="13"/>
  <c r="G3878" i="13" s="1"/>
  <c r="D3879" i="13"/>
  <c r="F3879" i="13" s="1"/>
  <c r="D3427" i="13"/>
  <c r="F3427" i="13" s="1"/>
  <c r="E3426" i="13"/>
  <c r="G3426" i="13" s="1"/>
  <c r="D3202" i="13"/>
  <c r="F3202" i="13" s="1"/>
  <c r="E3201" i="13"/>
  <c r="G3201" i="13" s="1"/>
  <c r="D2743" i="13"/>
  <c r="F2743" i="13" s="1"/>
  <c r="E2742" i="13"/>
  <c r="G2742" i="13" s="1"/>
  <c r="E2516" i="13"/>
  <c r="G2516" i="13" s="1"/>
  <c r="D2517" i="13"/>
  <c r="F2517" i="13" s="1"/>
  <c r="E3707" i="13" l="1"/>
  <c r="G3707" i="13" s="1"/>
  <c r="F3707" i="13"/>
  <c r="F4774" i="13"/>
  <c r="D4775" i="13"/>
  <c r="E4774" i="13"/>
  <c r="G4774" i="13" s="1"/>
  <c r="F2275" i="13"/>
  <c r="E2275" i="13"/>
  <c r="G2275" i="13" s="1"/>
  <c r="D2276" i="13"/>
  <c r="F2050" i="13"/>
  <c r="E2050" i="13"/>
  <c r="G2050" i="13" s="1"/>
  <c r="D2051" i="13"/>
  <c r="F3653" i="13"/>
  <c r="D3654" i="13"/>
  <c r="D3708" i="13" s="1"/>
  <c r="E3653" i="13"/>
  <c r="G3653" i="13" s="1"/>
  <c r="F2972" i="13"/>
  <c r="E2972" i="13"/>
  <c r="G2972" i="13" s="1"/>
  <c r="D2973" i="13"/>
  <c r="E5010" i="13"/>
  <c r="G5010" i="13" s="1"/>
  <c r="D5011" i="13"/>
  <c r="F5011" i="13" s="1"/>
  <c r="D4560" i="13"/>
  <c r="F4560" i="13" s="1"/>
  <c r="E4559" i="13"/>
  <c r="G4559" i="13" s="1"/>
  <c r="D4332" i="13"/>
  <c r="F4332" i="13" s="1"/>
  <c r="E4331" i="13"/>
  <c r="G4331" i="13" s="1"/>
  <c r="D4106" i="13"/>
  <c r="F4106" i="13" s="1"/>
  <c r="E4105" i="13"/>
  <c r="G4105" i="13" s="1"/>
  <c r="E3879" i="13"/>
  <c r="G3879" i="13" s="1"/>
  <c r="D3880" i="13"/>
  <c r="F3880" i="13" s="1"/>
  <c r="D3428" i="13"/>
  <c r="F3428" i="13" s="1"/>
  <c r="E3427" i="13"/>
  <c r="G3427" i="13" s="1"/>
  <c r="E3202" i="13"/>
  <c r="G3202" i="13" s="1"/>
  <c r="D3203" i="13"/>
  <c r="F3203" i="13" s="1"/>
  <c r="D2744" i="13"/>
  <c r="F2744" i="13" s="1"/>
  <c r="E2743" i="13"/>
  <c r="G2743" i="13" s="1"/>
  <c r="D2518" i="13"/>
  <c r="F2518" i="13" s="1"/>
  <c r="E2517" i="13"/>
  <c r="G2517" i="13" s="1"/>
  <c r="E3708" i="13" l="1"/>
  <c r="G3708" i="13" s="1"/>
  <c r="F3708" i="13"/>
  <c r="F4775" i="13"/>
  <c r="D4776" i="13"/>
  <c r="E4775" i="13"/>
  <c r="G4775" i="13" s="1"/>
  <c r="E2276" i="13"/>
  <c r="G2276" i="13" s="1"/>
  <c r="F2276" i="13"/>
  <c r="D2277" i="13"/>
  <c r="D2052" i="13"/>
  <c r="F2051" i="13"/>
  <c r="E2051" i="13"/>
  <c r="G2051" i="13" s="1"/>
  <c r="F2973" i="13"/>
  <c r="E2973" i="13"/>
  <c r="G2973" i="13" s="1"/>
  <c r="D2974" i="13"/>
  <c r="F3654" i="13"/>
  <c r="D3655" i="13"/>
  <c r="D3709" i="13" s="1"/>
  <c r="E3654" i="13"/>
  <c r="G3654" i="13" s="1"/>
  <c r="E5011" i="13"/>
  <c r="G5011" i="13" s="1"/>
  <c r="D5012" i="13"/>
  <c r="F5012" i="13" s="1"/>
  <c r="D4561" i="13"/>
  <c r="F4561" i="13" s="1"/>
  <c r="E4560" i="13"/>
  <c r="G4560" i="13" s="1"/>
  <c r="D4333" i="13"/>
  <c r="F4333" i="13" s="1"/>
  <c r="E4332" i="13"/>
  <c r="G4332" i="13" s="1"/>
  <c r="D4107" i="13"/>
  <c r="F4107" i="13" s="1"/>
  <c r="E4106" i="13"/>
  <c r="G4106" i="13" s="1"/>
  <c r="E3880" i="13"/>
  <c r="G3880" i="13" s="1"/>
  <c r="D3881" i="13"/>
  <c r="F3881" i="13" s="1"/>
  <c r="D3429" i="13"/>
  <c r="F3429" i="13" s="1"/>
  <c r="E3428" i="13"/>
  <c r="G3428" i="13" s="1"/>
  <c r="E3203" i="13"/>
  <c r="G3203" i="13" s="1"/>
  <c r="D3204" i="13"/>
  <c r="F3204" i="13" s="1"/>
  <c r="D2745" i="13"/>
  <c r="F2745" i="13" s="1"/>
  <c r="E2744" i="13"/>
  <c r="G2744" i="13" s="1"/>
  <c r="D2519" i="13"/>
  <c r="F2519" i="13" s="1"/>
  <c r="E2518" i="13"/>
  <c r="G2518" i="13" s="1"/>
  <c r="E3709" i="13" l="1"/>
  <c r="G3709" i="13" s="1"/>
  <c r="F3709" i="13"/>
  <c r="F4776" i="13"/>
  <c r="D4777" i="13"/>
  <c r="E4776" i="13"/>
  <c r="G4776" i="13" s="1"/>
  <c r="F2052" i="13"/>
  <c r="E2052" i="13"/>
  <c r="G2052" i="13" s="1"/>
  <c r="D2053" i="13"/>
  <c r="F2277" i="13"/>
  <c r="E2277" i="13"/>
  <c r="G2277" i="13" s="1"/>
  <c r="D2278" i="13"/>
  <c r="F2974" i="13"/>
  <c r="D2975" i="13"/>
  <c r="E2974" i="13"/>
  <c r="G2974" i="13" s="1"/>
  <c r="F3655" i="13"/>
  <c r="E3655" i="13"/>
  <c r="G3655" i="13" s="1"/>
  <c r="D3656" i="13"/>
  <c r="D3710" i="13" s="1"/>
  <c r="E5012" i="13"/>
  <c r="G5012" i="13" s="1"/>
  <c r="D5013" i="13"/>
  <c r="F5013" i="13" s="1"/>
  <c r="D4562" i="13"/>
  <c r="F4562" i="13" s="1"/>
  <c r="E4561" i="13"/>
  <c r="G4561" i="13" s="1"/>
  <c r="D4334" i="13"/>
  <c r="F4334" i="13" s="1"/>
  <c r="E4333" i="13"/>
  <c r="G4333" i="13" s="1"/>
  <c r="E4107" i="13"/>
  <c r="G4107" i="13" s="1"/>
  <c r="D4108" i="13"/>
  <c r="F4108" i="13" s="1"/>
  <c r="E3881" i="13"/>
  <c r="G3881" i="13" s="1"/>
  <c r="D3882" i="13"/>
  <c r="F3882" i="13" s="1"/>
  <c r="E3429" i="13"/>
  <c r="G3429" i="13" s="1"/>
  <c r="D3430" i="13"/>
  <c r="F3430" i="13" s="1"/>
  <c r="D3205" i="13"/>
  <c r="F3205" i="13" s="1"/>
  <c r="E3204" i="13"/>
  <c r="G3204" i="13" s="1"/>
  <c r="D2746" i="13"/>
  <c r="F2746" i="13" s="1"/>
  <c r="E2745" i="13"/>
  <c r="G2745" i="13" s="1"/>
  <c r="E2519" i="13"/>
  <c r="G2519" i="13" s="1"/>
  <c r="D2520" i="13"/>
  <c r="F2520" i="13" s="1"/>
  <c r="E3710" i="13" l="1"/>
  <c r="G3710" i="13" s="1"/>
  <c r="F3710" i="13"/>
  <c r="F4777" i="13"/>
  <c r="D4778" i="13"/>
  <c r="E4777" i="13"/>
  <c r="G4777" i="13" s="1"/>
  <c r="D2054" i="13"/>
  <c r="F2053" i="13"/>
  <c r="E2053" i="13"/>
  <c r="G2053" i="13" s="1"/>
  <c r="E2278" i="13"/>
  <c r="G2278" i="13" s="1"/>
  <c r="F2278" i="13"/>
  <c r="D2279" i="13"/>
  <c r="F3656" i="13"/>
  <c r="D3657" i="13"/>
  <c r="D3711" i="13" s="1"/>
  <c r="E3656" i="13"/>
  <c r="G3656" i="13" s="1"/>
  <c r="F2975" i="13"/>
  <c r="E2975" i="13"/>
  <c r="G2975" i="13" s="1"/>
  <c r="D2976" i="13"/>
  <c r="E5013" i="13"/>
  <c r="G5013" i="13" s="1"/>
  <c r="D5014" i="13"/>
  <c r="F5014" i="13" s="1"/>
  <c r="D4563" i="13"/>
  <c r="F4563" i="13" s="1"/>
  <c r="E4562" i="13"/>
  <c r="G4562" i="13" s="1"/>
  <c r="D4335" i="13"/>
  <c r="F4335" i="13" s="1"/>
  <c r="E4334" i="13"/>
  <c r="G4334" i="13" s="1"/>
  <c r="E4108" i="13"/>
  <c r="G4108" i="13" s="1"/>
  <c r="D4109" i="13"/>
  <c r="F4109" i="13" s="1"/>
  <c r="E3882" i="13"/>
  <c r="G3882" i="13" s="1"/>
  <c r="D3883" i="13"/>
  <c r="F3883" i="13" s="1"/>
  <c r="D3431" i="13"/>
  <c r="F3431" i="13" s="1"/>
  <c r="E3430" i="13"/>
  <c r="G3430" i="13" s="1"/>
  <c r="D3206" i="13"/>
  <c r="F3206" i="13" s="1"/>
  <c r="E3205" i="13"/>
  <c r="G3205" i="13" s="1"/>
  <c r="D2747" i="13"/>
  <c r="F2747" i="13" s="1"/>
  <c r="E2746" i="13"/>
  <c r="G2746" i="13" s="1"/>
  <c r="E2520" i="13"/>
  <c r="G2520" i="13" s="1"/>
  <c r="D2521" i="13"/>
  <c r="F2521" i="13" s="1"/>
  <c r="E3711" i="13" l="1"/>
  <c r="G3711" i="13" s="1"/>
  <c r="F3711" i="13"/>
  <c r="F4778" i="13"/>
  <c r="D4779" i="13"/>
  <c r="E4778" i="13"/>
  <c r="G4778" i="13" s="1"/>
  <c r="F2279" i="13"/>
  <c r="D2280" i="13"/>
  <c r="E2279" i="13"/>
  <c r="G2279" i="13" s="1"/>
  <c r="F2054" i="13"/>
  <c r="D2055" i="13"/>
  <c r="E2054" i="13"/>
  <c r="G2054" i="13" s="1"/>
  <c r="F2976" i="13"/>
  <c r="E2976" i="13"/>
  <c r="G2976" i="13" s="1"/>
  <c r="D2977" i="13"/>
  <c r="F3657" i="13"/>
  <c r="D3658" i="13"/>
  <c r="D3712" i="13" s="1"/>
  <c r="E3657" i="13"/>
  <c r="G3657" i="13" s="1"/>
  <c r="E5014" i="13"/>
  <c r="G5014" i="13" s="1"/>
  <c r="D5015" i="13"/>
  <c r="F5015" i="13" s="1"/>
  <c r="D4564" i="13"/>
  <c r="F4564" i="13" s="1"/>
  <c r="E4563" i="13"/>
  <c r="G4563" i="13" s="1"/>
  <c r="D4336" i="13"/>
  <c r="F4336" i="13" s="1"/>
  <c r="E4335" i="13"/>
  <c r="G4335" i="13" s="1"/>
  <c r="D4110" i="13"/>
  <c r="F4110" i="13" s="1"/>
  <c r="E4109" i="13"/>
  <c r="G4109" i="13" s="1"/>
  <c r="E3883" i="13"/>
  <c r="G3883" i="13" s="1"/>
  <c r="D3884" i="13"/>
  <c r="F3884" i="13" s="1"/>
  <c r="D3432" i="13"/>
  <c r="F3432" i="13" s="1"/>
  <c r="E3431" i="13"/>
  <c r="G3431" i="13" s="1"/>
  <c r="E3206" i="13"/>
  <c r="G3206" i="13" s="1"/>
  <c r="D3207" i="13"/>
  <c r="F3207" i="13" s="1"/>
  <c r="D2748" i="13"/>
  <c r="F2748" i="13" s="1"/>
  <c r="E2747" i="13"/>
  <c r="G2747" i="13" s="1"/>
  <c r="D2522" i="13"/>
  <c r="F2522" i="13" s="1"/>
  <c r="E2521" i="13"/>
  <c r="G2521" i="13" s="1"/>
  <c r="E3712" i="13" l="1"/>
  <c r="G3712" i="13" s="1"/>
  <c r="F3712" i="13"/>
  <c r="F4779" i="13"/>
  <c r="D4780" i="13"/>
  <c r="E4779" i="13"/>
  <c r="G4779" i="13" s="1"/>
  <c r="F2280" i="13"/>
  <c r="D2281" i="13"/>
  <c r="E2280" i="13"/>
  <c r="G2280" i="13" s="1"/>
  <c r="F2055" i="13"/>
  <c r="D2056" i="13"/>
  <c r="E2055" i="13"/>
  <c r="G2055" i="13" s="1"/>
  <c r="F2977" i="13"/>
  <c r="E2977" i="13"/>
  <c r="G2977" i="13" s="1"/>
  <c r="D2978" i="13"/>
  <c r="F3658" i="13"/>
  <c r="E3658" i="13"/>
  <c r="G3658" i="13" s="1"/>
  <c r="D3659" i="13"/>
  <c r="D3713" i="13" s="1"/>
  <c r="E5015" i="13"/>
  <c r="G5015" i="13" s="1"/>
  <c r="D5016" i="13"/>
  <c r="F5016" i="13" s="1"/>
  <c r="D4565" i="13"/>
  <c r="F4565" i="13" s="1"/>
  <c r="E4564" i="13"/>
  <c r="G4564" i="13" s="1"/>
  <c r="D4337" i="13"/>
  <c r="F4337" i="13" s="1"/>
  <c r="E4336" i="13"/>
  <c r="G4336" i="13" s="1"/>
  <c r="D4111" i="13"/>
  <c r="F4111" i="13" s="1"/>
  <c r="E4110" i="13"/>
  <c r="G4110" i="13" s="1"/>
  <c r="E3884" i="13"/>
  <c r="G3884" i="13" s="1"/>
  <c r="D3885" i="13"/>
  <c r="F3885" i="13" s="1"/>
  <c r="D3433" i="13"/>
  <c r="F3433" i="13" s="1"/>
  <c r="E3432" i="13"/>
  <c r="G3432" i="13" s="1"/>
  <c r="E3207" i="13"/>
  <c r="G3207" i="13" s="1"/>
  <c r="D3208" i="13"/>
  <c r="F3208" i="13" s="1"/>
  <c r="D2749" i="13"/>
  <c r="F2749" i="13" s="1"/>
  <c r="E2748" i="13"/>
  <c r="G2748" i="13" s="1"/>
  <c r="D2523" i="13"/>
  <c r="F2523" i="13" s="1"/>
  <c r="E2522" i="13"/>
  <c r="G2522" i="13" s="1"/>
  <c r="E3713" i="13" l="1"/>
  <c r="G3713" i="13" s="1"/>
  <c r="F3713" i="13"/>
  <c r="F4780" i="13"/>
  <c r="D4781" i="13"/>
  <c r="E4780" i="13"/>
  <c r="G4780" i="13" s="1"/>
  <c r="D2282" i="13"/>
  <c r="F2281" i="13"/>
  <c r="E2281" i="13"/>
  <c r="G2281" i="13" s="1"/>
  <c r="D2057" i="13"/>
  <c r="E2056" i="13"/>
  <c r="G2056" i="13" s="1"/>
  <c r="F2056" i="13"/>
  <c r="F2978" i="13"/>
  <c r="D2979" i="13"/>
  <c r="E2978" i="13"/>
  <c r="G2978" i="13" s="1"/>
  <c r="F3659" i="13"/>
  <c r="E3659" i="13"/>
  <c r="G3659" i="13" s="1"/>
  <c r="D3660" i="13"/>
  <c r="D3714" i="13" s="1"/>
  <c r="E5016" i="13"/>
  <c r="G5016" i="13" s="1"/>
  <c r="D5017" i="13"/>
  <c r="F5017" i="13" s="1"/>
  <c r="D4566" i="13"/>
  <c r="F4566" i="13" s="1"/>
  <c r="E4565" i="13"/>
  <c r="G4565" i="13" s="1"/>
  <c r="D4338" i="13"/>
  <c r="F4338" i="13" s="1"/>
  <c r="E4337" i="13"/>
  <c r="G4337" i="13" s="1"/>
  <c r="E4111" i="13"/>
  <c r="G4111" i="13" s="1"/>
  <c r="D4112" i="13"/>
  <c r="F4112" i="13" s="1"/>
  <c r="E3885" i="13"/>
  <c r="G3885" i="13" s="1"/>
  <c r="D3886" i="13"/>
  <c r="F3886" i="13" s="1"/>
  <c r="E3433" i="13"/>
  <c r="G3433" i="13" s="1"/>
  <c r="D3434" i="13"/>
  <c r="F3434" i="13" s="1"/>
  <c r="D3209" i="13"/>
  <c r="F3209" i="13" s="1"/>
  <c r="E3208" i="13"/>
  <c r="G3208" i="13" s="1"/>
  <c r="D2750" i="13"/>
  <c r="F2750" i="13" s="1"/>
  <c r="E2749" i="13"/>
  <c r="G2749" i="13" s="1"/>
  <c r="E2523" i="13"/>
  <c r="G2523" i="13" s="1"/>
  <c r="D2524" i="13"/>
  <c r="F2524" i="13" s="1"/>
  <c r="E3714" i="13" l="1"/>
  <c r="G3714" i="13" s="1"/>
  <c r="F3714" i="13"/>
  <c r="F4781" i="13"/>
  <c r="D4782" i="13"/>
  <c r="E4781" i="13"/>
  <c r="G4781" i="13" s="1"/>
  <c r="F2057" i="13"/>
  <c r="E2057" i="13"/>
  <c r="G2057" i="13" s="1"/>
  <c r="D2058" i="13"/>
  <c r="F2282" i="13"/>
  <c r="E2282" i="13"/>
  <c r="G2282" i="13" s="1"/>
  <c r="D2283" i="13"/>
  <c r="F3660" i="13"/>
  <c r="E3660" i="13"/>
  <c r="G3660" i="13" s="1"/>
  <c r="D3661" i="13"/>
  <c r="D3715" i="13" s="1"/>
  <c r="F2979" i="13"/>
  <c r="D2980" i="13"/>
  <c r="E2979" i="13"/>
  <c r="G2979" i="13" s="1"/>
  <c r="E5017" i="13"/>
  <c r="G5017" i="13" s="1"/>
  <c r="D5018" i="13"/>
  <c r="F5018" i="13" s="1"/>
  <c r="D4567" i="13"/>
  <c r="F4567" i="13" s="1"/>
  <c r="E4566" i="13"/>
  <c r="G4566" i="13" s="1"/>
  <c r="D4339" i="13"/>
  <c r="F4339" i="13" s="1"/>
  <c r="E4338" i="13"/>
  <c r="G4338" i="13" s="1"/>
  <c r="E4112" i="13"/>
  <c r="G4112" i="13" s="1"/>
  <c r="D4113" i="13"/>
  <c r="F4113" i="13" s="1"/>
  <c r="E3886" i="13"/>
  <c r="G3886" i="13" s="1"/>
  <c r="D3887" i="13"/>
  <c r="F3887" i="13" s="1"/>
  <c r="E3434" i="13"/>
  <c r="G3434" i="13" s="1"/>
  <c r="D3435" i="13"/>
  <c r="D3210" i="13"/>
  <c r="F3210" i="13" s="1"/>
  <c r="E3209" i="13"/>
  <c r="G3209" i="13" s="1"/>
  <c r="D2751" i="13"/>
  <c r="F2751" i="13" s="1"/>
  <c r="E2750" i="13"/>
  <c r="G2750" i="13" s="1"/>
  <c r="E2524" i="13"/>
  <c r="G2524" i="13" s="1"/>
  <c r="D2525" i="13"/>
  <c r="F2525" i="13" s="1"/>
  <c r="E3715" i="13" l="1"/>
  <c r="G3715" i="13" s="1"/>
  <c r="F3715" i="13"/>
  <c r="F3435" i="13"/>
  <c r="D3477" i="13"/>
  <c r="F4782" i="13"/>
  <c r="D4783" i="13"/>
  <c r="E4782" i="13"/>
  <c r="G4782" i="13" s="1"/>
  <c r="D2059" i="13"/>
  <c r="F2058" i="13"/>
  <c r="E2058" i="13"/>
  <c r="G2058" i="13" s="1"/>
  <c r="D2284" i="13"/>
  <c r="F2283" i="13"/>
  <c r="E2283" i="13"/>
  <c r="G2283" i="13" s="1"/>
  <c r="F3661" i="13"/>
  <c r="E3661" i="13"/>
  <c r="G3661" i="13" s="1"/>
  <c r="D3662" i="13"/>
  <c r="F2980" i="13"/>
  <c r="E2980" i="13"/>
  <c r="G2980" i="13" s="1"/>
  <c r="D2981" i="13"/>
  <c r="E5018" i="13"/>
  <c r="G5018" i="13" s="1"/>
  <c r="D5019" i="13"/>
  <c r="F5019" i="13" s="1"/>
  <c r="D4568" i="13"/>
  <c r="F4568" i="13" s="1"/>
  <c r="E4567" i="13"/>
  <c r="G4567" i="13" s="1"/>
  <c r="D4340" i="13"/>
  <c r="F4340" i="13" s="1"/>
  <c r="E4339" i="13"/>
  <c r="G4339" i="13" s="1"/>
  <c r="D4114" i="13"/>
  <c r="F4114" i="13" s="1"/>
  <c r="E4113" i="13"/>
  <c r="G4113" i="13" s="1"/>
  <c r="E3887" i="13"/>
  <c r="G3887" i="13" s="1"/>
  <c r="D3888" i="13"/>
  <c r="F3888" i="13" s="1"/>
  <c r="D3436" i="13"/>
  <c r="E3435" i="13"/>
  <c r="G3435" i="13" s="1"/>
  <c r="E3210" i="13"/>
  <c r="G3210" i="13" s="1"/>
  <c r="D3211" i="13"/>
  <c r="F3211" i="13" s="1"/>
  <c r="D2752" i="13"/>
  <c r="F2752" i="13" s="1"/>
  <c r="E2751" i="13"/>
  <c r="G2751" i="13" s="1"/>
  <c r="D2526" i="13"/>
  <c r="F2526" i="13" s="1"/>
  <c r="E2525" i="13"/>
  <c r="G2525" i="13" s="1"/>
  <c r="D3716" i="13" l="1"/>
  <c r="F3716" i="13" s="1"/>
  <c r="D3720" i="13"/>
  <c r="F3436" i="13"/>
  <c r="D3478" i="13"/>
  <c r="E3477" i="13"/>
  <c r="G3477" i="13" s="1"/>
  <c r="F3477" i="13"/>
  <c r="F4783" i="13"/>
  <c r="D4784" i="13"/>
  <c r="E4783" i="13"/>
  <c r="G4783" i="13" s="1"/>
  <c r="F2284" i="13"/>
  <c r="D2285" i="13"/>
  <c r="E2284" i="13"/>
  <c r="G2284" i="13" s="1"/>
  <c r="F2059" i="13"/>
  <c r="E2059" i="13"/>
  <c r="G2059" i="13" s="1"/>
  <c r="D2060" i="13"/>
  <c r="F3662" i="13"/>
  <c r="E3662" i="13"/>
  <c r="G3662" i="13" s="1"/>
  <c r="D3663" i="13"/>
  <c r="F2981" i="13"/>
  <c r="E2981" i="13"/>
  <c r="G2981" i="13" s="1"/>
  <c r="D2982" i="13"/>
  <c r="E5019" i="13"/>
  <c r="G5019" i="13" s="1"/>
  <c r="D5020" i="13"/>
  <c r="F5020" i="13" s="1"/>
  <c r="D4569" i="13"/>
  <c r="F4569" i="13" s="1"/>
  <c r="E4568" i="13"/>
  <c r="G4568" i="13" s="1"/>
  <c r="D4341" i="13"/>
  <c r="F4341" i="13" s="1"/>
  <c r="E4340" i="13"/>
  <c r="G4340" i="13" s="1"/>
  <c r="D4115" i="13"/>
  <c r="F4115" i="13" s="1"/>
  <c r="E4114" i="13"/>
  <c r="G4114" i="13" s="1"/>
  <c r="E3888" i="13"/>
  <c r="G3888" i="13" s="1"/>
  <c r="D3889" i="13"/>
  <c r="F3889" i="13" s="1"/>
  <c r="D3437" i="13"/>
  <c r="E3436" i="13"/>
  <c r="G3436" i="13" s="1"/>
  <c r="E3211" i="13"/>
  <c r="G3211" i="13" s="1"/>
  <c r="D3212" i="13"/>
  <c r="F3212" i="13" s="1"/>
  <c r="D2753" i="13"/>
  <c r="F2753" i="13" s="1"/>
  <c r="E2752" i="13"/>
  <c r="G2752" i="13" s="1"/>
  <c r="D2527" i="13"/>
  <c r="F2527" i="13" s="1"/>
  <c r="E2526" i="13"/>
  <c r="G2526" i="13" s="1"/>
  <c r="E3716" i="13" l="1"/>
  <c r="G3716" i="13" s="1"/>
  <c r="D3717" i="13"/>
  <c r="F3717" i="13" s="1"/>
  <c r="D3721" i="13"/>
  <c r="E3720" i="13"/>
  <c r="G3720" i="13" s="1"/>
  <c r="F3720" i="13"/>
  <c r="E3717" i="13"/>
  <c r="G3717" i="13" s="1"/>
  <c r="F3437" i="13"/>
  <c r="D3479" i="13"/>
  <c r="E3478" i="13"/>
  <c r="G3478" i="13" s="1"/>
  <c r="F3478" i="13"/>
  <c r="F4784" i="13"/>
  <c r="D4785" i="13"/>
  <c r="E4784" i="13"/>
  <c r="G4784" i="13" s="1"/>
  <c r="D2061" i="13"/>
  <c r="E2060" i="13"/>
  <c r="G2060" i="13" s="1"/>
  <c r="F2060" i="13"/>
  <c r="D2286" i="13"/>
  <c r="F2285" i="13"/>
  <c r="E2285" i="13"/>
  <c r="G2285" i="13" s="1"/>
  <c r="F3663" i="13"/>
  <c r="E3663" i="13"/>
  <c r="G3663" i="13" s="1"/>
  <c r="D3664" i="13"/>
  <c r="F2982" i="13"/>
  <c r="D2983" i="13"/>
  <c r="E2982" i="13"/>
  <c r="G2982" i="13" s="1"/>
  <c r="E5020" i="13"/>
  <c r="G5020" i="13" s="1"/>
  <c r="D5021" i="13"/>
  <c r="F5021" i="13" s="1"/>
  <c r="D4570" i="13"/>
  <c r="F4570" i="13" s="1"/>
  <c r="E4569" i="13"/>
  <c r="G4569" i="13" s="1"/>
  <c r="D4342" i="13"/>
  <c r="F4342" i="13" s="1"/>
  <c r="E4341" i="13"/>
  <c r="G4341" i="13" s="1"/>
  <c r="E4115" i="13"/>
  <c r="G4115" i="13" s="1"/>
  <c r="D4116" i="13"/>
  <c r="F4116" i="13" s="1"/>
  <c r="E3889" i="13"/>
  <c r="G3889" i="13" s="1"/>
  <c r="D3890" i="13"/>
  <c r="F3890" i="13" s="1"/>
  <c r="E3437" i="13"/>
  <c r="G3437" i="13" s="1"/>
  <c r="D3438" i="13"/>
  <c r="D3213" i="13"/>
  <c r="F3213" i="13" s="1"/>
  <c r="E3212" i="13"/>
  <c r="G3212" i="13" s="1"/>
  <c r="D2754" i="13"/>
  <c r="F2754" i="13" s="1"/>
  <c r="E2753" i="13"/>
  <c r="G2753" i="13" s="1"/>
  <c r="E2527" i="13"/>
  <c r="G2527" i="13" s="1"/>
  <c r="D2528" i="13"/>
  <c r="F2528" i="13" s="1"/>
  <c r="D3718" i="13" l="1"/>
  <c r="F3718" i="13" s="1"/>
  <c r="D3722" i="13"/>
  <c r="F3721" i="13"/>
  <c r="E3721" i="13"/>
  <c r="G3721" i="13" s="1"/>
  <c r="E3718" i="13"/>
  <c r="G3718" i="13" s="1"/>
  <c r="F3438" i="13"/>
  <c r="D3480" i="13"/>
  <c r="E3479" i="13"/>
  <c r="G3479" i="13" s="1"/>
  <c r="F3479" i="13"/>
  <c r="F4785" i="13"/>
  <c r="D4786" i="13"/>
  <c r="E4785" i="13"/>
  <c r="G4785" i="13" s="1"/>
  <c r="F2286" i="13"/>
  <c r="D2287" i="13"/>
  <c r="E2286" i="13"/>
  <c r="G2286" i="13" s="1"/>
  <c r="F2061" i="13"/>
  <c r="E2061" i="13"/>
  <c r="G2061" i="13" s="1"/>
  <c r="D2062" i="13"/>
  <c r="F3664" i="13"/>
  <c r="E3664" i="13"/>
  <c r="G3664" i="13" s="1"/>
  <c r="D3665" i="13"/>
  <c r="D3724" i="13" s="1"/>
  <c r="F2983" i="13"/>
  <c r="D2984" i="13"/>
  <c r="E2983" i="13"/>
  <c r="G2983" i="13" s="1"/>
  <c r="E5021" i="13"/>
  <c r="G5021" i="13" s="1"/>
  <c r="D5022" i="13"/>
  <c r="F5022" i="13" s="1"/>
  <c r="D4571" i="13"/>
  <c r="F4571" i="13" s="1"/>
  <c r="E4570" i="13"/>
  <c r="G4570" i="13" s="1"/>
  <c r="D4343" i="13"/>
  <c r="F4343" i="13" s="1"/>
  <c r="E4342" i="13"/>
  <c r="G4342" i="13" s="1"/>
  <c r="E4116" i="13"/>
  <c r="G4116" i="13" s="1"/>
  <c r="D4117" i="13"/>
  <c r="F4117" i="13" s="1"/>
  <c r="E3890" i="13"/>
  <c r="G3890" i="13" s="1"/>
  <c r="D3891" i="13"/>
  <c r="F3891" i="13" s="1"/>
  <c r="E3438" i="13"/>
  <c r="G3438" i="13" s="1"/>
  <c r="D3439" i="13"/>
  <c r="D3214" i="13"/>
  <c r="F3214" i="13" s="1"/>
  <c r="E3213" i="13"/>
  <c r="G3213" i="13" s="1"/>
  <c r="D2755" i="13"/>
  <c r="F2755" i="13" s="1"/>
  <c r="E2754" i="13"/>
  <c r="G2754" i="13" s="1"/>
  <c r="E2528" i="13"/>
  <c r="G2528" i="13" s="1"/>
  <c r="D2529" i="13"/>
  <c r="F2529" i="13" s="1"/>
  <c r="E3724" i="13" l="1"/>
  <c r="G3724" i="13" s="1"/>
  <c r="F3724" i="13"/>
  <c r="D3719" i="13"/>
  <c r="F3719" i="13" s="1"/>
  <c r="D3723" i="13"/>
  <c r="E3722" i="13"/>
  <c r="G3722" i="13" s="1"/>
  <c r="F3722" i="13"/>
  <c r="E3719" i="13"/>
  <c r="G3719" i="13" s="1"/>
  <c r="E3480" i="13"/>
  <c r="G3480" i="13" s="1"/>
  <c r="F3480" i="13"/>
  <c r="F3439" i="13"/>
  <c r="D3481" i="13"/>
  <c r="F4786" i="13"/>
  <c r="D4787" i="13"/>
  <c r="E4786" i="13"/>
  <c r="G4786" i="13" s="1"/>
  <c r="D2063" i="13"/>
  <c r="F2062" i="13"/>
  <c r="E2062" i="13"/>
  <c r="G2062" i="13" s="1"/>
  <c r="E2287" i="13"/>
  <c r="G2287" i="13" s="1"/>
  <c r="F2287" i="13"/>
  <c r="D2288" i="13"/>
  <c r="F3665" i="13"/>
  <c r="E3665" i="13"/>
  <c r="G3665" i="13" s="1"/>
  <c r="D3666" i="13"/>
  <c r="D3725" i="13" s="1"/>
  <c r="F2984" i="13"/>
  <c r="E2984" i="13"/>
  <c r="G2984" i="13" s="1"/>
  <c r="D2985" i="13"/>
  <c r="E5022" i="13"/>
  <c r="G5022" i="13" s="1"/>
  <c r="D5023" i="13"/>
  <c r="F5023" i="13" s="1"/>
  <c r="D4572" i="13"/>
  <c r="F4572" i="13" s="1"/>
  <c r="E4571" i="13"/>
  <c r="G4571" i="13" s="1"/>
  <c r="D4344" i="13"/>
  <c r="F4344" i="13" s="1"/>
  <c r="E4343" i="13"/>
  <c r="G4343" i="13" s="1"/>
  <c r="D4118" i="13"/>
  <c r="F4118" i="13" s="1"/>
  <c r="E4117" i="13"/>
  <c r="G4117" i="13" s="1"/>
  <c r="E3891" i="13"/>
  <c r="G3891" i="13" s="1"/>
  <c r="D3892" i="13"/>
  <c r="F3892" i="13" s="1"/>
  <c r="D3440" i="13"/>
  <c r="E3439" i="13"/>
  <c r="G3439" i="13" s="1"/>
  <c r="E3214" i="13"/>
  <c r="G3214" i="13" s="1"/>
  <c r="D3215" i="13"/>
  <c r="F3215" i="13" s="1"/>
  <c r="D2756" i="13"/>
  <c r="F2756" i="13" s="1"/>
  <c r="E2755" i="13"/>
  <c r="G2755" i="13" s="1"/>
  <c r="D2530" i="13"/>
  <c r="F2530" i="13" s="1"/>
  <c r="E2529" i="13"/>
  <c r="G2529" i="13" s="1"/>
  <c r="F3723" i="13" l="1"/>
  <c r="E3723" i="13"/>
  <c r="G3723" i="13" s="1"/>
  <c r="E3725" i="13"/>
  <c r="G3725" i="13" s="1"/>
  <c r="F3725" i="13"/>
  <c r="F3440" i="13"/>
  <c r="D3482" i="13"/>
  <c r="E3481" i="13"/>
  <c r="G3481" i="13" s="1"/>
  <c r="F3481" i="13"/>
  <c r="F4787" i="13"/>
  <c r="D4788" i="13"/>
  <c r="E4787" i="13"/>
  <c r="G4787" i="13" s="1"/>
  <c r="F2288" i="13"/>
  <c r="D2289" i="13"/>
  <c r="E2288" i="13"/>
  <c r="G2288" i="13" s="1"/>
  <c r="F2063" i="13"/>
  <c r="E2063" i="13"/>
  <c r="G2063" i="13" s="1"/>
  <c r="D2064" i="13"/>
  <c r="F3666" i="13"/>
  <c r="E3666" i="13"/>
  <c r="G3666" i="13" s="1"/>
  <c r="D3667" i="13"/>
  <c r="F2985" i="13"/>
  <c r="E2985" i="13"/>
  <c r="G2985" i="13" s="1"/>
  <c r="D2986" i="13"/>
  <c r="E5023" i="13"/>
  <c r="G5023" i="13" s="1"/>
  <c r="D5024" i="13"/>
  <c r="F5024" i="13" s="1"/>
  <c r="D4573" i="13"/>
  <c r="F4573" i="13" s="1"/>
  <c r="E4572" i="13"/>
  <c r="G4572" i="13" s="1"/>
  <c r="D4345" i="13"/>
  <c r="F4345" i="13" s="1"/>
  <c r="E4344" i="13"/>
  <c r="G4344" i="13" s="1"/>
  <c r="D4119" i="13"/>
  <c r="E4118" i="13"/>
  <c r="G4118" i="13" s="1"/>
  <c r="E3892" i="13"/>
  <c r="G3892" i="13" s="1"/>
  <c r="D3893" i="13"/>
  <c r="F3893" i="13" s="1"/>
  <c r="D3441" i="13"/>
  <c r="E3440" i="13"/>
  <c r="G3440" i="13" s="1"/>
  <c r="E3215" i="13"/>
  <c r="G3215" i="13" s="1"/>
  <c r="D3216" i="13"/>
  <c r="F3216" i="13" s="1"/>
  <c r="D2757" i="13"/>
  <c r="F2757" i="13" s="1"/>
  <c r="E2756" i="13"/>
  <c r="G2756" i="13" s="1"/>
  <c r="D2531" i="13"/>
  <c r="F2531" i="13" s="1"/>
  <c r="E2530" i="13"/>
  <c r="G2530" i="13" s="1"/>
  <c r="F4119" i="13" l="1"/>
  <c r="D4155" i="13"/>
  <c r="F3441" i="13"/>
  <c r="D3483" i="13"/>
  <c r="E3482" i="13"/>
  <c r="G3482" i="13" s="1"/>
  <c r="F3482" i="13"/>
  <c r="F4788" i="13"/>
  <c r="D4789" i="13"/>
  <c r="E4788" i="13"/>
  <c r="G4788" i="13" s="1"/>
  <c r="D2065" i="13"/>
  <c r="F2064" i="13"/>
  <c r="E2064" i="13"/>
  <c r="G2064" i="13" s="1"/>
  <c r="D2290" i="13"/>
  <c r="F2289" i="13"/>
  <c r="E2289" i="13"/>
  <c r="G2289" i="13" s="1"/>
  <c r="F3667" i="13"/>
  <c r="E3667" i="13"/>
  <c r="G3667" i="13" s="1"/>
  <c r="D3668" i="13"/>
  <c r="F2986" i="13"/>
  <c r="D2987" i="13"/>
  <c r="E2986" i="13"/>
  <c r="G2986" i="13" s="1"/>
  <c r="E5024" i="13"/>
  <c r="G5024" i="13" s="1"/>
  <c r="D5025" i="13"/>
  <c r="F5025" i="13" s="1"/>
  <c r="D4574" i="13"/>
  <c r="F4574" i="13" s="1"/>
  <c r="E4573" i="13"/>
  <c r="G4573" i="13" s="1"/>
  <c r="D4346" i="13"/>
  <c r="F4346" i="13" s="1"/>
  <c r="E4345" i="13"/>
  <c r="G4345" i="13" s="1"/>
  <c r="E4119" i="13"/>
  <c r="G4119" i="13" s="1"/>
  <c r="D4120" i="13"/>
  <c r="E3893" i="13"/>
  <c r="G3893" i="13" s="1"/>
  <c r="D3894" i="13"/>
  <c r="F3894" i="13" s="1"/>
  <c r="E3441" i="13"/>
  <c r="G3441" i="13" s="1"/>
  <c r="D3442" i="13"/>
  <c r="D3217" i="13"/>
  <c r="F3217" i="13" s="1"/>
  <c r="E3216" i="13"/>
  <c r="G3216" i="13" s="1"/>
  <c r="D2758" i="13"/>
  <c r="F2758" i="13" s="1"/>
  <c r="E2757" i="13"/>
  <c r="G2757" i="13" s="1"/>
  <c r="E2531" i="13"/>
  <c r="G2531" i="13" s="1"/>
  <c r="D2532" i="13"/>
  <c r="F2532" i="13" s="1"/>
  <c r="F4120" i="13" l="1"/>
  <c r="D4156" i="13"/>
  <c r="E4155" i="13"/>
  <c r="G4155" i="13" s="1"/>
  <c r="F4155" i="13"/>
  <c r="E3483" i="13"/>
  <c r="G3483" i="13" s="1"/>
  <c r="F3483" i="13"/>
  <c r="F3442" i="13"/>
  <c r="D3484" i="13"/>
  <c r="F4789" i="13"/>
  <c r="D4790" i="13"/>
  <c r="E4789" i="13"/>
  <c r="G4789" i="13" s="1"/>
  <c r="F2290" i="13"/>
  <c r="E2290" i="13"/>
  <c r="G2290" i="13" s="1"/>
  <c r="D2291" i="13"/>
  <c r="F2065" i="13"/>
  <c r="E2065" i="13"/>
  <c r="G2065" i="13" s="1"/>
  <c r="D2066" i="13"/>
  <c r="F3668" i="13"/>
  <c r="E3668" i="13"/>
  <c r="G3668" i="13" s="1"/>
  <c r="D3669" i="13"/>
  <c r="F2987" i="13"/>
  <c r="D2988" i="13"/>
  <c r="E2987" i="13"/>
  <c r="G2987" i="13" s="1"/>
  <c r="E5025" i="13"/>
  <c r="G5025" i="13" s="1"/>
  <c r="D5026" i="13"/>
  <c r="F5026" i="13" s="1"/>
  <c r="D4575" i="13"/>
  <c r="F4575" i="13" s="1"/>
  <c r="E4574" i="13"/>
  <c r="G4574" i="13" s="1"/>
  <c r="D4347" i="13"/>
  <c r="F4347" i="13" s="1"/>
  <c r="E4346" i="13"/>
  <c r="G4346" i="13" s="1"/>
  <c r="E4120" i="13"/>
  <c r="G4120" i="13" s="1"/>
  <c r="D4121" i="13"/>
  <c r="E3894" i="13"/>
  <c r="G3894" i="13" s="1"/>
  <c r="D3895" i="13"/>
  <c r="F3895" i="13" s="1"/>
  <c r="E3442" i="13"/>
  <c r="G3442" i="13" s="1"/>
  <c r="D3443" i="13"/>
  <c r="D3218" i="13"/>
  <c r="F3218" i="13" s="1"/>
  <c r="E3217" i="13"/>
  <c r="G3217" i="13" s="1"/>
  <c r="D2759" i="13"/>
  <c r="F2759" i="13" s="1"/>
  <c r="E2758" i="13"/>
  <c r="G2758" i="13" s="1"/>
  <c r="E2532" i="13"/>
  <c r="G2532" i="13" s="1"/>
  <c r="D2533" i="13"/>
  <c r="F2533" i="13" s="1"/>
  <c r="F4121" i="13" l="1"/>
  <c r="D4157" i="13"/>
  <c r="E4156" i="13"/>
  <c r="G4156" i="13" s="1"/>
  <c r="F4156" i="13"/>
  <c r="E3484" i="13"/>
  <c r="G3484" i="13" s="1"/>
  <c r="F3484" i="13"/>
  <c r="F3443" i="13"/>
  <c r="D3485" i="13"/>
  <c r="F4790" i="13"/>
  <c r="D4791" i="13"/>
  <c r="E4790" i="13"/>
  <c r="G4790" i="13" s="1"/>
  <c r="D2067" i="13"/>
  <c r="F2066" i="13"/>
  <c r="E2066" i="13"/>
  <c r="G2066" i="13" s="1"/>
  <c r="D2292" i="13"/>
  <c r="F2291" i="13"/>
  <c r="E2291" i="13"/>
  <c r="G2291" i="13" s="1"/>
  <c r="F3669" i="13"/>
  <c r="E3669" i="13"/>
  <c r="G3669" i="13" s="1"/>
  <c r="D3670" i="13"/>
  <c r="F2988" i="13"/>
  <c r="D2989" i="13"/>
  <c r="E2988" i="13"/>
  <c r="G2988" i="13" s="1"/>
  <c r="E5026" i="13"/>
  <c r="G5026" i="13" s="1"/>
  <c r="D5027" i="13"/>
  <c r="F5027" i="13" s="1"/>
  <c r="D4576" i="13"/>
  <c r="F4576" i="13" s="1"/>
  <c r="E4575" i="13"/>
  <c r="G4575" i="13" s="1"/>
  <c r="D4348" i="13"/>
  <c r="F4348" i="13" s="1"/>
  <c r="E4347" i="13"/>
  <c r="G4347" i="13" s="1"/>
  <c r="D4122" i="13"/>
  <c r="E4121" i="13"/>
  <c r="G4121" i="13" s="1"/>
  <c r="E3895" i="13"/>
  <c r="G3895" i="13" s="1"/>
  <c r="D3896" i="13"/>
  <c r="F3896" i="13" s="1"/>
  <c r="D3444" i="13"/>
  <c r="E3443" i="13"/>
  <c r="G3443" i="13" s="1"/>
  <c r="E3218" i="13"/>
  <c r="G3218" i="13" s="1"/>
  <c r="D3219" i="13"/>
  <c r="D2760" i="13"/>
  <c r="F2760" i="13" s="1"/>
  <c r="E2759" i="13"/>
  <c r="G2759" i="13" s="1"/>
  <c r="D2534" i="13"/>
  <c r="E2533" i="13"/>
  <c r="G2533" i="13" s="1"/>
  <c r="F4122" i="13" l="1"/>
  <c r="D4158" i="13"/>
  <c r="E4157" i="13"/>
  <c r="G4157" i="13" s="1"/>
  <c r="F4157" i="13"/>
  <c r="E3485" i="13"/>
  <c r="G3485" i="13" s="1"/>
  <c r="F3485" i="13"/>
  <c r="F3444" i="13"/>
  <c r="D3486" i="13"/>
  <c r="F3219" i="13"/>
  <c r="D3251" i="13"/>
  <c r="F2534" i="13"/>
  <c r="D2567" i="13"/>
  <c r="F4791" i="13"/>
  <c r="D4792" i="13"/>
  <c r="E4791" i="13"/>
  <c r="G4791" i="13" s="1"/>
  <c r="F2292" i="13"/>
  <c r="D2293" i="13"/>
  <c r="E2292" i="13"/>
  <c r="G2292" i="13" s="1"/>
  <c r="F2067" i="13"/>
  <c r="E2067" i="13"/>
  <c r="G2067" i="13" s="1"/>
  <c r="D2068" i="13"/>
  <c r="F3670" i="13"/>
  <c r="E3670" i="13"/>
  <c r="G3670" i="13" s="1"/>
  <c r="D3671" i="13"/>
  <c r="F2989" i="13"/>
  <c r="D2990" i="13"/>
  <c r="E2989" i="13"/>
  <c r="G2989" i="13" s="1"/>
  <c r="E5027" i="13"/>
  <c r="G5027" i="13" s="1"/>
  <c r="D5028" i="13"/>
  <c r="F5028" i="13" s="1"/>
  <c r="D4577" i="13"/>
  <c r="E4576" i="13"/>
  <c r="G4576" i="13" s="1"/>
  <c r="D4349" i="13"/>
  <c r="F4349" i="13" s="1"/>
  <c r="E4348" i="13"/>
  <c r="G4348" i="13" s="1"/>
  <c r="D4123" i="13"/>
  <c r="E4122" i="13"/>
  <c r="G4122" i="13" s="1"/>
  <c r="E3896" i="13"/>
  <c r="G3896" i="13" s="1"/>
  <c r="D3897" i="13"/>
  <c r="F3897" i="13" s="1"/>
  <c r="D3445" i="13"/>
  <c r="E3444" i="13"/>
  <c r="G3444" i="13" s="1"/>
  <c r="E3219" i="13"/>
  <c r="G3219" i="13" s="1"/>
  <c r="D3220" i="13"/>
  <c r="D2761" i="13"/>
  <c r="F2761" i="13" s="1"/>
  <c r="E2760" i="13"/>
  <c r="G2760" i="13" s="1"/>
  <c r="D2535" i="13"/>
  <c r="E2534" i="13"/>
  <c r="G2534" i="13" s="1"/>
  <c r="F4577" i="13" l="1"/>
  <c r="D4607" i="13"/>
  <c r="F4123" i="13"/>
  <c r="D4159" i="13"/>
  <c r="E4158" i="13"/>
  <c r="G4158" i="13" s="1"/>
  <c r="F4158" i="13"/>
  <c r="F3486" i="13"/>
  <c r="E3486" i="13"/>
  <c r="G3486" i="13" s="1"/>
  <c r="F3445" i="13"/>
  <c r="D3487" i="13"/>
  <c r="E3251" i="13"/>
  <c r="G3251" i="13" s="1"/>
  <c r="F3251" i="13"/>
  <c r="F3220" i="13"/>
  <c r="D3252" i="13"/>
  <c r="F2535" i="13"/>
  <c r="D2568" i="13"/>
  <c r="F2567" i="13"/>
  <c r="E2567" i="13"/>
  <c r="G2567" i="13" s="1"/>
  <c r="F4792" i="13"/>
  <c r="D4793" i="13"/>
  <c r="E4792" i="13"/>
  <c r="G4792" i="13" s="1"/>
  <c r="D2069" i="13"/>
  <c r="F2068" i="13"/>
  <c r="E2068" i="13"/>
  <c r="G2068" i="13" s="1"/>
  <c r="D2294" i="13"/>
  <c r="F2293" i="13"/>
  <c r="E2293" i="13"/>
  <c r="G2293" i="13" s="1"/>
  <c r="F3671" i="13"/>
  <c r="E3671" i="13"/>
  <c r="G3671" i="13" s="1"/>
  <c r="D3672" i="13"/>
  <c r="F2990" i="13"/>
  <c r="D2991" i="13"/>
  <c r="E2990" i="13"/>
  <c r="G2990" i="13" s="1"/>
  <c r="E5028" i="13"/>
  <c r="G5028" i="13" s="1"/>
  <c r="D5029" i="13"/>
  <c r="F5029" i="13" s="1"/>
  <c r="D4578" i="13"/>
  <c r="E4577" i="13"/>
  <c r="G4577" i="13" s="1"/>
  <c r="D4350" i="13"/>
  <c r="E4349" i="13"/>
  <c r="G4349" i="13" s="1"/>
  <c r="E4123" i="13"/>
  <c r="G4123" i="13" s="1"/>
  <c r="D4124" i="13"/>
  <c r="E3897" i="13"/>
  <c r="G3897" i="13" s="1"/>
  <c r="D3898" i="13"/>
  <c r="F3898" i="13" s="1"/>
  <c r="E3445" i="13"/>
  <c r="G3445" i="13" s="1"/>
  <c r="D3446" i="13"/>
  <c r="D3221" i="13"/>
  <c r="E3220" i="13"/>
  <c r="G3220" i="13" s="1"/>
  <c r="E2761" i="13"/>
  <c r="G2761" i="13" s="1"/>
  <c r="D2762" i="13"/>
  <c r="F2762" i="13" s="1"/>
  <c r="E2535" i="13"/>
  <c r="G2535" i="13" s="1"/>
  <c r="D2536" i="13"/>
  <c r="F4578" i="13" l="1"/>
  <c r="D4608" i="13"/>
  <c r="F4607" i="13"/>
  <c r="E4607" i="13"/>
  <c r="G4607" i="13" s="1"/>
  <c r="F4350" i="13"/>
  <c r="D4381" i="13"/>
  <c r="F4124" i="13"/>
  <c r="D4160" i="13"/>
  <c r="E4159" i="13"/>
  <c r="G4159" i="13" s="1"/>
  <c r="F4159" i="13"/>
  <c r="E3487" i="13"/>
  <c r="G3487" i="13" s="1"/>
  <c r="F3487" i="13"/>
  <c r="F3446" i="13"/>
  <c r="D3488" i="13"/>
  <c r="F3221" i="13"/>
  <c r="D3253" i="13"/>
  <c r="F3252" i="13"/>
  <c r="E3252" i="13"/>
  <c r="G3252" i="13" s="1"/>
  <c r="F2568" i="13"/>
  <c r="E2568" i="13"/>
  <c r="G2568" i="13" s="1"/>
  <c r="F2536" i="13"/>
  <c r="D2569" i="13"/>
  <c r="F4793" i="13"/>
  <c r="D4794" i="13"/>
  <c r="E4793" i="13"/>
  <c r="G4793" i="13" s="1"/>
  <c r="F2294" i="13"/>
  <c r="D2295" i="13"/>
  <c r="E2294" i="13"/>
  <c r="G2294" i="13" s="1"/>
  <c r="F2069" i="13"/>
  <c r="E2069" i="13"/>
  <c r="G2069" i="13" s="1"/>
  <c r="D2070" i="13"/>
  <c r="F3672" i="13"/>
  <c r="E3672" i="13"/>
  <c r="G3672" i="13" s="1"/>
  <c r="D3673" i="13"/>
  <c r="F2991" i="13"/>
  <c r="E2991" i="13"/>
  <c r="G2991" i="13" s="1"/>
  <c r="D2992" i="13"/>
  <c r="E5029" i="13"/>
  <c r="G5029" i="13" s="1"/>
  <c r="D5030" i="13"/>
  <c r="F5030" i="13" s="1"/>
  <c r="D4579" i="13"/>
  <c r="E4578" i="13"/>
  <c r="G4578" i="13" s="1"/>
  <c r="D4351" i="13"/>
  <c r="E4350" i="13"/>
  <c r="G4350" i="13" s="1"/>
  <c r="E4124" i="13"/>
  <c r="G4124" i="13" s="1"/>
  <c r="D4125" i="13"/>
  <c r="E3898" i="13"/>
  <c r="G3898" i="13" s="1"/>
  <c r="D3899" i="13"/>
  <c r="F3899" i="13" s="1"/>
  <c r="E3446" i="13"/>
  <c r="G3446" i="13" s="1"/>
  <c r="D3447" i="13"/>
  <c r="D3222" i="13"/>
  <c r="E3221" i="13"/>
  <c r="G3221" i="13" s="1"/>
  <c r="E2762" i="13"/>
  <c r="G2762" i="13" s="1"/>
  <c r="D2763" i="13"/>
  <c r="F2763" i="13" s="1"/>
  <c r="E2536" i="13"/>
  <c r="G2536" i="13" s="1"/>
  <c r="D2537" i="13"/>
  <c r="F4579" i="13" l="1"/>
  <c r="D4609" i="13"/>
  <c r="F4608" i="13"/>
  <c r="E4608" i="13"/>
  <c r="G4608" i="13" s="1"/>
  <c r="F4351" i="13"/>
  <c r="D4382" i="13"/>
  <c r="F4381" i="13"/>
  <c r="E4381" i="13"/>
  <c r="G4381" i="13" s="1"/>
  <c r="F4125" i="13"/>
  <c r="D4161" i="13"/>
  <c r="E4160" i="13"/>
  <c r="G4160" i="13" s="1"/>
  <c r="F4160" i="13"/>
  <c r="E3488" i="13"/>
  <c r="G3488" i="13" s="1"/>
  <c r="F3488" i="13"/>
  <c r="F3447" i="13"/>
  <c r="D3489" i="13"/>
  <c r="F3222" i="13"/>
  <c r="D3254" i="13"/>
  <c r="F3253" i="13"/>
  <c r="E3253" i="13"/>
  <c r="G3253" i="13" s="1"/>
  <c r="F2569" i="13"/>
  <c r="E2569" i="13"/>
  <c r="G2569" i="13" s="1"/>
  <c r="F2537" i="13"/>
  <c r="D2570" i="13"/>
  <c r="F4794" i="13"/>
  <c r="D4795" i="13"/>
  <c r="E4794" i="13"/>
  <c r="G4794" i="13" s="1"/>
  <c r="D2071" i="13"/>
  <c r="F2070" i="13"/>
  <c r="E2070" i="13"/>
  <c r="G2070" i="13" s="1"/>
  <c r="D2296" i="13"/>
  <c r="F2295" i="13"/>
  <c r="E2295" i="13"/>
  <c r="G2295" i="13" s="1"/>
  <c r="F3673" i="13"/>
  <c r="E3673" i="13"/>
  <c r="G3673" i="13" s="1"/>
  <c r="D3674" i="13"/>
  <c r="F2992" i="13"/>
  <c r="E2992" i="13"/>
  <c r="G2992" i="13" s="1"/>
  <c r="D2993" i="13"/>
  <c r="E5030" i="13"/>
  <c r="G5030" i="13" s="1"/>
  <c r="D5031" i="13"/>
  <c r="F5031" i="13" s="1"/>
  <c r="D4580" i="13"/>
  <c r="E4579" i="13"/>
  <c r="G4579" i="13" s="1"/>
  <c r="D4352" i="13"/>
  <c r="E4351" i="13"/>
  <c r="G4351" i="13" s="1"/>
  <c r="D4126" i="13"/>
  <c r="E4125" i="13"/>
  <c r="G4125" i="13" s="1"/>
  <c r="E3899" i="13"/>
  <c r="G3899" i="13" s="1"/>
  <c r="D3900" i="13"/>
  <c r="F3900" i="13" s="1"/>
  <c r="E3447" i="13"/>
  <c r="G3447" i="13" s="1"/>
  <c r="D3448" i="13"/>
  <c r="D3494" i="13" s="1"/>
  <c r="E3222" i="13"/>
  <c r="G3222" i="13" s="1"/>
  <c r="D3223" i="13"/>
  <c r="E2763" i="13"/>
  <c r="G2763" i="13" s="1"/>
  <c r="D2764" i="13"/>
  <c r="F2764" i="13" s="1"/>
  <c r="D2538" i="13"/>
  <c r="E2537" i="13"/>
  <c r="G2537" i="13" s="1"/>
  <c r="F3494" i="13" l="1"/>
  <c r="E3494" i="13"/>
  <c r="G3494" i="13" s="1"/>
  <c r="F4580" i="13"/>
  <c r="D4610" i="13"/>
  <c r="F4609" i="13"/>
  <c r="E4609" i="13"/>
  <c r="G4609" i="13" s="1"/>
  <c r="F4352" i="13"/>
  <c r="D4383" i="13"/>
  <c r="F4382" i="13"/>
  <c r="E4382" i="13"/>
  <c r="G4382" i="13" s="1"/>
  <c r="F4126" i="13"/>
  <c r="D4162" i="13"/>
  <c r="E4161" i="13"/>
  <c r="G4161" i="13" s="1"/>
  <c r="F4161" i="13"/>
  <c r="E3489" i="13"/>
  <c r="G3489" i="13" s="1"/>
  <c r="F3489" i="13"/>
  <c r="F3448" i="13"/>
  <c r="D3490" i="13"/>
  <c r="F3254" i="13"/>
  <c r="E3254" i="13"/>
  <c r="G3254" i="13" s="1"/>
  <c r="F3223" i="13"/>
  <c r="D3255" i="13"/>
  <c r="F2538" i="13"/>
  <c r="D2571" i="13"/>
  <c r="E2570" i="13"/>
  <c r="G2570" i="13" s="1"/>
  <c r="F2570" i="13"/>
  <c r="F4795" i="13"/>
  <c r="E4795" i="13"/>
  <c r="G4795" i="13" s="1"/>
  <c r="D4796" i="13"/>
  <c r="F2296" i="13"/>
  <c r="D2297" i="13"/>
  <c r="E2296" i="13"/>
  <c r="G2296" i="13" s="1"/>
  <c r="F2071" i="13"/>
  <c r="E2071" i="13"/>
  <c r="G2071" i="13" s="1"/>
  <c r="D2072" i="13"/>
  <c r="F3674" i="13"/>
  <c r="E3674" i="13"/>
  <c r="G3674" i="13" s="1"/>
  <c r="D3675" i="13"/>
  <c r="F2993" i="13"/>
  <c r="E2993" i="13"/>
  <c r="G2993" i="13" s="1"/>
  <c r="D2994" i="13"/>
  <c r="E5031" i="13"/>
  <c r="G5031" i="13" s="1"/>
  <c r="D5032" i="13"/>
  <c r="D4581" i="13"/>
  <c r="E4580" i="13"/>
  <c r="G4580" i="13" s="1"/>
  <c r="D4353" i="13"/>
  <c r="E4352" i="13"/>
  <c r="G4352" i="13" s="1"/>
  <c r="D4127" i="13"/>
  <c r="E4126" i="13"/>
  <c r="G4126" i="13" s="1"/>
  <c r="E3900" i="13"/>
  <c r="G3900" i="13" s="1"/>
  <c r="D3901" i="13"/>
  <c r="F3901" i="13" s="1"/>
  <c r="E3448" i="13"/>
  <c r="G3448" i="13" s="1"/>
  <c r="D3449" i="13"/>
  <c r="D3495" i="13" s="1"/>
  <c r="E3223" i="13"/>
  <c r="G3223" i="13" s="1"/>
  <c r="D3224" i="13"/>
  <c r="E2764" i="13"/>
  <c r="G2764" i="13" s="1"/>
  <c r="D2765" i="13"/>
  <c r="F2765" i="13" s="1"/>
  <c r="D2539" i="13"/>
  <c r="E2538" i="13"/>
  <c r="G2538" i="13" s="1"/>
  <c r="E3495" i="13" l="1"/>
  <c r="G3495" i="13" s="1"/>
  <c r="F3495" i="13"/>
  <c r="F5032" i="13"/>
  <c r="D5059" i="13"/>
  <c r="F4581" i="13"/>
  <c r="D4611" i="13"/>
  <c r="F4610" i="13"/>
  <c r="E4610" i="13"/>
  <c r="G4610" i="13" s="1"/>
  <c r="F4353" i="13"/>
  <c r="D4384" i="13"/>
  <c r="F4383" i="13"/>
  <c r="E4383" i="13"/>
  <c r="G4383" i="13" s="1"/>
  <c r="E4162" i="13"/>
  <c r="G4162" i="13" s="1"/>
  <c r="F4162" i="13"/>
  <c r="F4127" i="13"/>
  <c r="D4163" i="13"/>
  <c r="F3490" i="13"/>
  <c r="E3490" i="13"/>
  <c r="G3490" i="13" s="1"/>
  <c r="F3449" i="13"/>
  <c r="D3491" i="13"/>
  <c r="E3255" i="13"/>
  <c r="G3255" i="13" s="1"/>
  <c r="F3255" i="13"/>
  <c r="F3224" i="13"/>
  <c r="D3256" i="13"/>
  <c r="F2539" i="13"/>
  <c r="D2572" i="13"/>
  <c r="F2571" i="13"/>
  <c r="E2571" i="13"/>
  <c r="G2571" i="13" s="1"/>
  <c r="F4796" i="13"/>
  <c r="D4797" i="13"/>
  <c r="E4796" i="13"/>
  <c r="G4796" i="13" s="1"/>
  <c r="D2073" i="13"/>
  <c r="F2072" i="13"/>
  <c r="E2072" i="13"/>
  <c r="G2072" i="13" s="1"/>
  <c r="E2297" i="13"/>
  <c r="G2297" i="13" s="1"/>
  <c r="F2297" i="13"/>
  <c r="D2298" i="13"/>
  <c r="F2994" i="13"/>
  <c r="E2994" i="13"/>
  <c r="G2994" i="13" s="1"/>
  <c r="D2995" i="13"/>
  <c r="F3675" i="13"/>
  <c r="E3675" i="13"/>
  <c r="G3675" i="13" s="1"/>
  <c r="D3676" i="13"/>
  <c r="E5032" i="13"/>
  <c r="G5032" i="13" s="1"/>
  <c r="D5033" i="13"/>
  <c r="D4582" i="13"/>
  <c r="E4581" i="13"/>
  <c r="G4581" i="13" s="1"/>
  <c r="D4354" i="13"/>
  <c r="E4353" i="13"/>
  <c r="G4353" i="13" s="1"/>
  <c r="E4127" i="13"/>
  <c r="G4127" i="13" s="1"/>
  <c r="D4128" i="13"/>
  <c r="E3901" i="13"/>
  <c r="G3901" i="13" s="1"/>
  <c r="D3902" i="13"/>
  <c r="F3902" i="13" s="1"/>
  <c r="E3449" i="13"/>
  <c r="G3449" i="13" s="1"/>
  <c r="D3450" i="13"/>
  <c r="D3496" i="13" s="1"/>
  <c r="D3225" i="13"/>
  <c r="E3224" i="13"/>
  <c r="G3224" i="13" s="1"/>
  <c r="E2765" i="13"/>
  <c r="G2765" i="13" s="1"/>
  <c r="D2766" i="13"/>
  <c r="F2766" i="13" s="1"/>
  <c r="E2539" i="13"/>
  <c r="G2539" i="13" s="1"/>
  <c r="D2540" i="13"/>
  <c r="F3496" i="13" l="1"/>
  <c r="E3496" i="13"/>
  <c r="G3496" i="13" s="1"/>
  <c r="F5033" i="13"/>
  <c r="D5060" i="13"/>
  <c r="E5059" i="13"/>
  <c r="G5059" i="13" s="1"/>
  <c r="F5059" i="13"/>
  <c r="F4582" i="13"/>
  <c r="D4612" i="13"/>
  <c r="F4611" i="13"/>
  <c r="E4611" i="13"/>
  <c r="G4611" i="13" s="1"/>
  <c r="F4354" i="13"/>
  <c r="D4385" i="13"/>
  <c r="F4384" i="13"/>
  <c r="E4384" i="13"/>
  <c r="G4384" i="13" s="1"/>
  <c r="E4163" i="13"/>
  <c r="G4163" i="13" s="1"/>
  <c r="F4163" i="13"/>
  <c r="F4128" i="13"/>
  <c r="D4164" i="13"/>
  <c r="F3491" i="13"/>
  <c r="E3491" i="13"/>
  <c r="G3491" i="13" s="1"/>
  <c r="F3450" i="13"/>
  <c r="D3492" i="13"/>
  <c r="F3256" i="13"/>
  <c r="E3256" i="13"/>
  <c r="G3256" i="13" s="1"/>
  <c r="F3225" i="13"/>
  <c r="D3257" i="13"/>
  <c r="F2572" i="13"/>
  <c r="E2572" i="13"/>
  <c r="G2572" i="13" s="1"/>
  <c r="F2540" i="13"/>
  <c r="D2573" i="13"/>
  <c r="F4797" i="13"/>
  <c r="D4798" i="13"/>
  <c r="E4797" i="13"/>
  <c r="G4797" i="13" s="1"/>
  <c r="F2298" i="13"/>
  <c r="D2299" i="13"/>
  <c r="E2298" i="13"/>
  <c r="G2298" i="13" s="1"/>
  <c r="F2073" i="13"/>
  <c r="E2073" i="13"/>
  <c r="G2073" i="13" s="1"/>
  <c r="D2074" i="13"/>
  <c r="F2995" i="13"/>
  <c r="E2995" i="13"/>
  <c r="G2995" i="13" s="1"/>
  <c r="D2996" i="13"/>
  <c r="F3676" i="13"/>
  <c r="E3676" i="13"/>
  <c r="G3676" i="13" s="1"/>
  <c r="D3677" i="13"/>
  <c r="E5033" i="13"/>
  <c r="G5033" i="13" s="1"/>
  <c r="D5034" i="13"/>
  <c r="D4583" i="13"/>
  <c r="E4582" i="13"/>
  <c r="G4582" i="13" s="1"/>
  <c r="D4355" i="13"/>
  <c r="E4354" i="13"/>
  <c r="G4354" i="13" s="1"/>
  <c r="E4128" i="13"/>
  <c r="G4128" i="13" s="1"/>
  <c r="D4129" i="13"/>
  <c r="E3902" i="13"/>
  <c r="G3902" i="13" s="1"/>
  <c r="D3903" i="13"/>
  <c r="F3903" i="13" s="1"/>
  <c r="E3450" i="13"/>
  <c r="G3450" i="13" s="1"/>
  <c r="D3451" i="13"/>
  <c r="D3226" i="13"/>
  <c r="E3225" i="13"/>
  <c r="G3225" i="13" s="1"/>
  <c r="E2766" i="13"/>
  <c r="G2766" i="13" s="1"/>
  <c r="D2767" i="13"/>
  <c r="F2767" i="13" s="1"/>
  <c r="E2540" i="13"/>
  <c r="G2540" i="13" s="1"/>
  <c r="D2541" i="13"/>
  <c r="D3497" i="13" l="1"/>
  <c r="E3497" i="13" s="1"/>
  <c r="G3497" i="13" s="1"/>
  <c r="D3498" i="13"/>
  <c r="F3497" i="13"/>
  <c r="E5060" i="13"/>
  <c r="G5060" i="13" s="1"/>
  <c r="F5060" i="13"/>
  <c r="F5034" i="13"/>
  <c r="D5061" i="13"/>
  <c r="F4612" i="13"/>
  <c r="E4612" i="13"/>
  <c r="G4612" i="13" s="1"/>
  <c r="F4583" i="13"/>
  <c r="D4613" i="13"/>
  <c r="F4355" i="13"/>
  <c r="D4386" i="13"/>
  <c r="F4385" i="13"/>
  <c r="E4385" i="13"/>
  <c r="G4385" i="13" s="1"/>
  <c r="E4164" i="13"/>
  <c r="G4164" i="13" s="1"/>
  <c r="F4164" i="13"/>
  <c r="F4129" i="13"/>
  <c r="D4165" i="13"/>
  <c r="F3492" i="13"/>
  <c r="E3492" i="13"/>
  <c r="G3492" i="13" s="1"/>
  <c r="F3451" i="13"/>
  <c r="D3493" i="13"/>
  <c r="F3226" i="13"/>
  <c r="D3258" i="13"/>
  <c r="F3257" i="13"/>
  <c r="E3257" i="13"/>
  <c r="G3257" i="13" s="1"/>
  <c r="F2573" i="13"/>
  <c r="E2573" i="13"/>
  <c r="G2573" i="13" s="1"/>
  <c r="F2541" i="13"/>
  <c r="D2574" i="13"/>
  <c r="F4798" i="13"/>
  <c r="E4798" i="13"/>
  <c r="G4798" i="13" s="1"/>
  <c r="D4799" i="13"/>
  <c r="D2075" i="13"/>
  <c r="F2074" i="13"/>
  <c r="E2074" i="13"/>
  <c r="G2074" i="13" s="1"/>
  <c r="E2299" i="13"/>
  <c r="G2299" i="13" s="1"/>
  <c r="F2299" i="13"/>
  <c r="D2300" i="13"/>
  <c r="F2996" i="13"/>
  <c r="E2996" i="13"/>
  <c r="G2996" i="13" s="1"/>
  <c r="D2997" i="13"/>
  <c r="F3677" i="13"/>
  <c r="E3677" i="13"/>
  <c r="G3677" i="13" s="1"/>
  <c r="D3678" i="13"/>
  <c r="E5034" i="13"/>
  <c r="G5034" i="13" s="1"/>
  <c r="D5035" i="13"/>
  <c r="D4584" i="13"/>
  <c r="E4583" i="13"/>
  <c r="G4583" i="13" s="1"/>
  <c r="D4356" i="13"/>
  <c r="E4355" i="13"/>
  <c r="G4355" i="13" s="1"/>
  <c r="D4130" i="13"/>
  <c r="E4129" i="13"/>
  <c r="G4129" i="13" s="1"/>
  <c r="E3903" i="13"/>
  <c r="G3903" i="13" s="1"/>
  <c r="D3904" i="13"/>
  <c r="F3904" i="13" s="1"/>
  <c r="E3451" i="13"/>
  <c r="G3451" i="13" s="1"/>
  <c r="D3452" i="13"/>
  <c r="E3226" i="13"/>
  <c r="G3226" i="13" s="1"/>
  <c r="D3227" i="13"/>
  <c r="E2767" i="13"/>
  <c r="G2767" i="13" s="1"/>
  <c r="D2768" i="13"/>
  <c r="F2768" i="13" s="1"/>
  <c r="D2542" i="13"/>
  <c r="E2541" i="13"/>
  <c r="G2541" i="13" s="1"/>
  <c r="F3498" i="13" l="1"/>
  <c r="E3498" i="13"/>
  <c r="G3498" i="13" s="1"/>
  <c r="E5061" i="13"/>
  <c r="G5061" i="13" s="1"/>
  <c r="F5061" i="13"/>
  <c r="F5035" i="13"/>
  <c r="D5062" i="13"/>
  <c r="F4613" i="13"/>
  <c r="E4613" i="13"/>
  <c r="G4613" i="13" s="1"/>
  <c r="F4584" i="13"/>
  <c r="D4614" i="13"/>
  <c r="F4386" i="13"/>
  <c r="E4386" i="13"/>
  <c r="G4386" i="13" s="1"/>
  <c r="F4356" i="13"/>
  <c r="D4387" i="13"/>
  <c r="E4165" i="13"/>
  <c r="G4165" i="13" s="1"/>
  <c r="F4165" i="13"/>
  <c r="F4130" i="13"/>
  <c r="D4166" i="13"/>
  <c r="E3493" i="13"/>
  <c r="G3493" i="13" s="1"/>
  <c r="F3493" i="13"/>
  <c r="F3452" i="13"/>
  <c r="D3499" i="13"/>
  <c r="F3258" i="13"/>
  <c r="E3258" i="13"/>
  <c r="G3258" i="13" s="1"/>
  <c r="F3227" i="13"/>
  <c r="D3259" i="13"/>
  <c r="E2574" i="13"/>
  <c r="G2574" i="13" s="1"/>
  <c r="F2574" i="13"/>
  <c r="F2542" i="13"/>
  <c r="D2575" i="13"/>
  <c r="F4799" i="13"/>
  <c r="D4800" i="13"/>
  <c r="E4799" i="13"/>
  <c r="G4799" i="13" s="1"/>
  <c r="F2300" i="13"/>
  <c r="D2301" i="13"/>
  <c r="E2300" i="13"/>
  <c r="G2300" i="13" s="1"/>
  <c r="F2075" i="13"/>
  <c r="E2075" i="13"/>
  <c r="G2075" i="13" s="1"/>
  <c r="D2076" i="13"/>
  <c r="F2997" i="13"/>
  <c r="E2997" i="13"/>
  <c r="G2997" i="13" s="1"/>
  <c r="D2998" i="13"/>
  <c r="F3678" i="13"/>
  <c r="E3678" i="13"/>
  <c r="G3678" i="13" s="1"/>
  <c r="D3679" i="13"/>
  <c r="E5035" i="13"/>
  <c r="G5035" i="13" s="1"/>
  <c r="D5036" i="13"/>
  <c r="D4585" i="13"/>
  <c r="E4584" i="13"/>
  <c r="G4584" i="13" s="1"/>
  <c r="D4357" i="13"/>
  <c r="E4356" i="13"/>
  <c r="G4356" i="13" s="1"/>
  <c r="D4131" i="13"/>
  <c r="E4130" i="13"/>
  <c r="G4130" i="13" s="1"/>
  <c r="E3904" i="13"/>
  <c r="G3904" i="13" s="1"/>
  <c r="D3905" i="13"/>
  <c r="E3452" i="13"/>
  <c r="G3452" i="13" s="1"/>
  <c r="D3453" i="13"/>
  <c r="F3453" i="13" s="1"/>
  <c r="E3227" i="13"/>
  <c r="G3227" i="13" s="1"/>
  <c r="D3228" i="13"/>
  <c r="E2768" i="13"/>
  <c r="G2768" i="13" s="1"/>
  <c r="D2769" i="13"/>
  <c r="F2769" i="13" s="1"/>
  <c r="D2543" i="13"/>
  <c r="E2542" i="13"/>
  <c r="G2542" i="13" s="1"/>
  <c r="F5036" i="13" l="1"/>
  <c r="D5063" i="13"/>
  <c r="E5062" i="13"/>
  <c r="G5062" i="13" s="1"/>
  <c r="F5062" i="13"/>
  <c r="F4614" i="13"/>
  <c r="E4614" i="13"/>
  <c r="G4614" i="13" s="1"/>
  <c r="F4585" i="13"/>
  <c r="D4615" i="13"/>
  <c r="F4357" i="13"/>
  <c r="D4388" i="13"/>
  <c r="F4387" i="13"/>
  <c r="E4387" i="13"/>
  <c r="G4387" i="13" s="1"/>
  <c r="E4166" i="13"/>
  <c r="G4166" i="13" s="1"/>
  <c r="F4166" i="13"/>
  <c r="F4131" i="13"/>
  <c r="D4167" i="13"/>
  <c r="F3905" i="13"/>
  <c r="D3929" i="13"/>
  <c r="F3499" i="13"/>
  <c r="E3499" i="13"/>
  <c r="G3499" i="13" s="1"/>
  <c r="E3259" i="13"/>
  <c r="G3259" i="13" s="1"/>
  <c r="F3259" i="13"/>
  <c r="F3228" i="13"/>
  <c r="D3260" i="13"/>
  <c r="F2543" i="13"/>
  <c r="D2576" i="13"/>
  <c r="F2575" i="13"/>
  <c r="E2575" i="13"/>
  <c r="G2575" i="13" s="1"/>
  <c r="F4800" i="13"/>
  <c r="D4801" i="13"/>
  <c r="E4800" i="13"/>
  <c r="G4800" i="13" s="1"/>
  <c r="D2077" i="13"/>
  <c r="F2076" i="13"/>
  <c r="E2076" i="13"/>
  <c r="G2076" i="13" s="1"/>
  <c r="D2302" i="13"/>
  <c r="F2301" i="13"/>
  <c r="E2301" i="13"/>
  <c r="G2301" i="13" s="1"/>
  <c r="F2998" i="13"/>
  <c r="E2998" i="13"/>
  <c r="G2998" i="13" s="1"/>
  <c r="D2999" i="13"/>
  <c r="F3679" i="13"/>
  <c r="E3679" i="13"/>
  <c r="G3679" i="13" s="1"/>
  <c r="D3680" i="13"/>
  <c r="E5036" i="13"/>
  <c r="G5036" i="13" s="1"/>
  <c r="D5037" i="13"/>
  <c r="D4586" i="13"/>
  <c r="E4585" i="13"/>
  <c r="G4585" i="13" s="1"/>
  <c r="D4358" i="13"/>
  <c r="E4357" i="13"/>
  <c r="G4357" i="13" s="1"/>
  <c r="E4131" i="13"/>
  <c r="G4131" i="13" s="1"/>
  <c r="D4132" i="13"/>
  <c r="D4172" i="13" s="1"/>
  <c r="E3905" i="13"/>
  <c r="G3905" i="13" s="1"/>
  <c r="D3906" i="13"/>
  <c r="E3453" i="13"/>
  <c r="G3453" i="13" s="1"/>
  <c r="D3454" i="13"/>
  <c r="F3454" i="13" s="1"/>
  <c r="D3229" i="13"/>
  <c r="E3228" i="13"/>
  <c r="G3228" i="13" s="1"/>
  <c r="E2769" i="13"/>
  <c r="G2769" i="13" s="1"/>
  <c r="D2770" i="13"/>
  <c r="E2543" i="13"/>
  <c r="G2543" i="13" s="1"/>
  <c r="D2544" i="13"/>
  <c r="F4172" i="13" l="1"/>
  <c r="E4172" i="13"/>
  <c r="G4172" i="13" s="1"/>
  <c r="E5063" i="13"/>
  <c r="G5063" i="13" s="1"/>
  <c r="F5063" i="13"/>
  <c r="F5037" i="13"/>
  <c r="D5064" i="13"/>
  <c r="F4615" i="13"/>
  <c r="E4615" i="13"/>
  <c r="G4615" i="13" s="1"/>
  <c r="F4586" i="13"/>
  <c r="D4616" i="13"/>
  <c r="F4358" i="13"/>
  <c r="D4389" i="13"/>
  <c r="F4388" i="13"/>
  <c r="E4388" i="13"/>
  <c r="G4388" i="13" s="1"/>
  <c r="E4167" i="13"/>
  <c r="G4167" i="13" s="1"/>
  <c r="F4167" i="13"/>
  <c r="F4132" i="13"/>
  <c r="D4168" i="13"/>
  <c r="F3929" i="13"/>
  <c r="E3929" i="13"/>
  <c r="G3929" i="13" s="1"/>
  <c r="F3906" i="13"/>
  <c r="D3930" i="13"/>
  <c r="F3229" i="13"/>
  <c r="D3261" i="13"/>
  <c r="F3260" i="13"/>
  <c r="E3260" i="13"/>
  <c r="G3260" i="13" s="1"/>
  <c r="F2770" i="13"/>
  <c r="D2793" i="13"/>
  <c r="E2576" i="13"/>
  <c r="G2576" i="13" s="1"/>
  <c r="F2576" i="13"/>
  <c r="F2544" i="13"/>
  <c r="D2577" i="13"/>
  <c r="F4801" i="13"/>
  <c r="D4802" i="13"/>
  <c r="E4801" i="13"/>
  <c r="G4801" i="13" s="1"/>
  <c r="F2302" i="13"/>
  <c r="D2303" i="13"/>
  <c r="E2302" i="13"/>
  <c r="G2302" i="13" s="1"/>
  <c r="F2077" i="13"/>
  <c r="E2077" i="13"/>
  <c r="G2077" i="13" s="1"/>
  <c r="D2078" i="13"/>
  <c r="F3680" i="13"/>
  <c r="E3680" i="13"/>
  <c r="G3680" i="13" s="1"/>
  <c r="D3681" i="13"/>
  <c r="F2999" i="13"/>
  <c r="E2999" i="13"/>
  <c r="G2999" i="13" s="1"/>
  <c r="D3000" i="13"/>
  <c r="E5037" i="13"/>
  <c r="G5037" i="13" s="1"/>
  <c r="D5038" i="13"/>
  <c r="D4587" i="13"/>
  <c r="E4586" i="13"/>
  <c r="G4586" i="13" s="1"/>
  <c r="D4359" i="13"/>
  <c r="E4358" i="13"/>
  <c r="G4358" i="13" s="1"/>
  <c r="E4132" i="13"/>
  <c r="G4132" i="13" s="1"/>
  <c r="D4133" i="13"/>
  <c r="D4173" i="13" s="1"/>
  <c r="E3906" i="13"/>
  <c r="G3906" i="13" s="1"/>
  <c r="D3907" i="13"/>
  <c r="E3454" i="13"/>
  <c r="G3454" i="13" s="1"/>
  <c r="D3455" i="13"/>
  <c r="F3455" i="13" s="1"/>
  <c r="D3230" i="13"/>
  <c r="E3229" i="13"/>
  <c r="G3229" i="13" s="1"/>
  <c r="E2770" i="13"/>
  <c r="G2770" i="13" s="1"/>
  <c r="D2771" i="13"/>
  <c r="E2544" i="13"/>
  <c r="G2544" i="13" s="1"/>
  <c r="D2545" i="13"/>
  <c r="F4173" i="13" l="1"/>
  <c r="E4173" i="13"/>
  <c r="G4173" i="13" s="1"/>
  <c r="E5064" i="13"/>
  <c r="G5064" i="13" s="1"/>
  <c r="F5064" i="13"/>
  <c r="F5038" i="13"/>
  <c r="D5065" i="13"/>
  <c r="F4616" i="13"/>
  <c r="E4616" i="13"/>
  <c r="G4616" i="13" s="1"/>
  <c r="F4587" i="13"/>
  <c r="D4617" i="13"/>
  <c r="F4359" i="13"/>
  <c r="D4390" i="13"/>
  <c r="F4389" i="13"/>
  <c r="E4389" i="13"/>
  <c r="G4389" i="13" s="1"/>
  <c r="E4168" i="13"/>
  <c r="G4168" i="13" s="1"/>
  <c r="F4168" i="13"/>
  <c r="F4133" i="13"/>
  <c r="D4169" i="13"/>
  <c r="F3930" i="13"/>
  <c r="E3930" i="13"/>
  <c r="G3930" i="13" s="1"/>
  <c r="F3907" i="13"/>
  <c r="D3931" i="13"/>
  <c r="F3230" i="13"/>
  <c r="D3262" i="13"/>
  <c r="F3261" i="13"/>
  <c r="E3261" i="13"/>
  <c r="G3261" i="13" s="1"/>
  <c r="F2545" i="13"/>
  <c r="D2578" i="13"/>
  <c r="E2577" i="13"/>
  <c r="G2577" i="13" s="1"/>
  <c r="F2577" i="13"/>
  <c r="F2793" i="13"/>
  <c r="E2793" i="13"/>
  <c r="G2793" i="13" s="1"/>
  <c r="F2771" i="13"/>
  <c r="D2794" i="13"/>
  <c r="F4802" i="13"/>
  <c r="E4802" i="13"/>
  <c r="G4802" i="13" s="1"/>
  <c r="D4803" i="13"/>
  <c r="D4833" i="13" s="1"/>
  <c r="D2079" i="13"/>
  <c r="F2078" i="13"/>
  <c r="E2078" i="13"/>
  <c r="G2078" i="13" s="1"/>
  <c r="D2304" i="13"/>
  <c r="F2303" i="13"/>
  <c r="E2303" i="13"/>
  <c r="G2303" i="13" s="1"/>
  <c r="F3681" i="13"/>
  <c r="E3681" i="13"/>
  <c r="G3681" i="13" s="1"/>
  <c r="D3682" i="13"/>
  <c r="F3000" i="13"/>
  <c r="E3000" i="13"/>
  <c r="G3000" i="13" s="1"/>
  <c r="D3001" i="13"/>
  <c r="E5038" i="13"/>
  <c r="G5038" i="13" s="1"/>
  <c r="D5039" i="13"/>
  <c r="D4588" i="13"/>
  <c r="E4587" i="13"/>
  <c r="G4587" i="13" s="1"/>
  <c r="D4360" i="13"/>
  <c r="E4359" i="13"/>
  <c r="G4359" i="13" s="1"/>
  <c r="D4134" i="13"/>
  <c r="D4174" i="13" s="1"/>
  <c r="E4133" i="13"/>
  <c r="G4133" i="13" s="1"/>
  <c r="E3907" i="13"/>
  <c r="G3907" i="13" s="1"/>
  <c r="D3908" i="13"/>
  <c r="E3455" i="13"/>
  <c r="G3455" i="13" s="1"/>
  <c r="D3456" i="13"/>
  <c r="F3456" i="13" s="1"/>
  <c r="E3230" i="13"/>
  <c r="G3230" i="13" s="1"/>
  <c r="D3231" i="13"/>
  <c r="E2771" i="13"/>
  <c r="G2771" i="13" s="1"/>
  <c r="D2772" i="13"/>
  <c r="D2546" i="13"/>
  <c r="E2545" i="13"/>
  <c r="G2545" i="13" s="1"/>
  <c r="E4174" i="13" l="1"/>
  <c r="G4174" i="13" s="1"/>
  <c r="F4174" i="13"/>
  <c r="E5065" i="13"/>
  <c r="G5065" i="13" s="1"/>
  <c r="F5065" i="13"/>
  <c r="F5039" i="13"/>
  <c r="D5066" i="13"/>
  <c r="E4833" i="13"/>
  <c r="G4833" i="13" s="1"/>
  <c r="F4833" i="13"/>
  <c r="F4588" i="13"/>
  <c r="D4618" i="13"/>
  <c r="F4617" i="13"/>
  <c r="E4617" i="13"/>
  <c r="G4617" i="13" s="1"/>
  <c r="F4360" i="13"/>
  <c r="D4391" i="13"/>
  <c r="F4390" i="13"/>
  <c r="E4390" i="13"/>
  <c r="G4390" i="13" s="1"/>
  <c r="F4134" i="13"/>
  <c r="D4170" i="13"/>
  <c r="E4169" i="13"/>
  <c r="G4169" i="13" s="1"/>
  <c r="F4169" i="13"/>
  <c r="F3931" i="13"/>
  <c r="E3931" i="13"/>
  <c r="G3931" i="13" s="1"/>
  <c r="F3908" i="13"/>
  <c r="D3932" i="13"/>
  <c r="F3262" i="13"/>
  <c r="E3262" i="13"/>
  <c r="G3262" i="13" s="1"/>
  <c r="F3231" i="13"/>
  <c r="D3263" i="13"/>
  <c r="F2546" i="13"/>
  <c r="D2579" i="13"/>
  <c r="F2794" i="13"/>
  <c r="E2794" i="13"/>
  <c r="G2794" i="13" s="1"/>
  <c r="F2772" i="13"/>
  <c r="D2795" i="13"/>
  <c r="E2578" i="13"/>
  <c r="G2578" i="13" s="1"/>
  <c r="F2578" i="13"/>
  <c r="F4803" i="13"/>
  <c r="D4804" i="13"/>
  <c r="D4834" i="13" s="1"/>
  <c r="E4803" i="13"/>
  <c r="G4803" i="13" s="1"/>
  <c r="F2304" i="13"/>
  <c r="D2305" i="13"/>
  <c r="D2341" i="13" s="1"/>
  <c r="E2304" i="13"/>
  <c r="G2304" i="13" s="1"/>
  <c r="F2079" i="13"/>
  <c r="E2079" i="13"/>
  <c r="G2079" i="13" s="1"/>
  <c r="D2080" i="13"/>
  <c r="F3682" i="13"/>
  <c r="E3682" i="13"/>
  <c r="G3682" i="13" s="1"/>
  <c r="D3683" i="13"/>
  <c r="F3001" i="13"/>
  <c r="D3002" i="13"/>
  <c r="E3001" i="13"/>
  <c r="G3001" i="13" s="1"/>
  <c r="E5039" i="13"/>
  <c r="G5039" i="13" s="1"/>
  <c r="D5040" i="13"/>
  <c r="D4589" i="13"/>
  <c r="E4588" i="13"/>
  <c r="G4588" i="13" s="1"/>
  <c r="D4361" i="13"/>
  <c r="E4360" i="13"/>
  <c r="G4360" i="13" s="1"/>
  <c r="D4135" i="13"/>
  <c r="E4134" i="13"/>
  <c r="G4134" i="13" s="1"/>
  <c r="E3908" i="13"/>
  <c r="G3908" i="13" s="1"/>
  <c r="D3909" i="13"/>
  <c r="E3456" i="13"/>
  <c r="G3456" i="13" s="1"/>
  <c r="D3457" i="13"/>
  <c r="F3457" i="13" s="1"/>
  <c r="E3231" i="13"/>
  <c r="G3231" i="13" s="1"/>
  <c r="D3232" i="13"/>
  <c r="E2772" i="13"/>
  <c r="G2772" i="13" s="1"/>
  <c r="D2773" i="13"/>
  <c r="D2547" i="13"/>
  <c r="E2546" i="13"/>
  <c r="G2546" i="13" s="1"/>
  <c r="D4175" i="13" l="1"/>
  <c r="E4175" i="13" s="1"/>
  <c r="G4175" i="13" s="1"/>
  <c r="D4176" i="13"/>
  <c r="E5066" i="13"/>
  <c r="G5066" i="13" s="1"/>
  <c r="F5066" i="13"/>
  <c r="F5040" i="13"/>
  <c r="D5067" i="13"/>
  <c r="E4834" i="13"/>
  <c r="G4834" i="13" s="1"/>
  <c r="F4834" i="13"/>
  <c r="F4589" i="13"/>
  <c r="D4619" i="13"/>
  <c r="F4618" i="13"/>
  <c r="E4618" i="13"/>
  <c r="G4618" i="13" s="1"/>
  <c r="F4361" i="13"/>
  <c r="D4392" i="13"/>
  <c r="F4391" i="13"/>
  <c r="E4391" i="13"/>
  <c r="G4391" i="13" s="1"/>
  <c r="F4135" i="13"/>
  <c r="D4171" i="13"/>
  <c r="E4170" i="13"/>
  <c r="G4170" i="13" s="1"/>
  <c r="F4170" i="13"/>
  <c r="F3932" i="13"/>
  <c r="E3932" i="13"/>
  <c r="G3932" i="13" s="1"/>
  <c r="F3909" i="13"/>
  <c r="D3933" i="13"/>
  <c r="E3263" i="13"/>
  <c r="G3263" i="13" s="1"/>
  <c r="F3263" i="13"/>
  <c r="F3232" i="13"/>
  <c r="D3264" i="13"/>
  <c r="F2795" i="13"/>
  <c r="E2795" i="13"/>
  <c r="G2795" i="13" s="1"/>
  <c r="F2579" i="13"/>
  <c r="E2579" i="13"/>
  <c r="G2579" i="13" s="1"/>
  <c r="F2547" i="13"/>
  <c r="D2580" i="13"/>
  <c r="F2773" i="13"/>
  <c r="D2796" i="13"/>
  <c r="F2341" i="13"/>
  <c r="E2341" i="13"/>
  <c r="G2341" i="13" s="1"/>
  <c r="F4804" i="13"/>
  <c r="D4805" i="13"/>
  <c r="D4835" i="13" s="1"/>
  <c r="E4804" i="13"/>
  <c r="G4804" i="13" s="1"/>
  <c r="D2081" i="13"/>
  <c r="F2080" i="13"/>
  <c r="E2080" i="13"/>
  <c r="G2080" i="13" s="1"/>
  <c r="E2305" i="13"/>
  <c r="G2305" i="13" s="1"/>
  <c r="F2305" i="13"/>
  <c r="D2306" i="13"/>
  <c r="D2342" i="13" s="1"/>
  <c r="F3683" i="13"/>
  <c r="E3683" i="13"/>
  <c r="G3683" i="13" s="1"/>
  <c r="D3684" i="13"/>
  <c r="F3002" i="13"/>
  <c r="E3002" i="13"/>
  <c r="G3002" i="13" s="1"/>
  <c r="D3003" i="13"/>
  <c r="E5040" i="13"/>
  <c r="G5040" i="13" s="1"/>
  <c r="D5041" i="13"/>
  <c r="D4590" i="13"/>
  <c r="D4624" i="13" s="1"/>
  <c r="E4589" i="13"/>
  <c r="G4589" i="13" s="1"/>
  <c r="D4362" i="13"/>
  <c r="E4361" i="13"/>
  <c r="G4361" i="13" s="1"/>
  <c r="E4135" i="13"/>
  <c r="G4135" i="13" s="1"/>
  <c r="D4136" i="13"/>
  <c r="E3909" i="13"/>
  <c r="G3909" i="13" s="1"/>
  <c r="D3910" i="13"/>
  <c r="E3457" i="13"/>
  <c r="G3457" i="13" s="1"/>
  <c r="D3458" i="13"/>
  <c r="F3458" i="13" s="1"/>
  <c r="D3233" i="13"/>
  <c r="E3232" i="13"/>
  <c r="G3232" i="13" s="1"/>
  <c r="E2773" i="13"/>
  <c r="G2773" i="13" s="1"/>
  <c r="D2774" i="13"/>
  <c r="E2547" i="13"/>
  <c r="G2547" i="13" s="1"/>
  <c r="D2548" i="13"/>
  <c r="F4175" i="13" l="1"/>
  <c r="F4176" i="13"/>
  <c r="E4176" i="13"/>
  <c r="G4176" i="13" s="1"/>
  <c r="F4624" i="13"/>
  <c r="E4624" i="13"/>
  <c r="G4624" i="13" s="1"/>
  <c r="E5067" i="13"/>
  <c r="G5067" i="13" s="1"/>
  <c r="F5067" i="13"/>
  <c r="F5041" i="13"/>
  <c r="D5068" i="13"/>
  <c r="E4835" i="13"/>
  <c r="G4835" i="13" s="1"/>
  <c r="F4835" i="13"/>
  <c r="F4590" i="13"/>
  <c r="D4620" i="13"/>
  <c r="F4619" i="13"/>
  <c r="E4619" i="13"/>
  <c r="G4619" i="13" s="1"/>
  <c r="F4392" i="13"/>
  <c r="E4392" i="13"/>
  <c r="G4392" i="13" s="1"/>
  <c r="F4362" i="13"/>
  <c r="D4393" i="13"/>
  <c r="E4171" i="13"/>
  <c r="G4171" i="13" s="1"/>
  <c r="F4171" i="13"/>
  <c r="F4136" i="13"/>
  <c r="D4177" i="13"/>
  <c r="F3910" i="13"/>
  <c r="D3934" i="13"/>
  <c r="F3933" i="13"/>
  <c r="E3933" i="13"/>
  <c r="G3933" i="13" s="1"/>
  <c r="F3233" i="13"/>
  <c r="D3265" i="13"/>
  <c r="F3264" i="13"/>
  <c r="E3264" i="13"/>
  <c r="G3264" i="13" s="1"/>
  <c r="F2796" i="13"/>
  <c r="E2796" i="13"/>
  <c r="G2796" i="13" s="1"/>
  <c r="F2548" i="13"/>
  <c r="D2581" i="13"/>
  <c r="F2580" i="13"/>
  <c r="E2580" i="13"/>
  <c r="G2580" i="13" s="1"/>
  <c r="F2774" i="13"/>
  <c r="D2797" i="13"/>
  <c r="F2342" i="13"/>
  <c r="E2342" i="13"/>
  <c r="G2342" i="13" s="1"/>
  <c r="F4805" i="13"/>
  <c r="D4806" i="13"/>
  <c r="D4836" i="13" s="1"/>
  <c r="E4805" i="13"/>
  <c r="G4805" i="13" s="1"/>
  <c r="F2306" i="13"/>
  <c r="E2306" i="13"/>
  <c r="G2306" i="13" s="1"/>
  <c r="D2307" i="13"/>
  <c r="D2343" i="13" s="1"/>
  <c r="F2081" i="13"/>
  <c r="E2081" i="13"/>
  <c r="G2081" i="13" s="1"/>
  <c r="D2082" i="13"/>
  <c r="F3684" i="13"/>
  <c r="E3684" i="13"/>
  <c r="G3684" i="13" s="1"/>
  <c r="D3685" i="13"/>
  <c r="F3003" i="13"/>
  <c r="D3004" i="13"/>
  <c r="E3003" i="13"/>
  <c r="G3003" i="13" s="1"/>
  <c r="E5041" i="13"/>
  <c r="G5041" i="13" s="1"/>
  <c r="D5042" i="13"/>
  <c r="D4591" i="13"/>
  <c r="D4625" i="13" s="1"/>
  <c r="E4590" i="13"/>
  <c r="G4590" i="13" s="1"/>
  <c r="D4363" i="13"/>
  <c r="D4398" i="13" s="1"/>
  <c r="E4362" i="13"/>
  <c r="G4362" i="13" s="1"/>
  <c r="E4136" i="13"/>
  <c r="G4136" i="13" s="1"/>
  <c r="D4137" i="13"/>
  <c r="F4137" i="13" s="1"/>
  <c r="E3910" i="13"/>
  <c r="G3910" i="13" s="1"/>
  <c r="D3911" i="13"/>
  <c r="E3458" i="13"/>
  <c r="G3458" i="13" s="1"/>
  <c r="D3459" i="13"/>
  <c r="F3459" i="13" s="1"/>
  <c r="D3234" i="13"/>
  <c r="D3268" i="13" s="1"/>
  <c r="E3233" i="13"/>
  <c r="G3233" i="13" s="1"/>
  <c r="E2774" i="13"/>
  <c r="G2774" i="13" s="1"/>
  <c r="D2775" i="13"/>
  <c r="E2548" i="13"/>
  <c r="G2548" i="13" s="1"/>
  <c r="D2549" i="13"/>
  <c r="E4625" i="13" l="1"/>
  <c r="G4625" i="13" s="1"/>
  <c r="F4625" i="13"/>
  <c r="F4398" i="13"/>
  <c r="E4398" i="13"/>
  <c r="G4398" i="13" s="1"/>
  <c r="F3268" i="13"/>
  <c r="E3268" i="13"/>
  <c r="G3268" i="13" s="1"/>
  <c r="F5068" i="13"/>
  <c r="E5068" i="13"/>
  <c r="G5068" i="13" s="1"/>
  <c r="F5042" i="13"/>
  <c r="D5069" i="13"/>
  <c r="E4836" i="13"/>
  <c r="G4836" i="13" s="1"/>
  <c r="F4836" i="13"/>
  <c r="F4591" i="13"/>
  <c r="D4621" i="13"/>
  <c r="F4620" i="13"/>
  <c r="E4620" i="13"/>
  <c r="G4620" i="13" s="1"/>
  <c r="F4393" i="13"/>
  <c r="E4393" i="13"/>
  <c r="G4393" i="13" s="1"/>
  <c r="F4363" i="13"/>
  <c r="D4394" i="13"/>
  <c r="F4177" i="13"/>
  <c r="E4177" i="13"/>
  <c r="G4177" i="13" s="1"/>
  <c r="F3934" i="13"/>
  <c r="E3934" i="13"/>
  <c r="G3934" i="13" s="1"/>
  <c r="F3911" i="13"/>
  <c r="D3935" i="13"/>
  <c r="F3265" i="13"/>
  <c r="E3265" i="13"/>
  <c r="G3265" i="13" s="1"/>
  <c r="F3234" i="13"/>
  <c r="D3266" i="13"/>
  <c r="F2797" i="13"/>
  <c r="E2797" i="13"/>
  <c r="G2797" i="13" s="1"/>
  <c r="F2581" i="13"/>
  <c r="E2581" i="13"/>
  <c r="G2581" i="13" s="1"/>
  <c r="F2549" i="13"/>
  <c r="D2582" i="13"/>
  <c r="F2775" i="13"/>
  <c r="D2798" i="13"/>
  <c r="F2343" i="13"/>
  <c r="E2343" i="13"/>
  <c r="G2343" i="13" s="1"/>
  <c r="F4806" i="13"/>
  <c r="D4807" i="13"/>
  <c r="D4837" i="13" s="1"/>
  <c r="E4806" i="13"/>
  <c r="G4806" i="13" s="1"/>
  <c r="D2308" i="13"/>
  <c r="D2344" i="13" s="1"/>
  <c r="E2307" i="13"/>
  <c r="G2307" i="13" s="1"/>
  <c r="F2307" i="13"/>
  <c r="D2083" i="13"/>
  <c r="F2082" i="13"/>
  <c r="E2082" i="13"/>
  <c r="G2082" i="13" s="1"/>
  <c r="F3685" i="13"/>
  <c r="E3685" i="13"/>
  <c r="G3685" i="13" s="1"/>
  <c r="D3686" i="13"/>
  <c r="F3004" i="13"/>
  <c r="E3004" i="13"/>
  <c r="G3004" i="13" s="1"/>
  <c r="D3005" i="13"/>
  <c r="E5042" i="13"/>
  <c r="G5042" i="13" s="1"/>
  <c r="D5043" i="13"/>
  <c r="D4592" i="13"/>
  <c r="D4626" i="13" s="1"/>
  <c r="E4591" i="13"/>
  <c r="G4591" i="13" s="1"/>
  <c r="D4364" i="13"/>
  <c r="D4399" i="13" s="1"/>
  <c r="E4363" i="13"/>
  <c r="G4363" i="13" s="1"/>
  <c r="D4138" i="13"/>
  <c r="F4138" i="13" s="1"/>
  <c r="E4137" i="13"/>
  <c r="G4137" i="13" s="1"/>
  <c r="E3911" i="13"/>
  <c r="G3911" i="13" s="1"/>
  <c r="D3912" i="13"/>
  <c r="E3459" i="13"/>
  <c r="G3459" i="13" s="1"/>
  <c r="D3460" i="13"/>
  <c r="F3460" i="13" s="1"/>
  <c r="E3234" i="13"/>
  <c r="G3234" i="13" s="1"/>
  <c r="D3235" i="13"/>
  <c r="E2775" i="13"/>
  <c r="G2775" i="13" s="1"/>
  <c r="D2776" i="13"/>
  <c r="D2550" i="13"/>
  <c r="E2549" i="13"/>
  <c r="G2549" i="13" s="1"/>
  <c r="D3269" i="13" l="1"/>
  <c r="D3272" i="13"/>
  <c r="E4626" i="13"/>
  <c r="G4626" i="13" s="1"/>
  <c r="F4626" i="13"/>
  <c r="F4399" i="13"/>
  <c r="E4399" i="13"/>
  <c r="G4399" i="13" s="1"/>
  <c r="F3269" i="13"/>
  <c r="E3269" i="13"/>
  <c r="G3269" i="13" s="1"/>
  <c r="E5069" i="13"/>
  <c r="G5069" i="13" s="1"/>
  <c r="F5069" i="13"/>
  <c r="F5043" i="13"/>
  <c r="D5070" i="13"/>
  <c r="E4837" i="13"/>
  <c r="G4837" i="13" s="1"/>
  <c r="F4837" i="13"/>
  <c r="F4592" i="13"/>
  <c r="D4622" i="13"/>
  <c r="F4621" i="13"/>
  <c r="E4621" i="13"/>
  <c r="G4621" i="13" s="1"/>
  <c r="F4394" i="13"/>
  <c r="E4394" i="13"/>
  <c r="G4394" i="13" s="1"/>
  <c r="F4364" i="13"/>
  <c r="D4395" i="13"/>
  <c r="F3935" i="13"/>
  <c r="E3935" i="13"/>
  <c r="G3935" i="13" s="1"/>
  <c r="F3912" i="13"/>
  <c r="D3936" i="13"/>
  <c r="F3266" i="13"/>
  <c r="E3266" i="13"/>
  <c r="G3266" i="13" s="1"/>
  <c r="F3235" i="13"/>
  <c r="D3267" i="13"/>
  <c r="F2776" i="13"/>
  <c r="D2799" i="13"/>
  <c r="F2798" i="13"/>
  <c r="E2798" i="13"/>
  <c r="G2798" i="13" s="1"/>
  <c r="F2550" i="13"/>
  <c r="D2583" i="13"/>
  <c r="E2582" i="13"/>
  <c r="G2582" i="13" s="1"/>
  <c r="F2582" i="13"/>
  <c r="F2344" i="13"/>
  <c r="E2344" i="13"/>
  <c r="G2344" i="13" s="1"/>
  <c r="F4807" i="13"/>
  <c r="D4808" i="13"/>
  <c r="D4838" i="13" s="1"/>
  <c r="E4807" i="13"/>
  <c r="G4807" i="13" s="1"/>
  <c r="F2083" i="13"/>
  <c r="E2083" i="13"/>
  <c r="G2083" i="13" s="1"/>
  <c r="D2084" i="13"/>
  <c r="F2308" i="13"/>
  <c r="E2308" i="13"/>
  <c r="G2308" i="13" s="1"/>
  <c r="D2309" i="13"/>
  <c r="D2345" i="13" s="1"/>
  <c r="F3686" i="13"/>
  <c r="E3686" i="13"/>
  <c r="G3686" i="13" s="1"/>
  <c r="D3687" i="13"/>
  <c r="F3005" i="13"/>
  <c r="D3006" i="13"/>
  <c r="E3005" i="13"/>
  <c r="G3005" i="13" s="1"/>
  <c r="E5043" i="13"/>
  <c r="G5043" i="13" s="1"/>
  <c r="D5044" i="13"/>
  <c r="D4593" i="13"/>
  <c r="D4628" i="13" s="1"/>
  <c r="E4592" i="13"/>
  <c r="G4592" i="13" s="1"/>
  <c r="D4365" i="13"/>
  <c r="D4400" i="13" s="1"/>
  <c r="E4364" i="13"/>
  <c r="G4364" i="13" s="1"/>
  <c r="D4139" i="13"/>
  <c r="F4139" i="13" s="1"/>
  <c r="E4138" i="13"/>
  <c r="G4138" i="13" s="1"/>
  <c r="E3912" i="13"/>
  <c r="G3912" i="13" s="1"/>
  <c r="D3913" i="13"/>
  <c r="E3460" i="13"/>
  <c r="G3460" i="13" s="1"/>
  <c r="D3461" i="13"/>
  <c r="F3461" i="13" s="1"/>
  <c r="E3235" i="13"/>
  <c r="G3235" i="13" s="1"/>
  <c r="D3236" i="13"/>
  <c r="D3270" i="13" s="1"/>
  <c r="E2776" i="13"/>
  <c r="G2776" i="13" s="1"/>
  <c r="D2777" i="13"/>
  <c r="D2551" i="13"/>
  <c r="E2550" i="13"/>
  <c r="G2550" i="13" s="1"/>
  <c r="E4628" i="13" l="1"/>
  <c r="G4628" i="13" s="1"/>
  <c r="F4628" i="13"/>
  <c r="F3272" i="13"/>
  <c r="E3272" i="13"/>
  <c r="G3272" i="13" s="1"/>
  <c r="D4623" i="13"/>
  <c r="E4623" i="13" s="1"/>
  <c r="G4623" i="13" s="1"/>
  <c r="D4627" i="13"/>
  <c r="E4400" i="13"/>
  <c r="G4400" i="13" s="1"/>
  <c r="F4400" i="13"/>
  <c r="F3270" i="13"/>
  <c r="E3270" i="13"/>
  <c r="G3270" i="13" s="1"/>
  <c r="E5070" i="13"/>
  <c r="G5070" i="13" s="1"/>
  <c r="F5070" i="13"/>
  <c r="F5044" i="13"/>
  <c r="D5071" i="13"/>
  <c r="E4838" i="13"/>
  <c r="G4838" i="13" s="1"/>
  <c r="F4838" i="13"/>
  <c r="F4623" i="13"/>
  <c r="F4622" i="13"/>
  <c r="E4622" i="13"/>
  <c r="G4622" i="13" s="1"/>
  <c r="F4395" i="13"/>
  <c r="E4395" i="13"/>
  <c r="G4395" i="13" s="1"/>
  <c r="F4365" i="13"/>
  <c r="D4396" i="13"/>
  <c r="F3936" i="13"/>
  <c r="E3936" i="13"/>
  <c r="G3936" i="13" s="1"/>
  <c r="F3913" i="13"/>
  <c r="D3937" i="13"/>
  <c r="E3267" i="13"/>
  <c r="G3267" i="13" s="1"/>
  <c r="F3267" i="13"/>
  <c r="F3236" i="13"/>
  <c r="D3273" i="13"/>
  <c r="F2551" i="13"/>
  <c r="D2584" i="13"/>
  <c r="F2583" i="13"/>
  <c r="E2583" i="13"/>
  <c r="G2583" i="13" s="1"/>
  <c r="F2799" i="13"/>
  <c r="E2799" i="13"/>
  <c r="G2799" i="13" s="1"/>
  <c r="F2777" i="13"/>
  <c r="D2800" i="13"/>
  <c r="F2345" i="13"/>
  <c r="E2345" i="13"/>
  <c r="G2345" i="13" s="1"/>
  <c r="F4808" i="13"/>
  <c r="D4809" i="13"/>
  <c r="D4839" i="13" s="1"/>
  <c r="E4808" i="13"/>
  <c r="G4808" i="13" s="1"/>
  <c r="F4593" i="13"/>
  <c r="D4594" i="13"/>
  <c r="D4629" i="13" s="1"/>
  <c r="D2085" i="13"/>
  <c r="F2084" i="13"/>
  <c r="E2084" i="13"/>
  <c r="G2084" i="13" s="1"/>
  <c r="D2310" i="13"/>
  <c r="D2346" i="13" s="1"/>
  <c r="F2309" i="13"/>
  <c r="E2309" i="13"/>
  <c r="G2309" i="13" s="1"/>
  <c r="F3687" i="13"/>
  <c r="E3687" i="13"/>
  <c r="G3687" i="13" s="1"/>
  <c r="D3688" i="13"/>
  <c r="F3006" i="13"/>
  <c r="E3006" i="13"/>
  <c r="G3006" i="13" s="1"/>
  <c r="D3007" i="13"/>
  <c r="E5044" i="13"/>
  <c r="G5044" i="13" s="1"/>
  <c r="D5045" i="13"/>
  <c r="D4630" i="13"/>
  <c r="F4630" i="13" s="1"/>
  <c r="E4593" i="13"/>
  <c r="G4593" i="13" s="1"/>
  <c r="D4366" i="13"/>
  <c r="E4365" i="13"/>
  <c r="G4365" i="13" s="1"/>
  <c r="E4139" i="13"/>
  <c r="G4139" i="13" s="1"/>
  <c r="D4140" i="13"/>
  <c r="F4140" i="13" s="1"/>
  <c r="E3913" i="13"/>
  <c r="G3913" i="13" s="1"/>
  <c r="D3914" i="13"/>
  <c r="E3461" i="13"/>
  <c r="G3461" i="13" s="1"/>
  <c r="D3462" i="13"/>
  <c r="F3462" i="13" s="1"/>
  <c r="D3237" i="13"/>
  <c r="D3271" i="13" s="1"/>
  <c r="E3236" i="13"/>
  <c r="G3236" i="13" s="1"/>
  <c r="E2777" i="13"/>
  <c r="G2777" i="13" s="1"/>
  <c r="D2778" i="13"/>
  <c r="E2551" i="13"/>
  <c r="G2551" i="13" s="1"/>
  <c r="D2552" i="13"/>
  <c r="D4401" i="13" l="1"/>
  <c r="E4401" i="13" s="1"/>
  <c r="G4401" i="13" s="1"/>
  <c r="D4402" i="13"/>
  <c r="D5072" i="13"/>
  <c r="F5072" i="13" s="1"/>
  <c r="D5076" i="13"/>
  <c r="F4627" i="13"/>
  <c r="E4627" i="13"/>
  <c r="G4627" i="13" s="1"/>
  <c r="F4401" i="13"/>
  <c r="F3271" i="13"/>
  <c r="E3271" i="13"/>
  <c r="G3271" i="13" s="1"/>
  <c r="E5071" i="13"/>
  <c r="G5071" i="13" s="1"/>
  <c r="F5071" i="13"/>
  <c r="E4839" i="13"/>
  <c r="G4839" i="13" s="1"/>
  <c r="F4839" i="13"/>
  <c r="F4629" i="13"/>
  <c r="E4629" i="13"/>
  <c r="G4629" i="13" s="1"/>
  <c r="F4366" i="13"/>
  <c r="D4397" i="13"/>
  <c r="F4396" i="13"/>
  <c r="E4396" i="13"/>
  <c r="G4396" i="13" s="1"/>
  <c r="F3937" i="13"/>
  <c r="E3937" i="13"/>
  <c r="G3937" i="13" s="1"/>
  <c r="F3914" i="13"/>
  <c r="D3938" i="13"/>
  <c r="F3273" i="13"/>
  <c r="E3273" i="13"/>
  <c r="G3273" i="13" s="1"/>
  <c r="F2800" i="13"/>
  <c r="E2800" i="13"/>
  <c r="G2800" i="13" s="1"/>
  <c r="F2778" i="13"/>
  <c r="D2801" i="13"/>
  <c r="F2584" i="13"/>
  <c r="E2584" i="13"/>
  <c r="G2584" i="13" s="1"/>
  <c r="F2552" i="13"/>
  <c r="D2585" i="13"/>
  <c r="F2346" i="13"/>
  <c r="E2346" i="13"/>
  <c r="G2346" i="13" s="1"/>
  <c r="F5045" i="13"/>
  <c r="D5046" i="13"/>
  <c r="F4809" i="13"/>
  <c r="D4810" i="13"/>
  <c r="D4840" i="13" s="1"/>
  <c r="E4809" i="13"/>
  <c r="G4809" i="13" s="1"/>
  <c r="F4594" i="13"/>
  <c r="D4595" i="13"/>
  <c r="E4594" i="13"/>
  <c r="G4594" i="13" s="1"/>
  <c r="F3237" i="13"/>
  <c r="D3238" i="13"/>
  <c r="F2310" i="13"/>
  <c r="D2311" i="13"/>
  <c r="D2347" i="13" s="1"/>
  <c r="E2310" i="13"/>
  <c r="G2310" i="13" s="1"/>
  <c r="F2085" i="13"/>
  <c r="D2086" i="13"/>
  <c r="E2085" i="13"/>
  <c r="G2085" i="13" s="1"/>
  <c r="F3688" i="13"/>
  <c r="D3689" i="13"/>
  <c r="D3690" i="13" s="1"/>
  <c r="E3688" i="13"/>
  <c r="G3688" i="13" s="1"/>
  <c r="F3007" i="13"/>
  <c r="E3007" i="13"/>
  <c r="G3007" i="13" s="1"/>
  <c r="D3008" i="13"/>
  <c r="D3009" i="13" s="1"/>
  <c r="E5045" i="13"/>
  <c r="G5045" i="13" s="1"/>
  <c r="D5082" i="13"/>
  <c r="F5082" i="13" s="1"/>
  <c r="D4631" i="13"/>
  <c r="E4630" i="13"/>
  <c r="G4630" i="13" s="1"/>
  <c r="D4367" i="13"/>
  <c r="D4403" i="13" s="1"/>
  <c r="E4366" i="13"/>
  <c r="G4366" i="13" s="1"/>
  <c r="E4140" i="13"/>
  <c r="G4140" i="13" s="1"/>
  <c r="D4141" i="13"/>
  <c r="E3914" i="13"/>
  <c r="G3914" i="13" s="1"/>
  <c r="D3915" i="13"/>
  <c r="D3939" i="13" s="1"/>
  <c r="E3462" i="13"/>
  <c r="G3462" i="13" s="1"/>
  <c r="D3463" i="13"/>
  <c r="D3274" i="13"/>
  <c r="F3274" i="13" s="1"/>
  <c r="E3237" i="13"/>
  <c r="G3237" i="13" s="1"/>
  <c r="E2778" i="13"/>
  <c r="G2778" i="13" s="1"/>
  <c r="D2779" i="13"/>
  <c r="D2802" i="13" s="1"/>
  <c r="E2552" i="13"/>
  <c r="G2552" i="13" s="1"/>
  <c r="D2553" i="13"/>
  <c r="D2586" i="13" s="1"/>
  <c r="E4402" i="13" l="1"/>
  <c r="G4402" i="13" s="1"/>
  <c r="F4402" i="13"/>
  <c r="E5072" i="13"/>
  <c r="G5072" i="13" s="1"/>
  <c r="D5073" i="13"/>
  <c r="E5073" i="13" s="1"/>
  <c r="G5073" i="13" s="1"/>
  <c r="D5077" i="13"/>
  <c r="F5076" i="13"/>
  <c r="E5076" i="13"/>
  <c r="G5076" i="13" s="1"/>
  <c r="F5073" i="13"/>
  <c r="E4840" i="13"/>
  <c r="G4840" i="13" s="1"/>
  <c r="F4840" i="13"/>
  <c r="F4403" i="13"/>
  <c r="E4403" i="13"/>
  <c r="G4403" i="13" s="1"/>
  <c r="F4397" i="13"/>
  <c r="E4397" i="13"/>
  <c r="G4397" i="13" s="1"/>
  <c r="F3938" i="13"/>
  <c r="E3938" i="13"/>
  <c r="G3938" i="13" s="1"/>
  <c r="F3939" i="13"/>
  <c r="E3939" i="13"/>
  <c r="G3939" i="13" s="1"/>
  <c r="F2802" i="13"/>
  <c r="E2802" i="13"/>
  <c r="G2802" i="13" s="1"/>
  <c r="F2585" i="13"/>
  <c r="E2585" i="13"/>
  <c r="G2585" i="13" s="1"/>
  <c r="F2801" i="13"/>
  <c r="E2801" i="13"/>
  <c r="G2801" i="13" s="1"/>
  <c r="E2586" i="13"/>
  <c r="G2586" i="13" s="1"/>
  <c r="F2586" i="13"/>
  <c r="F2347" i="13"/>
  <c r="E2347" i="13"/>
  <c r="G2347" i="13" s="1"/>
  <c r="F5046" i="13"/>
  <c r="D5047" i="13"/>
  <c r="E5046" i="13"/>
  <c r="G5046" i="13" s="1"/>
  <c r="F4810" i="13"/>
  <c r="D4811" i="13"/>
  <c r="D4841" i="13" s="1"/>
  <c r="E4810" i="13"/>
  <c r="G4810" i="13" s="1"/>
  <c r="E4595" i="13"/>
  <c r="G4595" i="13" s="1"/>
  <c r="F4595" i="13"/>
  <c r="D4596" i="13"/>
  <c r="F4367" i="13"/>
  <c r="D4368" i="13"/>
  <c r="F4141" i="13"/>
  <c r="D4142" i="13"/>
  <c r="F3915" i="13"/>
  <c r="D3916" i="13"/>
  <c r="D3940" i="13" s="1"/>
  <c r="D3691" i="13"/>
  <c r="F3690" i="13"/>
  <c r="E3690" i="13"/>
  <c r="G3690" i="13" s="1"/>
  <c r="F3463" i="13"/>
  <c r="D3464" i="13"/>
  <c r="F3238" i="13"/>
  <c r="E3238" i="13"/>
  <c r="G3238" i="13" s="1"/>
  <c r="D3239" i="13"/>
  <c r="F3009" i="13"/>
  <c r="E3009" i="13"/>
  <c r="G3009" i="13" s="1"/>
  <c r="D3010" i="13"/>
  <c r="F2779" i="13"/>
  <c r="D2780" i="13"/>
  <c r="D2803" i="13" s="1"/>
  <c r="F2553" i="13"/>
  <c r="D2554" i="13"/>
  <c r="D2312" i="13"/>
  <c r="D2348" i="13" s="1"/>
  <c r="F2311" i="13"/>
  <c r="E2311" i="13"/>
  <c r="G2311" i="13" s="1"/>
  <c r="D2087" i="13"/>
  <c r="F2086" i="13"/>
  <c r="E2086" i="13"/>
  <c r="G2086" i="13" s="1"/>
  <c r="E4631" i="13"/>
  <c r="G4631" i="13" s="1"/>
  <c r="F4631" i="13"/>
  <c r="F3008" i="13"/>
  <c r="D3048" i="13"/>
  <c r="E3008" i="13"/>
  <c r="G3008" i="13" s="1"/>
  <c r="F3689" i="13"/>
  <c r="E3689" i="13"/>
  <c r="G3689" i="13" s="1"/>
  <c r="D3726" i="13"/>
  <c r="E5082" i="13"/>
  <c r="G5082" i="13" s="1"/>
  <c r="D5083" i="13"/>
  <c r="D4404" i="13"/>
  <c r="F4404" i="13" s="1"/>
  <c r="E4367" i="13"/>
  <c r="G4367" i="13" s="1"/>
  <c r="D4178" i="13"/>
  <c r="F4178" i="13" s="1"/>
  <c r="E4141" i="13"/>
  <c r="G4141" i="13" s="1"/>
  <c r="E3915" i="13"/>
  <c r="G3915" i="13" s="1"/>
  <c r="D3952" i="13"/>
  <c r="F3952" i="13" s="1"/>
  <c r="E3463" i="13"/>
  <c r="G3463" i="13" s="1"/>
  <c r="D3500" i="13"/>
  <c r="F3500" i="13" s="1"/>
  <c r="E3274" i="13"/>
  <c r="G3274" i="13" s="1"/>
  <c r="D3275" i="13"/>
  <c r="E2779" i="13"/>
  <c r="G2779" i="13" s="1"/>
  <c r="D2811" i="13"/>
  <c r="F2811" i="13" s="1"/>
  <c r="D2590" i="13"/>
  <c r="F2590" i="13" s="1"/>
  <c r="E2553" i="13"/>
  <c r="G2553" i="13" s="1"/>
  <c r="D2587" i="13" l="1"/>
  <c r="F2587" i="13" s="1"/>
  <c r="D2588" i="13"/>
  <c r="D5074" i="13"/>
  <c r="E5074" i="13" s="1"/>
  <c r="G5074" i="13" s="1"/>
  <c r="D5078" i="13"/>
  <c r="E5077" i="13"/>
  <c r="G5077" i="13" s="1"/>
  <c r="F5077" i="13"/>
  <c r="E4841" i="13"/>
  <c r="G4841" i="13" s="1"/>
  <c r="F4841" i="13"/>
  <c r="F3940" i="13"/>
  <c r="E3940" i="13"/>
  <c r="G3940" i="13" s="1"/>
  <c r="F2803" i="13"/>
  <c r="E2803" i="13"/>
  <c r="G2803" i="13" s="1"/>
  <c r="F2348" i="13"/>
  <c r="E2348" i="13"/>
  <c r="G2348" i="13" s="1"/>
  <c r="F5047" i="13"/>
  <c r="E5047" i="13"/>
  <c r="G5047" i="13" s="1"/>
  <c r="D5048" i="13"/>
  <c r="D5080" i="13" s="1"/>
  <c r="F4811" i="13"/>
  <c r="D4812" i="13"/>
  <c r="D4842" i="13" s="1"/>
  <c r="E4811" i="13"/>
  <c r="G4811" i="13" s="1"/>
  <c r="D4597" i="13"/>
  <c r="F4596" i="13"/>
  <c r="E4596" i="13"/>
  <c r="G4596" i="13" s="1"/>
  <c r="F4368" i="13"/>
  <c r="D4369" i="13"/>
  <c r="E4368" i="13"/>
  <c r="G4368" i="13" s="1"/>
  <c r="F4142" i="13"/>
  <c r="E4142" i="13"/>
  <c r="G4142" i="13" s="1"/>
  <c r="D4143" i="13"/>
  <c r="F3916" i="13"/>
  <c r="D3917" i="13"/>
  <c r="D3941" i="13" s="1"/>
  <c r="E3916" i="13"/>
  <c r="G3916" i="13" s="1"/>
  <c r="D3692" i="13"/>
  <c r="F3691" i="13"/>
  <c r="E3691" i="13"/>
  <c r="G3691" i="13" s="1"/>
  <c r="F3464" i="13"/>
  <c r="D3465" i="13"/>
  <c r="E3464" i="13"/>
  <c r="G3464" i="13" s="1"/>
  <c r="D3240" i="13"/>
  <c r="E3239" i="13"/>
  <c r="G3239" i="13" s="1"/>
  <c r="F3239" i="13"/>
  <c r="F3010" i="13"/>
  <c r="D3011" i="13"/>
  <c r="E3010" i="13"/>
  <c r="G3010" i="13" s="1"/>
  <c r="F2780" i="13"/>
  <c r="E2780" i="13"/>
  <c r="G2780" i="13" s="1"/>
  <c r="D2781" i="13"/>
  <c r="D2804" i="13" s="1"/>
  <c r="F2554" i="13"/>
  <c r="D2555" i="13"/>
  <c r="D2589" i="13" s="1"/>
  <c r="E2554" i="13"/>
  <c r="G2554" i="13" s="1"/>
  <c r="F2087" i="13"/>
  <c r="E2087" i="13"/>
  <c r="G2087" i="13" s="1"/>
  <c r="D2088" i="13"/>
  <c r="F2312" i="13"/>
  <c r="E2312" i="13"/>
  <c r="G2312" i="13" s="1"/>
  <c r="D2313" i="13"/>
  <c r="D2349" i="13" s="1"/>
  <c r="F3726" i="13"/>
  <c r="E3726" i="13"/>
  <c r="G3726" i="13" s="1"/>
  <c r="D3727" i="13"/>
  <c r="F3048" i="13"/>
  <c r="E3048" i="13"/>
  <c r="D3049" i="13"/>
  <c r="E3275" i="13"/>
  <c r="G3275" i="13" s="1"/>
  <c r="F3275" i="13"/>
  <c r="E5083" i="13"/>
  <c r="G5083" i="13" s="1"/>
  <c r="F5083" i="13"/>
  <c r="D4405" i="13"/>
  <c r="E4404" i="13"/>
  <c r="G4404" i="13" s="1"/>
  <c r="D4179" i="13"/>
  <c r="E4178" i="13"/>
  <c r="G4178" i="13" s="1"/>
  <c r="E3952" i="13"/>
  <c r="G3952" i="13" s="1"/>
  <c r="D3953" i="13"/>
  <c r="E3500" i="13"/>
  <c r="G3500" i="13" s="1"/>
  <c r="D3501" i="13"/>
  <c r="E2811" i="13"/>
  <c r="G2811" i="13" s="1"/>
  <c r="D2815" i="13"/>
  <c r="D2591" i="13"/>
  <c r="E2590" i="13"/>
  <c r="E2587" i="13" l="1"/>
  <c r="G2587" i="13" s="1"/>
  <c r="F2588" i="13"/>
  <c r="E2588" i="13"/>
  <c r="E5080" i="13"/>
  <c r="G5080" i="13" s="1"/>
  <c r="F5080" i="13"/>
  <c r="D2816" i="13"/>
  <c r="D2818" i="13" s="1"/>
  <c r="D2817" i="13"/>
  <c r="F5074" i="13"/>
  <c r="D5075" i="13"/>
  <c r="E5075" i="13" s="1"/>
  <c r="G5075" i="13" s="1"/>
  <c r="D5079" i="13"/>
  <c r="E5078" i="13"/>
  <c r="G5078" i="13" s="1"/>
  <c r="F5078" i="13"/>
  <c r="E2816" i="13"/>
  <c r="G2816" i="13" s="1"/>
  <c r="F2816" i="13"/>
  <c r="F2589" i="13"/>
  <c r="E2589" i="13"/>
  <c r="E4842" i="13"/>
  <c r="G4842" i="13" s="1"/>
  <c r="F4842" i="13"/>
  <c r="F3941" i="13"/>
  <c r="E3941" i="13"/>
  <c r="G3941" i="13" s="1"/>
  <c r="F2804" i="13"/>
  <c r="E2804" i="13"/>
  <c r="G2804" i="13" s="1"/>
  <c r="F2349" i="13"/>
  <c r="E2349" i="13"/>
  <c r="G2349" i="13" s="1"/>
  <c r="F5048" i="13"/>
  <c r="E5048" i="13"/>
  <c r="G5048" i="13" s="1"/>
  <c r="D5049" i="13"/>
  <c r="D5081" i="13" s="1"/>
  <c r="F4812" i="13"/>
  <c r="D4813" i="13"/>
  <c r="D4843" i="13" s="1"/>
  <c r="E4812" i="13"/>
  <c r="G4812" i="13" s="1"/>
  <c r="D4598" i="13"/>
  <c r="D4604" i="13" s="1"/>
  <c r="F4597" i="13"/>
  <c r="E4597" i="13"/>
  <c r="G4597" i="13" s="1"/>
  <c r="D4370" i="13"/>
  <c r="F4369" i="13"/>
  <c r="E4369" i="13"/>
  <c r="G4369" i="13" s="1"/>
  <c r="E4143" i="13"/>
  <c r="G4143" i="13" s="1"/>
  <c r="F4143" i="13"/>
  <c r="D4144" i="13"/>
  <c r="F3917" i="13"/>
  <c r="E3917" i="13"/>
  <c r="G3917" i="13" s="1"/>
  <c r="D3918" i="13"/>
  <c r="D3693" i="13"/>
  <c r="F3692" i="13"/>
  <c r="E3692" i="13"/>
  <c r="G3692" i="13" s="1"/>
  <c r="D3466" i="13"/>
  <c r="F3465" i="13"/>
  <c r="E3465" i="13"/>
  <c r="G3465" i="13" s="1"/>
  <c r="E3240" i="13"/>
  <c r="G3240" i="13" s="1"/>
  <c r="F3240" i="13"/>
  <c r="D3241" i="13"/>
  <c r="D3012" i="13"/>
  <c r="F3011" i="13"/>
  <c r="E3011" i="13"/>
  <c r="G3011" i="13" s="1"/>
  <c r="F2781" i="13"/>
  <c r="E2781" i="13"/>
  <c r="G2781" i="13" s="1"/>
  <c r="D2782" i="13"/>
  <c r="D2805" i="13" s="1"/>
  <c r="D2556" i="13"/>
  <c r="F2555" i="13"/>
  <c r="E2555" i="13"/>
  <c r="G2555" i="13" s="1"/>
  <c r="D2089" i="13"/>
  <c r="F2088" i="13"/>
  <c r="E2088" i="13"/>
  <c r="G2088" i="13" s="1"/>
  <c r="E2313" i="13"/>
  <c r="G2313" i="13" s="1"/>
  <c r="D2314" i="13"/>
  <c r="D2350" i="13" s="1"/>
  <c r="F2313" i="13"/>
  <c r="E3501" i="13"/>
  <c r="G3501" i="13" s="1"/>
  <c r="F3501" i="13"/>
  <c r="E2591" i="13"/>
  <c r="F2591" i="13"/>
  <c r="E4179" i="13"/>
  <c r="G4179" i="13" s="1"/>
  <c r="F4179" i="13"/>
  <c r="E3049" i="13"/>
  <c r="F3049" i="13"/>
  <c r="E2815" i="13"/>
  <c r="G2815" i="13" s="1"/>
  <c r="F2815" i="13"/>
  <c r="E3953" i="13"/>
  <c r="G3953" i="13" s="1"/>
  <c r="F3953" i="13"/>
  <c r="E4405" i="13"/>
  <c r="G4405" i="13" s="1"/>
  <c r="F4405" i="13"/>
  <c r="E3727" i="13"/>
  <c r="G3727" i="13" s="1"/>
  <c r="F3727" i="13"/>
  <c r="F2817" i="13" l="1"/>
  <c r="E2817" i="13"/>
  <c r="G2817" i="13" s="1"/>
  <c r="F5075" i="13"/>
  <c r="F5079" i="13"/>
  <c r="E5079" i="13"/>
  <c r="G5079" i="13" s="1"/>
  <c r="D3942" i="13"/>
  <c r="F3942" i="13" s="1"/>
  <c r="D3946" i="13"/>
  <c r="D2819" i="13"/>
  <c r="D2820" i="13" s="1"/>
  <c r="F2818" i="13"/>
  <c r="E2818" i="13"/>
  <c r="G2818" i="13" s="1"/>
  <c r="F5081" i="13"/>
  <c r="E5081" i="13"/>
  <c r="G5081" i="13" s="1"/>
  <c r="E4843" i="13"/>
  <c r="G4843" i="13" s="1"/>
  <c r="F4843" i="13"/>
  <c r="F2805" i="13"/>
  <c r="E2805" i="13"/>
  <c r="G2805" i="13" s="1"/>
  <c r="F2350" i="13"/>
  <c r="E2350" i="13"/>
  <c r="G2350" i="13" s="1"/>
  <c r="E4604" i="13"/>
  <c r="G4604" i="13" s="1"/>
  <c r="F4604" i="13"/>
  <c r="F5049" i="13"/>
  <c r="E5049" i="13"/>
  <c r="G5049" i="13" s="1"/>
  <c r="D5050" i="13"/>
  <c r="D5056" i="13" s="1"/>
  <c r="F4813" i="13"/>
  <c r="D4814" i="13"/>
  <c r="D4844" i="13" s="1"/>
  <c r="E4813" i="13"/>
  <c r="G4813" i="13" s="1"/>
  <c r="D4599" i="13"/>
  <c r="F4598" i="13"/>
  <c r="E4598" i="13"/>
  <c r="G4598" i="13" s="1"/>
  <c r="D4371" i="13"/>
  <c r="F4370" i="13"/>
  <c r="E4370" i="13"/>
  <c r="G4370" i="13" s="1"/>
  <c r="E4144" i="13"/>
  <c r="G4144" i="13" s="1"/>
  <c r="F4144" i="13"/>
  <c r="D4145" i="13"/>
  <c r="F3918" i="13"/>
  <c r="E3918" i="13"/>
  <c r="G3918" i="13" s="1"/>
  <c r="D3919" i="13"/>
  <c r="D3694" i="13"/>
  <c r="D3700" i="13" s="1"/>
  <c r="F3693" i="13"/>
  <c r="E3693" i="13"/>
  <c r="G3693" i="13" s="1"/>
  <c r="D3467" i="13"/>
  <c r="F3466" i="13"/>
  <c r="E3466" i="13"/>
  <c r="G3466" i="13" s="1"/>
  <c r="D3242" i="13"/>
  <c r="D3248" i="13" s="1"/>
  <c r="E3241" i="13"/>
  <c r="G3241" i="13" s="1"/>
  <c r="F3241" i="13"/>
  <c r="F3012" i="13"/>
  <c r="D3013" i="13"/>
  <c r="D3019" i="13" s="1"/>
  <c r="D3025" i="13" s="1"/>
  <c r="E3012" i="13"/>
  <c r="G3012" i="13" s="1"/>
  <c r="F2782" i="13"/>
  <c r="D2783" i="13"/>
  <c r="D2806" i="13" s="1"/>
  <c r="E2782" i="13"/>
  <c r="G2782" i="13" s="1"/>
  <c r="D2557" i="13"/>
  <c r="F2556" i="13"/>
  <c r="E2556" i="13"/>
  <c r="G2556" i="13" s="1"/>
  <c r="F2314" i="13"/>
  <c r="D2315" i="13"/>
  <c r="D2351" i="13" s="1"/>
  <c r="E2314" i="13"/>
  <c r="G2314" i="13" s="1"/>
  <c r="F2089" i="13"/>
  <c r="E2089" i="13"/>
  <c r="G2089" i="13" s="1"/>
  <c r="D2090" i="13"/>
  <c r="D2115" i="13" s="1"/>
  <c r="E3942" i="13" l="1"/>
  <c r="G3942" i="13" s="1"/>
  <c r="F3946" i="13"/>
  <c r="E3946" i="13"/>
  <c r="G3946" i="13" s="1"/>
  <c r="D3943" i="13"/>
  <c r="F3943" i="13" s="1"/>
  <c r="D3947" i="13"/>
  <c r="E3025" i="13"/>
  <c r="G3025" i="13" s="1"/>
  <c r="D3031" i="13"/>
  <c r="F3025" i="13"/>
  <c r="E2820" i="13"/>
  <c r="G2820" i="13" s="1"/>
  <c r="F2820" i="13"/>
  <c r="F2819" i="13"/>
  <c r="E2819" i="13"/>
  <c r="G2819" i="13" s="1"/>
  <c r="E4844" i="13"/>
  <c r="G4844" i="13" s="1"/>
  <c r="F4844" i="13"/>
  <c r="F2806" i="13"/>
  <c r="E2806" i="13"/>
  <c r="G2806" i="13" s="1"/>
  <c r="F2351" i="13"/>
  <c r="E2351" i="13"/>
  <c r="G2351" i="13" s="1"/>
  <c r="E2115" i="13"/>
  <c r="G2115" i="13" s="1"/>
  <c r="F2115" i="13"/>
  <c r="E3019" i="13"/>
  <c r="G3019" i="13" s="1"/>
  <c r="F3019" i="13"/>
  <c r="F3248" i="13"/>
  <c r="E3248" i="13"/>
  <c r="G3248" i="13" s="1"/>
  <c r="F3700" i="13"/>
  <c r="E3700" i="13"/>
  <c r="G3700" i="13" s="1"/>
  <c r="D4602" i="13"/>
  <c r="F4602" i="13" s="1"/>
  <c r="D4605" i="13"/>
  <c r="E5056" i="13"/>
  <c r="G5056" i="13" s="1"/>
  <c r="F5056" i="13"/>
  <c r="D5051" i="13"/>
  <c r="F5050" i="13"/>
  <c r="E5050" i="13"/>
  <c r="G5050" i="13" s="1"/>
  <c r="F4814" i="13"/>
  <c r="D4815" i="13"/>
  <c r="D4845" i="13" s="1"/>
  <c r="E4814" i="13"/>
  <c r="G4814" i="13" s="1"/>
  <c r="F4599" i="13"/>
  <c r="E4599" i="13"/>
  <c r="G4599" i="13" s="1"/>
  <c r="D4600" i="13"/>
  <c r="D4372" i="13"/>
  <c r="D4378" i="13" s="1"/>
  <c r="F4371" i="13"/>
  <c r="E4371" i="13"/>
  <c r="G4371" i="13" s="1"/>
  <c r="E4145" i="13"/>
  <c r="G4145" i="13" s="1"/>
  <c r="F4145" i="13"/>
  <c r="D4146" i="13"/>
  <c r="D4152" i="13" s="1"/>
  <c r="F3919" i="13"/>
  <c r="E3919" i="13"/>
  <c r="G3919" i="13" s="1"/>
  <c r="D3920" i="13"/>
  <c r="D3948" i="13" s="1"/>
  <c r="D3695" i="13"/>
  <c r="F3694" i="13"/>
  <c r="E3694" i="13"/>
  <c r="G3694" i="13" s="1"/>
  <c r="D3468" i="13"/>
  <c r="D3474" i="13" s="1"/>
  <c r="F3467" i="13"/>
  <c r="E3467" i="13"/>
  <c r="G3467" i="13" s="1"/>
  <c r="E3242" i="13"/>
  <c r="G3242" i="13" s="1"/>
  <c r="F3242" i="13"/>
  <c r="D3243" i="13"/>
  <c r="F3013" i="13"/>
  <c r="D3014" i="13"/>
  <c r="E3013" i="13"/>
  <c r="G3013" i="13" s="1"/>
  <c r="E2783" i="13"/>
  <c r="G2783" i="13" s="1"/>
  <c r="D2784" i="13"/>
  <c r="F2783" i="13"/>
  <c r="F2557" i="13"/>
  <c r="E2557" i="13"/>
  <c r="G2557" i="13" s="1"/>
  <c r="D2558" i="13"/>
  <c r="D2564" i="13" s="1"/>
  <c r="D2091" i="13"/>
  <c r="D2116" i="13" s="1"/>
  <c r="F2090" i="13"/>
  <c r="E2090" i="13"/>
  <c r="G2090" i="13" s="1"/>
  <c r="D2316" i="13"/>
  <c r="D2352" i="13" s="1"/>
  <c r="F2315" i="13"/>
  <c r="E2315" i="13"/>
  <c r="G2315" i="13" s="1"/>
  <c r="E3943" i="13" l="1"/>
  <c r="G3943" i="13" s="1"/>
  <c r="E3947" i="13"/>
  <c r="G3947" i="13" s="1"/>
  <c r="F3947" i="13"/>
  <c r="E3948" i="13"/>
  <c r="G3948" i="13" s="1"/>
  <c r="F3948" i="13"/>
  <c r="D3037" i="13"/>
  <c r="D3047" i="13" s="1"/>
  <c r="F3031" i="13"/>
  <c r="E3031" i="13"/>
  <c r="G3031" i="13" s="1"/>
  <c r="E4845" i="13"/>
  <c r="G4845" i="13" s="1"/>
  <c r="F4845" i="13"/>
  <c r="D3926" i="13"/>
  <c r="E3926" i="13" s="1"/>
  <c r="G3926" i="13" s="1"/>
  <c r="D3944" i="13"/>
  <c r="D2790" i="13"/>
  <c r="E2790" i="13" s="1"/>
  <c r="G2790" i="13" s="1"/>
  <c r="D2807" i="13"/>
  <c r="F2352" i="13"/>
  <c r="E2352" i="13"/>
  <c r="G2352" i="13" s="1"/>
  <c r="E2116" i="13"/>
  <c r="G2116" i="13" s="1"/>
  <c r="F2116" i="13"/>
  <c r="E4602" i="13"/>
  <c r="G4602" i="13" s="1"/>
  <c r="D3246" i="13"/>
  <c r="E3246" i="13" s="1"/>
  <c r="G3246" i="13" s="1"/>
  <c r="D3249" i="13"/>
  <c r="D3698" i="13"/>
  <c r="F3698" i="13" s="1"/>
  <c r="D3701" i="13"/>
  <c r="F4152" i="13"/>
  <c r="E4152" i="13"/>
  <c r="G4152" i="13" s="1"/>
  <c r="F2564" i="13"/>
  <c r="E2564" i="13"/>
  <c r="G2564" i="13" s="1"/>
  <c r="F4605" i="13"/>
  <c r="E4605" i="13"/>
  <c r="G4605" i="13" s="1"/>
  <c r="F3474" i="13"/>
  <c r="E3474" i="13"/>
  <c r="G3474" i="13" s="1"/>
  <c r="F4378" i="13"/>
  <c r="E4378" i="13"/>
  <c r="G4378" i="13" s="1"/>
  <c r="D3017" i="13"/>
  <c r="D3020" i="13"/>
  <c r="D3026" i="13" s="1"/>
  <c r="D4603" i="13"/>
  <c r="E4603" i="13" s="1"/>
  <c r="G4603" i="13" s="1"/>
  <c r="D4606" i="13"/>
  <c r="D5054" i="13"/>
  <c r="F5054" i="13" s="1"/>
  <c r="D5057" i="13"/>
  <c r="F5051" i="13"/>
  <c r="E5051" i="13"/>
  <c r="G5051" i="13" s="1"/>
  <c r="D5052" i="13"/>
  <c r="F4815" i="13"/>
  <c r="D4816" i="13"/>
  <c r="E4815" i="13"/>
  <c r="G4815" i="13" s="1"/>
  <c r="F4600" i="13"/>
  <c r="D4601" i="13"/>
  <c r="E4600" i="13"/>
  <c r="G4600" i="13" s="1"/>
  <c r="D4373" i="13"/>
  <c r="F4372" i="13"/>
  <c r="E4372" i="13"/>
  <c r="G4372" i="13" s="1"/>
  <c r="E4146" i="13"/>
  <c r="G4146" i="13" s="1"/>
  <c r="F4146" i="13"/>
  <c r="D4147" i="13"/>
  <c r="F3920" i="13"/>
  <c r="E3920" i="13"/>
  <c r="G3920" i="13" s="1"/>
  <c r="D3921" i="13"/>
  <c r="D3950" i="13" s="1"/>
  <c r="F3695" i="13"/>
  <c r="E3695" i="13"/>
  <c r="G3695" i="13" s="1"/>
  <c r="D3696" i="13"/>
  <c r="D3469" i="13"/>
  <c r="F3468" i="13"/>
  <c r="E3468" i="13"/>
  <c r="G3468" i="13" s="1"/>
  <c r="F3243" i="13"/>
  <c r="E3243" i="13"/>
  <c r="G3243" i="13" s="1"/>
  <c r="D3244" i="13"/>
  <c r="F3014" i="13"/>
  <c r="D3015" i="13"/>
  <c r="E3014" i="13"/>
  <c r="G3014" i="13" s="1"/>
  <c r="F2784" i="13"/>
  <c r="D2785" i="13"/>
  <c r="D2808" i="13" s="1"/>
  <c r="E2784" i="13"/>
  <c r="G2784" i="13" s="1"/>
  <c r="F2558" i="13"/>
  <c r="E2558" i="13"/>
  <c r="G2558" i="13" s="1"/>
  <c r="D2559" i="13"/>
  <c r="F2316" i="13"/>
  <c r="D2317" i="13"/>
  <c r="D2353" i="13" s="1"/>
  <c r="E2316" i="13"/>
  <c r="G2316" i="13" s="1"/>
  <c r="F2091" i="13"/>
  <c r="E2091" i="13"/>
  <c r="G2091" i="13" s="1"/>
  <c r="D2092" i="13"/>
  <c r="D2117" i="13" s="1"/>
  <c r="F3950" i="13" l="1"/>
  <c r="E3950" i="13"/>
  <c r="G3950" i="13" s="1"/>
  <c r="F4603" i="13"/>
  <c r="D4846" i="13"/>
  <c r="E4846" i="13" s="1"/>
  <c r="G4846" i="13" s="1"/>
  <c r="D4850" i="13"/>
  <c r="D3945" i="13"/>
  <c r="F3945" i="13" s="1"/>
  <c r="D3949" i="13"/>
  <c r="F3047" i="13"/>
  <c r="E3047" i="13"/>
  <c r="D3032" i="13"/>
  <c r="F3026" i="13"/>
  <c r="E3026" i="13"/>
  <c r="G3026" i="13" s="1"/>
  <c r="E3017" i="13"/>
  <c r="G3017" i="13" s="1"/>
  <c r="D3023" i="13"/>
  <c r="F3037" i="13"/>
  <c r="E3037" i="13"/>
  <c r="G3037" i="13" s="1"/>
  <c r="F3926" i="13"/>
  <c r="F2790" i="13"/>
  <c r="E3944" i="13"/>
  <c r="G3944" i="13" s="1"/>
  <c r="F3944" i="13"/>
  <c r="F2808" i="13"/>
  <c r="E2808" i="13"/>
  <c r="G2808" i="13" s="1"/>
  <c r="F2807" i="13"/>
  <c r="E2807" i="13"/>
  <c r="G2807" i="13" s="1"/>
  <c r="F2353" i="13"/>
  <c r="E2353" i="13"/>
  <c r="G2353" i="13" s="1"/>
  <c r="F2117" i="13"/>
  <c r="E2117" i="13"/>
  <c r="G2117" i="13" s="1"/>
  <c r="E5054" i="13"/>
  <c r="G5054" i="13" s="1"/>
  <c r="F3246" i="13"/>
  <c r="D3472" i="13"/>
  <c r="E3472" i="13" s="1"/>
  <c r="G3472" i="13" s="1"/>
  <c r="D3475" i="13"/>
  <c r="D3924" i="13"/>
  <c r="F3924" i="13" s="1"/>
  <c r="D3927" i="13"/>
  <c r="D4376" i="13"/>
  <c r="E4376" i="13" s="1"/>
  <c r="G4376" i="13" s="1"/>
  <c r="D4379" i="13"/>
  <c r="E5057" i="13"/>
  <c r="G5057" i="13" s="1"/>
  <c r="F5057" i="13"/>
  <c r="F3020" i="13"/>
  <c r="E3020" i="13"/>
  <c r="G3020" i="13" s="1"/>
  <c r="E3701" i="13"/>
  <c r="G3701" i="13" s="1"/>
  <c r="F3701" i="13"/>
  <c r="D3699" i="13"/>
  <c r="E3699" i="13" s="1"/>
  <c r="G3699" i="13" s="1"/>
  <c r="D3702" i="13"/>
  <c r="D2562" i="13"/>
  <c r="E2562" i="13" s="1"/>
  <c r="G2562" i="13" s="1"/>
  <c r="D2565" i="13"/>
  <c r="D2788" i="13"/>
  <c r="F2788" i="13" s="1"/>
  <c r="D2791" i="13"/>
  <c r="F4606" i="13"/>
  <c r="E4606" i="13"/>
  <c r="G4606" i="13" s="1"/>
  <c r="E3249" i="13"/>
  <c r="G3249" i="13" s="1"/>
  <c r="F3249" i="13"/>
  <c r="D3018" i="13"/>
  <c r="D3021" i="13"/>
  <c r="D3027" i="13" s="1"/>
  <c r="E3698" i="13"/>
  <c r="G3698" i="13" s="1"/>
  <c r="F3017" i="13"/>
  <c r="D3247" i="13"/>
  <c r="E3247" i="13" s="1"/>
  <c r="G3247" i="13" s="1"/>
  <c r="D3250" i="13"/>
  <c r="D4150" i="13"/>
  <c r="F4150" i="13" s="1"/>
  <c r="D4153" i="13"/>
  <c r="D5055" i="13"/>
  <c r="E5055" i="13" s="1"/>
  <c r="G5055" i="13" s="1"/>
  <c r="D5058" i="13"/>
  <c r="F3699" i="13"/>
  <c r="F5052" i="13"/>
  <c r="E5052" i="13"/>
  <c r="G5052" i="13" s="1"/>
  <c r="D5053" i="13"/>
  <c r="F4816" i="13"/>
  <c r="D4817" i="13"/>
  <c r="E4816" i="13"/>
  <c r="G4816" i="13" s="1"/>
  <c r="F4601" i="13"/>
  <c r="E4601" i="13"/>
  <c r="G4601" i="13" s="1"/>
  <c r="F4373" i="13"/>
  <c r="E4373" i="13"/>
  <c r="G4373" i="13" s="1"/>
  <c r="D4374" i="13"/>
  <c r="F4147" i="13"/>
  <c r="D4148" i="13"/>
  <c r="E4147" i="13"/>
  <c r="G4147" i="13" s="1"/>
  <c r="F3921" i="13"/>
  <c r="E3921" i="13"/>
  <c r="G3921" i="13" s="1"/>
  <c r="D3922" i="13"/>
  <c r="D3951" i="13" s="1"/>
  <c r="F3696" i="13"/>
  <c r="E3696" i="13"/>
  <c r="G3696" i="13" s="1"/>
  <c r="D3697" i="13"/>
  <c r="F3469" i="13"/>
  <c r="E3469" i="13"/>
  <c r="G3469" i="13" s="1"/>
  <c r="D3470" i="13"/>
  <c r="F3244" i="13"/>
  <c r="E3244" i="13"/>
  <c r="G3244" i="13" s="1"/>
  <c r="D3245" i="13"/>
  <c r="F3015" i="13"/>
  <c r="D3016" i="13"/>
  <c r="D3022" i="13" s="1"/>
  <c r="E3015" i="13"/>
  <c r="G3015" i="13" s="1"/>
  <c r="D2786" i="13"/>
  <c r="D2809" i="13" s="1"/>
  <c r="F2785" i="13"/>
  <c r="E2785" i="13"/>
  <c r="G2785" i="13" s="1"/>
  <c r="F2559" i="13"/>
  <c r="E2559" i="13"/>
  <c r="G2559" i="13" s="1"/>
  <c r="D2560" i="13"/>
  <c r="D2093" i="13"/>
  <c r="D2118" i="13" s="1"/>
  <c r="F2092" i="13"/>
  <c r="E2092" i="13"/>
  <c r="G2092" i="13" s="1"/>
  <c r="D2318" i="13"/>
  <c r="D2354" i="13" s="1"/>
  <c r="F2317" i="13"/>
  <c r="E2317" i="13"/>
  <c r="G2317" i="13" s="1"/>
  <c r="E3945" i="13" l="1"/>
  <c r="G3945" i="13" s="1"/>
  <c r="F4846" i="13"/>
  <c r="F4850" i="13"/>
  <c r="E4850" i="13"/>
  <c r="G4850" i="13" s="1"/>
  <c r="D4847" i="13"/>
  <c r="E4847" i="13" s="1"/>
  <c r="G4847" i="13" s="1"/>
  <c r="D4851" i="13"/>
  <c r="F3949" i="13"/>
  <c r="E3949" i="13"/>
  <c r="G3949" i="13" s="1"/>
  <c r="F3018" i="13"/>
  <c r="D3024" i="13"/>
  <c r="D3028" i="13"/>
  <c r="E3022" i="13"/>
  <c r="G3022" i="13" s="1"/>
  <c r="F3022" i="13"/>
  <c r="D3033" i="13"/>
  <c r="F3027" i="13"/>
  <c r="E3027" i="13"/>
  <c r="G3027" i="13" s="1"/>
  <c r="D3029" i="13"/>
  <c r="E3023" i="13"/>
  <c r="G3023" i="13" s="1"/>
  <c r="F3023" i="13"/>
  <c r="E3032" i="13"/>
  <c r="G3032" i="13" s="1"/>
  <c r="D3038" i="13"/>
  <c r="F3032" i="13"/>
  <c r="F3951" i="13"/>
  <c r="E3951" i="13"/>
  <c r="G3951" i="13" s="1"/>
  <c r="F2809" i="13"/>
  <c r="E2809" i="13"/>
  <c r="G2809" i="13" s="1"/>
  <c r="F2354" i="13"/>
  <c r="E2354" i="13"/>
  <c r="G2354" i="13" s="1"/>
  <c r="E2118" i="13"/>
  <c r="G2118" i="13" s="1"/>
  <c r="F2118" i="13"/>
  <c r="F3472" i="13"/>
  <c r="F4376" i="13"/>
  <c r="E3924" i="13"/>
  <c r="G3924" i="13" s="1"/>
  <c r="E2788" i="13"/>
  <c r="G2788" i="13" s="1"/>
  <c r="E4150" i="13"/>
  <c r="G4150" i="13" s="1"/>
  <c r="F5055" i="13"/>
  <c r="F3247" i="13"/>
  <c r="D2563" i="13"/>
  <c r="F2563" i="13" s="1"/>
  <c r="D2566" i="13"/>
  <c r="D3473" i="13"/>
  <c r="F3473" i="13" s="1"/>
  <c r="D3476" i="13"/>
  <c r="D4377" i="13"/>
  <c r="E4377" i="13" s="1"/>
  <c r="G4377" i="13" s="1"/>
  <c r="D4380" i="13"/>
  <c r="F5058" i="13"/>
  <c r="E5058" i="13"/>
  <c r="G5058" i="13" s="1"/>
  <c r="F3250" i="13"/>
  <c r="E3250" i="13"/>
  <c r="G3250" i="13" s="1"/>
  <c r="F3021" i="13"/>
  <c r="E3021" i="13"/>
  <c r="G3021" i="13" s="1"/>
  <c r="F2565" i="13"/>
  <c r="E2565" i="13"/>
  <c r="G2565" i="13" s="1"/>
  <c r="E3927" i="13"/>
  <c r="G3927" i="13" s="1"/>
  <c r="F3927" i="13"/>
  <c r="D2789" i="13"/>
  <c r="E2789" i="13" s="1"/>
  <c r="G2789" i="13" s="1"/>
  <c r="D2792" i="13"/>
  <c r="D3925" i="13"/>
  <c r="F3925" i="13" s="1"/>
  <c r="D3928" i="13"/>
  <c r="D4151" i="13"/>
  <c r="F4151" i="13" s="1"/>
  <c r="D4154" i="13"/>
  <c r="F2562" i="13"/>
  <c r="E3018" i="13"/>
  <c r="G3018" i="13" s="1"/>
  <c r="F4153" i="13"/>
  <c r="E4153" i="13"/>
  <c r="G4153" i="13" s="1"/>
  <c r="F2791" i="13"/>
  <c r="E2791" i="13"/>
  <c r="G2791" i="13" s="1"/>
  <c r="F3702" i="13"/>
  <c r="E3702" i="13"/>
  <c r="G3702" i="13" s="1"/>
  <c r="E4379" i="13"/>
  <c r="G4379" i="13" s="1"/>
  <c r="F4379" i="13"/>
  <c r="E3475" i="13"/>
  <c r="G3475" i="13" s="1"/>
  <c r="F3475" i="13"/>
  <c r="F5053" i="13"/>
  <c r="E5053" i="13"/>
  <c r="G5053" i="13" s="1"/>
  <c r="F4817" i="13"/>
  <c r="D4818" i="13"/>
  <c r="E4817" i="13"/>
  <c r="G4817" i="13" s="1"/>
  <c r="F4374" i="13"/>
  <c r="E4374" i="13"/>
  <c r="G4374" i="13" s="1"/>
  <c r="D4375" i="13"/>
  <c r="F4148" i="13"/>
  <c r="D4149" i="13"/>
  <c r="E4148" i="13"/>
  <c r="G4148" i="13" s="1"/>
  <c r="E3922" i="13"/>
  <c r="G3922" i="13" s="1"/>
  <c r="D3923" i="13"/>
  <c r="F3922" i="13"/>
  <c r="F3697" i="13"/>
  <c r="E3697" i="13"/>
  <c r="G3697" i="13" s="1"/>
  <c r="F3470" i="13"/>
  <c r="E3470" i="13"/>
  <c r="G3470" i="13" s="1"/>
  <c r="D3471" i="13"/>
  <c r="F3245" i="13"/>
  <c r="E3245" i="13"/>
  <c r="G3245" i="13" s="1"/>
  <c r="F3016" i="13"/>
  <c r="E3016" i="13"/>
  <c r="G3016" i="13" s="1"/>
  <c r="E2786" i="13"/>
  <c r="G2786" i="13" s="1"/>
  <c r="F2786" i="13"/>
  <c r="D2787" i="13"/>
  <c r="F2560" i="13"/>
  <c r="E2560" i="13"/>
  <c r="G2560" i="13" s="1"/>
  <c r="D2561" i="13"/>
  <c r="F2318" i="13"/>
  <c r="E2318" i="13"/>
  <c r="G2318" i="13" s="1"/>
  <c r="D2319" i="13"/>
  <c r="D2355" i="13" s="1"/>
  <c r="F2093" i="13"/>
  <c r="D2094" i="13"/>
  <c r="D2119" i="13" s="1"/>
  <c r="E2093" i="13"/>
  <c r="G2093" i="13" s="1"/>
  <c r="E4851" i="13" l="1"/>
  <c r="G4851" i="13" s="1"/>
  <c r="F4851" i="13"/>
  <c r="D4848" i="13"/>
  <c r="F4848" i="13" s="1"/>
  <c r="D4852" i="13"/>
  <c r="F4847" i="13"/>
  <c r="F3028" i="13"/>
  <c r="E3028" i="13"/>
  <c r="G3028" i="13" s="1"/>
  <c r="D3034" i="13"/>
  <c r="D3039" i="13"/>
  <c r="E3033" i="13"/>
  <c r="G3033" i="13" s="1"/>
  <c r="F3033" i="13"/>
  <c r="E3024" i="13"/>
  <c r="G3024" i="13" s="1"/>
  <c r="D3030" i="13"/>
  <c r="F3024" i="13"/>
  <c r="E3038" i="13"/>
  <c r="G3038" i="13" s="1"/>
  <c r="F3038" i="13"/>
  <c r="D3035" i="13"/>
  <c r="E3029" i="13"/>
  <c r="G3029" i="13" s="1"/>
  <c r="F3029" i="13"/>
  <c r="F2355" i="13"/>
  <c r="E2355" i="13"/>
  <c r="G2355" i="13" s="1"/>
  <c r="F2119" i="13"/>
  <c r="E2119" i="13"/>
  <c r="G2119" i="13" s="1"/>
  <c r="F2789" i="13"/>
  <c r="F4377" i="13"/>
  <c r="E4151" i="13"/>
  <c r="G4151" i="13" s="1"/>
  <c r="E2563" i="13"/>
  <c r="G2563" i="13" s="1"/>
  <c r="F3928" i="13"/>
  <c r="E3928" i="13"/>
  <c r="G3928" i="13" s="1"/>
  <c r="E3476" i="13"/>
  <c r="G3476" i="13" s="1"/>
  <c r="F3476" i="13"/>
  <c r="E3925" i="13"/>
  <c r="G3925" i="13" s="1"/>
  <c r="E3473" i="13"/>
  <c r="G3473" i="13" s="1"/>
  <c r="F4154" i="13"/>
  <c r="E4154" i="13"/>
  <c r="G4154" i="13" s="1"/>
  <c r="E2792" i="13"/>
  <c r="G2792" i="13" s="1"/>
  <c r="F2792" i="13"/>
  <c r="F4380" i="13"/>
  <c r="E4380" i="13"/>
  <c r="G4380" i="13" s="1"/>
  <c r="E2566" i="13"/>
  <c r="G2566" i="13" s="1"/>
  <c r="F2566" i="13"/>
  <c r="F4818" i="13"/>
  <c r="E4818" i="13"/>
  <c r="G4818" i="13" s="1"/>
  <c r="D4819" i="13"/>
  <c r="F4375" i="13"/>
  <c r="E4375" i="13"/>
  <c r="G4375" i="13" s="1"/>
  <c r="F4149" i="13"/>
  <c r="E4149" i="13"/>
  <c r="G4149" i="13" s="1"/>
  <c r="F3923" i="13"/>
  <c r="E3923" i="13"/>
  <c r="G3923" i="13" s="1"/>
  <c r="F3471" i="13"/>
  <c r="E3471" i="13"/>
  <c r="G3471" i="13" s="1"/>
  <c r="D2810" i="13"/>
  <c r="F2787" i="13"/>
  <c r="E2787" i="13"/>
  <c r="G2787" i="13" s="1"/>
  <c r="F2561" i="13"/>
  <c r="E2561" i="13"/>
  <c r="G2561" i="13" s="1"/>
  <c r="E2319" i="13"/>
  <c r="G2319" i="13" s="1"/>
  <c r="D2320" i="13"/>
  <c r="D2356" i="13" s="1"/>
  <c r="F2319" i="13"/>
  <c r="D2095" i="13"/>
  <c r="D2120" i="13" s="1"/>
  <c r="F2094" i="13"/>
  <c r="E2094" i="13"/>
  <c r="G2094" i="13" s="1"/>
  <c r="D4853" i="13" l="1"/>
  <c r="D4854" i="13"/>
  <c r="E4848" i="13"/>
  <c r="G4848" i="13" s="1"/>
  <c r="E4852" i="13"/>
  <c r="G4852" i="13" s="1"/>
  <c r="F4852" i="13"/>
  <c r="E4853" i="13"/>
  <c r="G4853" i="13" s="1"/>
  <c r="F4853" i="13"/>
  <c r="F3035" i="13"/>
  <c r="D3044" i="13"/>
  <c r="E3035" i="13"/>
  <c r="G3035" i="13" s="1"/>
  <c r="D3036" i="13"/>
  <c r="D3046" i="13" s="1"/>
  <c r="F3030" i="13"/>
  <c r="E3030" i="13"/>
  <c r="G3030" i="13" s="1"/>
  <c r="E3039" i="13"/>
  <c r="G3039" i="13" s="1"/>
  <c r="F3039" i="13"/>
  <c r="E3034" i="13"/>
  <c r="G3034" i="13" s="1"/>
  <c r="D3040" i="13"/>
  <c r="F3034" i="13"/>
  <c r="D4820" i="13"/>
  <c r="D4855" i="13" s="1"/>
  <c r="D4849" i="13"/>
  <c r="F2356" i="13"/>
  <c r="E2356" i="13"/>
  <c r="G2356" i="13" s="1"/>
  <c r="F2120" i="13"/>
  <c r="E2120" i="13"/>
  <c r="G2120" i="13" s="1"/>
  <c r="F4819" i="13"/>
  <c r="D4856" i="13"/>
  <c r="E4819" i="13"/>
  <c r="G4819" i="13" s="1"/>
  <c r="F2810" i="13"/>
  <c r="E2810" i="13"/>
  <c r="G2810" i="13" s="1"/>
  <c r="F2095" i="13"/>
  <c r="E2095" i="13"/>
  <c r="G2095" i="13" s="1"/>
  <c r="D2096" i="13"/>
  <c r="D2121" i="13" s="1"/>
  <c r="F2320" i="13"/>
  <c r="E2320" i="13"/>
  <c r="G2320" i="13" s="1"/>
  <c r="D2321" i="13"/>
  <c r="F3046" i="13" l="1"/>
  <c r="E3046" i="13"/>
  <c r="E4854" i="13"/>
  <c r="G4854" i="13" s="1"/>
  <c r="F4854" i="13"/>
  <c r="D2357" i="13"/>
  <c r="E2357" i="13" s="1"/>
  <c r="G2357" i="13" s="1"/>
  <c r="D2360" i="13"/>
  <c r="E3036" i="13"/>
  <c r="G3036" i="13" s="1"/>
  <c r="D3045" i="13"/>
  <c r="F3036" i="13"/>
  <c r="F3040" i="13"/>
  <c r="E3040" i="13"/>
  <c r="G3040" i="13" s="1"/>
  <c r="F3044" i="13"/>
  <c r="E3044" i="13"/>
  <c r="G3044" i="13" s="1"/>
  <c r="D4821" i="13"/>
  <c r="D4822" i="13" s="1"/>
  <c r="E4820" i="13"/>
  <c r="G4820" i="13" s="1"/>
  <c r="F4820" i="13"/>
  <c r="E4849" i="13"/>
  <c r="G4849" i="13" s="1"/>
  <c r="F4849" i="13"/>
  <c r="E4855" i="13"/>
  <c r="G4855" i="13" s="1"/>
  <c r="F4855" i="13"/>
  <c r="F2357" i="13"/>
  <c r="F2121" i="13"/>
  <c r="E2121" i="13"/>
  <c r="G2121" i="13" s="1"/>
  <c r="F4856" i="13"/>
  <c r="E4856" i="13"/>
  <c r="G4856" i="13" s="1"/>
  <c r="D4857" i="13"/>
  <c r="D2322" i="13"/>
  <c r="D2362" i="13" s="1"/>
  <c r="F2321" i="13"/>
  <c r="E2321" i="13"/>
  <c r="G2321" i="13" s="1"/>
  <c r="D2097" i="13"/>
  <c r="E2096" i="13"/>
  <c r="G2096" i="13" s="1"/>
  <c r="F2096" i="13"/>
  <c r="F2362" i="13" l="1"/>
  <c r="E2362" i="13"/>
  <c r="D2358" i="13"/>
  <c r="F2358" i="13" s="1"/>
  <c r="D2361" i="13"/>
  <c r="F2360" i="13"/>
  <c r="E2360" i="13"/>
  <c r="G2360" i="13" s="1"/>
  <c r="E4821" i="13"/>
  <c r="G4821" i="13" s="1"/>
  <c r="F4821" i="13"/>
  <c r="F3045" i="13"/>
  <c r="E3045" i="13"/>
  <c r="G3045" i="13" s="1"/>
  <c r="D2122" i="13"/>
  <c r="F2122" i="13" s="1"/>
  <c r="D4823" i="13"/>
  <c r="F4822" i="13"/>
  <c r="E4822" i="13"/>
  <c r="G4822" i="13" s="1"/>
  <c r="E4857" i="13"/>
  <c r="G4857" i="13" s="1"/>
  <c r="F4857" i="13"/>
  <c r="F2097" i="13"/>
  <c r="E2097" i="13"/>
  <c r="G2097" i="13" s="1"/>
  <c r="D2098" i="13"/>
  <c r="D2123" i="13" s="1"/>
  <c r="F2322" i="13"/>
  <c r="E2322" i="13"/>
  <c r="G2322" i="13" s="1"/>
  <c r="D2323" i="13"/>
  <c r="E2358" i="13" l="1"/>
  <c r="G2358" i="13" s="1"/>
  <c r="D2359" i="13"/>
  <c r="E2359" i="13" s="1"/>
  <c r="G2359" i="13" s="1"/>
  <c r="D2363" i="13"/>
  <c r="E2361" i="13"/>
  <c r="G2361" i="13" s="1"/>
  <c r="F2361" i="13"/>
  <c r="E2122" i="13"/>
  <c r="G2122" i="13" s="1"/>
  <c r="F2123" i="13"/>
  <c r="E2123" i="13"/>
  <c r="G2123" i="13" s="1"/>
  <c r="D4824" i="13"/>
  <c r="D4830" i="13" s="1"/>
  <c r="F4823" i="13"/>
  <c r="E4823" i="13"/>
  <c r="G4823" i="13" s="1"/>
  <c r="D2324" i="13"/>
  <c r="D2364" i="13" s="1"/>
  <c r="E2323" i="13"/>
  <c r="G2323" i="13" s="1"/>
  <c r="F2323" i="13"/>
  <c r="D2099" i="13"/>
  <c r="D2124" i="13" s="1"/>
  <c r="E2098" i="13"/>
  <c r="G2098" i="13" s="1"/>
  <c r="F2098" i="13"/>
  <c r="F2359" i="13" l="1"/>
  <c r="F2363" i="13"/>
  <c r="E2363" i="13"/>
  <c r="F2364" i="13"/>
  <c r="E2364" i="13"/>
  <c r="F2124" i="13"/>
  <c r="E2124" i="13"/>
  <c r="G2124" i="13" s="1"/>
  <c r="F4830" i="13"/>
  <c r="E4830" i="13"/>
  <c r="G4830" i="13" s="1"/>
  <c r="D4825" i="13"/>
  <c r="F4824" i="13"/>
  <c r="E4824" i="13"/>
  <c r="G4824" i="13" s="1"/>
  <c r="F2099" i="13"/>
  <c r="E2099" i="13"/>
  <c r="G2099" i="13" s="1"/>
  <c r="D2100" i="13"/>
  <c r="F2324" i="13"/>
  <c r="D2325" i="13"/>
  <c r="D2365" i="13" s="1"/>
  <c r="E2324" i="13"/>
  <c r="G2324" i="13" s="1"/>
  <c r="E2365" i="13" l="1"/>
  <c r="F2365" i="13"/>
  <c r="D2125" i="13"/>
  <c r="F2125" i="13" s="1"/>
  <c r="D4828" i="13"/>
  <c r="F4828" i="13" s="1"/>
  <c r="D4831" i="13"/>
  <c r="F4825" i="13"/>
  <c r="E4825" i="13"/>
  <c r="G4825" i="13" s="1"/>
  <c r="D4826" i="13"/>
  <c r="D2101" i="13"/>
  <c r="E2100" i="13"/>
  <c r="G2100" i="13" s="1"/>
  <c r="F2100" i="13"/>
  <c r="D2326" i="13"/>
  <c r="F2325" i="13"/>
  <c r="E2325" i="13"/>
  <c r="G2325" i="13" s="1"/>
  <c r="E2125" i="13" l="1"/>
  <c r="G2125" i="13" s="1"/>
  <c r="D2102" i="13"/>
  <c r="E2102" i="13" s="1"/>
  <c r="G2102" i="13" s="1"/>
  <c r="D2126" i="13"/>
  <c r="E4828" i="13"/>
  <c r="G4828" i="13" s="1"/>
  <c r="D4829" i="13"/>
  <c r="E4829" i="13" s="1"/>
  <c r="G4829" i="13" s="1"/>
  <c r="D4832" i="13"/>
  <c r="E4831" i="13"/>
  <c r="G4831" i="13" s="1"/>
  <c r="F4831" i="13"/>
  <c r="F4826" i="13"/>
  <c r="E4826" i="13"/>
  <c r="G4826" i="13" s="1"/>
  <c r="D4827" i="13"/>
  <c r="D2327" i="13"/>
  <c r="D2328" i="13" s="1"/>
  <c r="E2326" i="13"/>
  <c r="G2326" i="13" s="1"/>
  <c r="F2326" i="13"/>
  <c r="E2101" i="13"/>
  <c r="G2101" i="13" s="1"/>
  <c r="D2135" i="13"/>
  <c r="D2139" i="13" s="1"/>
  <c r="F2101" i="13"/>
  <c r="D2103" i="13" l="1"/>
  <c r="D2128" i="13" s="1"/>
  <c r="F2102" i="13"/>
  <c r="E2139" i="13"/>
  <c r="G2139" i="13" s="1"/>
  <c r="F2139" i="13"/>
  <c r="F4829" i="13"/>
  <c r="D2127" i="13"/>
  <c r="F2127" i="13" s="1"/>
  <c r="F2126" i="13"/>
  <c r="E2126" i="13"/>
  <c r="G2126" i="13" s="1"/>
  <c r="F2128" i="13"/>
  <c r="E2128" i="13"/>
  <c r="G2128" i="13" s="1"/>
  <c r="E4832" i="13"/>
  <c r="G4832" i="13" s="1"/>
  <c r="F4832" i="13"/>
  <c r="F4827" i="13"/>
  <c r="E4827" i="13"/>
  <c r="G4827" i="13" s="1"/>
  <c r="F2328" i="13"/>
  <c r="E2328" i="13"/>
  <c r="G2328" i="13" s="1"/>
  <c r="D2329" i="13"/>
  <c r="F2103" i="13"/>
  <c r="D2104" i="13"/>
  <c r="D2129" i="13" s="1"/>
  <c r="E2103" i="13"/>
  <c r="G2103" i="13" s="1"/>
  <c r="E2135" i="13"/>
  <c r="G2135" i="13" s="1"/>
  <c r="D2137" i="13"/>
  <c r="F2135" i="13"/>
  <c r="F2327" i="13"/>
  <c r="E2327" i="13"/>
  <c r="G2327" i="13" s="1"/>
  <c r="E2127" i="13" l="1"/>
  <c r="G2127" i="13" s="1"/>
  <c r="F2129" i="13"/>
  <c r="E2129" i="13"/>
  <c r="G2129" i="13" s="1"/>
  <c r="F2329" i="13"/>
  <c r="E2329" i="13"/>
  <c r="G2329" i="13" s="1"/>
  <c r="D2330" i="13"/>
  <c r="E2104" i="13"/>
  <c r="G2104" i="13" s="1"/>
  <c r="F2104" i="13"/>
  <c r="D2105" i="13"/>
  <c r="D2130" i="13" s="1"/>
  <c r="E2137" i="13"/>
  <c r="G2137" i="13" s="1"/>
  <c r="F2137" i="13"/>
  <c r="F2130" i="13" l="1"/>
  <c r="E2130" i="13"/>
  <c r="G2130" i="13" s="1"/>
  <c r="F2330" i="13"/>
  <c r="D2331" i="13"/>
  <c r="E2330" i="13"/>
  <c r="G2330" i="13" s="1"/>
  <c r="E2105" i="13"/>
  <c r="G2105" i="13" s="1"/>
  <c r="F2105" i="13"/>
  <c r="D2106" i="13"/>
  <c r="D2112" i="13" l="1"/>
  <c r="E2112" i="13" s="1"/>
  <c r="G2112" i="13" s="1"/>
  <c r="D2131" i="13"/>
  <c r="F2331" i="13"/>
  <c r="D2332" i="13"/>
  <c r="D2338" i="13" s="1"/>
  <c r="E2331" i="13"/>
  <c r="G2331" i="13" s="1"/>
  <c r="F2106" i="13"/>
  <c r="E2106" i="13"/>
  <c r="G2106" i="13" s="1"/>
  <c r="D2107" i="13"/>
  <c r="D2132" i="13" l="1"/>
  <c r="F2132" i="13" s="1"/>
  <c r="F2112" i="13"/>
  <c r="E2131" i="13"/>
  <c r="G2131" i="13" s="1"/>
  <c r="F2131" i="13"/>
  <c r="D2110" i="13"/>
  <c r="F2110" i="13" s="1"/>
  <c r="D2113" i="13"/>
  <c r="E2338" i="13"/>
  <c r="G2338" i="13" s="1"/>
  <c r="F2338" i="13"/>
  <c r="F2332" i="13"/>
  <c r="E2332" i="13"/>
  <c r="G2332" i="13" s="1"/>
  <c r="D2333" i="13"/>
  <c r="F2107" i="13"/>
  <c r="D2108" i="13"/>
  <c r="E2107" i="13"/>
  <c r="G2107" i="13" s="1"/>
  <c r="E2132" i="13" l="1"/>
  <c r="G2132" i="13" s="1"/>
  <c r="D2133" i="13"/>
  <c r="F2133" i="13" s="1"/>
  <c r="E2110" i="13"/>
  <c r="G2110" i="13" s="1"/>
  <c r="E2113" i="13"/>
  <c r="G2113" i="13" s="1"/>
  <c r="F2113" i="13"/>
  <c r="D2111" i="13"/>
  <c r="E2111" i="13" s="1"/>
  <c r="G2111" i="13" s="1"/>
  <c r="D2114" i="13"/>
  <c r="D2336" i="13"/>
  <c r="F2336" i="13" s="1"/>
  <c r="D2339" i="13"/>
  <c r="F2333" i="13"/>
  <c r="E2333" i="13"/>
  <c r="G2333" i="13" s="1"/>
  <c r="D2334" i="13"/>
  <c r="F2108" i="13"/>
  <c r="D2109" i="13"/>
  <c r="D2134" i="13" s="1"/>
  <c r="E2108" i="13"/>
  <c r="G2108" i="13" s="1"/>
  <c r="D2138" i="13" l="1"/>
  <c r="E2138" i="13" s="1"/>
  <c r="G2138" i="13" s="1"/>
  <c r="D2136" i="13"/>
  <c r="F2138" i="13"/>
  <c r="E2133" i="13"/>
  <c r="G2133" i="13" s="1"/>
  <c r="F2111" i="13"/>
  <c r="E2336" i="13"/>
  <c r="G2336" i="13" s="1"/>
  <c r="D2337" i="13"/>
  <c r="F2337" i="13" s="1"/>
  <c r="D2340" i="13"/>
  <c r="F2114" i="13"/>
  <c r="E2114" i="13"/>
  <c r="G2114" i="13" s="1"/>
  <c r="F2339" i="13"/>
  <c r="E2339" i="13"/>
  <c r="G2339" i="13" s="1"/>
  <c r="F2334" i="13"/>
  <c r="D2335" i="13"/>
  <c r="E2334" i="13"/>
  <c r="G2334" i="13" s="1"/>
  <c r="F2109" i="13"/>
  <c r="E2109" i="13"/>
  <c r="G2109" i="13" s="1"/>
  <c r="F2136" i="13" l="1"/>
  <c r="E2136" i="13"/>
  <c r="G2136" i="13" s="1"/>
  <c r="B17" i="16"/>
  <c r="B5" i="16"/>
  <c r="B15" i="16"/>
  <c r="B13" i="16"/>
  <c r="B9" i="16"/>
  <c r="B7" i="16"/>
  <c r="B10" i="16"/>
  <c r="B12" i="16"/>
  <c r="B11" i="16"/>
  <c r="B14" i="16"/>
  <c r="E2337" i="13"/>
  <c r="G2337" i="13" s="1"/>
  <c r="F2340" i="13"/>
  <c r="E2340" i="13"/>
  <c r="G2340" i="13" s="1"/>
  <c r="F2335" i="13"/>
  <c r="E2335" i="13"/>
  <c r="G2335" i="13" s="1"/>
  <c r="F2134" i="13"/>
  <c r="E2134" i="13"/>
  <c r="G2134" i="13" s="1"/>
  <c r="B1" i="16" l="1"/>
  <c r="G2589" i="13"/>
  <c r="G3046" i="13"/>
  <c r="F235" i="10"/>
  <c r="G2590" i="13" s="1"/>
  <c r="H235" i="10"/>
  <c r="G3048" i="13" s="1"/>
  <c r="D234" i="10"/>
  <c r="G2363" i="13" s="1"/>
  <c r="G3047" i="13"/>
  <c r="D233" i="10"/>
  <c r="G2362" i="13" s="1"/>
  <c r="G2588" i="13"/>
  <c r="D235" i="10" l="1"/>
  <c r="G2364" i="13" s="1"/>
  <c r="H237" i="10"/>
  <c r="G3049" i="13" s="1"/>
  <c r="B6" i="16"/>
  <c r="F237" i="10"/>
  <c r="G2591" i="13" l="1"/>
  <c r="B4" i="16" s="1"/>
  <c r="D237" i="10"/>
  <c r="G2365" i="13" s="1"/>
  <c r="B2" i="16" s="1"/>
  <c r="B18" i="16" l="1"/>
</calcChain>
</file>

<file path=xl/sharedStrings.xml><?xml version="1.0" encoding="utf-8"?>
<sst xmlns="http://schemas.openxmlformats.org/spreadsheetml/2006/main" count="12168" uniqueCount="833">
  <si>
    <t>Classe 6 : Comptes de charges</t>
  </si>
  <si>
    <t>61 - Services extérieurs</t>
  </si>
  <si>
    <t>Classe 7 : Comptes de produits</t>
  </si>
  <si>
    <t>70 - Ventes de produits fabriqués, prestations de services, marchandises</t>
  </si>
  <si>
    <t>71 - Production stockée (ou déstockage)</t>
  </si>
  <si>
    <t>72 - Production immobilisée</t>
  </si>
  <si>
    <t>74 - Subventions d'exploitation</t>
  </si>
  <si>
    <t>75 - Autres produits de gestion courante</t>
  </si>
  <si>
    <t>76 - Produits financiers</t>
  </si>
  <si>
    <t>77 - Produits exceptionnels</t>
  </si>
  <si>
    <t>78 - Reprises sur amortissements, dépréciations et provisions</t>
  </si>
  <si>
    <t>79 - Transferts de charges</t>
  </si>
  <si>
    <t>Numéro de comptable - Libéllé</t>
  </si>
  <si>
    <t>Charges liées aux soins des patients étrangers de l'article L. 174-20 du CSS</t>
  </si>
  <si>
    <t>X</t>
  </si>
  <si>
    <t>Exclus du contrôle de l'absence de surcompensation</t>
  </si>
  <si>
    <t>62 - Autres services extérieurs</t>
  </si>
  <si>
    <t>63 – Impôts, taxes et versements assimilés</t>
  </si>
  <si>
    <t>64 - Charges de personnel</t>
  </si>
  <si>
    <t>65 - Autres charges de gestion courante</t>
  </si>
  <si>
    <t>66 - Charges financières</t>
  </si>
  <si>
    <t>67 - Charges exceptionnelles</t>
  </si>
  <si>
    <t>68 - Dotations aux amortissements, aux dépréciations et aux provisions</t>
  </si>
  <si>
    <t>69 - Participation des salariés - Impôts sur les bénéfices et assimilés</t>
  </si>
  <si>
    <t>Fonds européens</t>
  </si>
  <si>
    <t>Collectivités territoriales et autres organismes publics</t>
  </si>
  <si>
    <t>N</t>
  </si>
  <si>
    <t>N-1</t>
  </si>
  <si>
    <t>Total des produits</t>
  </si>
  <si>
    <t>Saisie impossible</t>
  </si>
  <si>
    <t>Saisie possible</t>
  </si>
  <si>
    <t>Contrôle</t>
  </si>
  <si>
    <t>Produits du compte de résultat</t>
  </si>
  <si>
    <t>La saisie est guidée :</t>
  </si>
  <si>
    <t>Total des Charges</t>
  </si>
  <si>
    <t>Rétrocessions de médicaments</t>
  </si>
  <si>
    <t>Autres ventes de biens et services
Part Hors SIEG</t>
  </si>
  <si>
    <t xml:space="preserve">Consultations et soins externes </t>
  </si>
  <si>
    <t>Autres ventes de biens et services
Part SIEG</t>
  </si>
  <si>
    <t>Mises à disposition de personnel facturées</t>
  </si>
  <si>
    <t>Total des charges</t>
  </si>
  <si>
    <t>Rappel plan comptable</t>
  </si>
  <si>
    <t>Charges liées aux soins des patients de
Chirurgie esthétique à visée non thérapeutique</t>
  </si>
  <si>
    <t>Autres activités hors champs sanitaire</t>
  </si>
  <si>
    <r>
      <t xml:space="preserve">Prestations délivrées aux usagers et accompagnants
</t>
    </r>
    <r>
      <rPr>
        <b/>
        <sz val="10"/>
        <color indexed="56"/>
        <rFont val="Arial"/>
        <family val="2"/>
      </rPr>
      <t>Autres</t>
    </r>
  </si>
  <si>
    <t>60 - Achats</t>
  </si>
  <si>
    <t>Identification de l'entité dont les comptes sont soumis à contrôle</t>
  </si>
  <si>
    <t>Téléphone  :</t>
  </si>
  <si>
    <t>B1</t>
  </si>
  <si>
    <t>Complément de raison sociale :</t>
  </si>
  <si>
    <t>Complément de distribution :</t>
  </si>
  <si>
    <t xml:space="preserve">N° Voie </t>
  </si>
  <si>
    <t xml:space="preserve">Type voie </t>
  </si>
  <si>
    <t>Nom de la voie  :</t>
  </si>
  <si>
    <t>B5</t>
  </si>
  <si>
    <t>Lieu-dit ou Boîte Postale :</t>
  </si>
  <si>
    <t>Code postal  :</t>
  </si>
  <si>
    <t>Libellé commune  :</t>
  </si>
  <si>
    <t>B7</t>
  </si>
  <si>
    <t xml:space="preserve"> Commune INSEE</t>
  </si>
  <si>
    <t>B8</t>
  </si>
  <si>
    <t xml:space="preserve"> Département </t>
  </si>
  <si>
    <t>B9</t>
  </si>
  <si>
    <t xml:space="preserve"> Région</t>
  </si>
  <si>
    <t>B10</t>
  </si>
  <si>
    <t xml:space="preserve"> Statut juridique</t>
  </si>
  <si>
    <t>B12</t>
  </si>
  <si>
    <t xml:space="preserve"> Catégorie</t>
  </si>
  <si>
    <t>B13</t>
  </si>
  <si>
    <t xml:space="preserve">L'entité juridique de rattachement de l'établissement interrogé est-elle filiale d'un groupe ou membre d'un groupement hospitalier de territoire ?           </t>
  </si>
  <si>
    <t>Si oui, Numéro SIREN de la tête de groupe ou de l'établissement support du GHT:</t>
  </si>
  <si>
    <t>Adresse :</t>
  </si>
  <si>
    <t xml:space="preserve">Les murs de l'établissement lui appartiennent-ils ? </t>
  </si>
  <si>
    <t>Si non, identité du propriétaire :</t>
  </si>
  <si>
    <t xml:space="preserve">Le propriétaire est-il une filiale du groupe auquel est rattaché l'établissement ? </t>
  </si>
  <si>
    <t xml:space="preserve">Si oui, identité du prestataire </t>
  </si>
  <si>
    <t>B22</t>
  </si>
  <si>
    <t xml:space="preserve">Le prestataire est-il une filiale du groupe auquel est rattaché l'établissement ? </t>
  </si>
  <si>
    <t>B23</t>
  </si>
  <si>
    <t>Bilan</t>
  </si>
  <si>
    <t>Brut</t>
  </si>
  <si>
    <t>Net</t>
  </si>
  <si>
    <t>IMMOBILISATIONS INCORPORELLES</t>
  </si>
  <si>
    <t>IMMOBILISATIONS CORPORELLES</t>
  </si>
  <si>
    <t>ACTIF CIRCULANT</t>
  </si>
  <si>
    <t>COMPTES DE REGULARISATION</t>
  </si>
  <si>
    <t>Solde</t>
  </si>
  <si>
    <r>
      <t xml:space="preserve">Prestations délivrées aux usagers et accompagnants
</t>
    </r>
    <r>
      <rPr>
        <b/>
        <sz val="10"/>
        <color indexed="56"/>
        <rFont val="Arial"/>
        <family val="2"/>
      </rPr>
      <t>Majorations pour chambres particulières (*)</t>
    </r>
  </si>
  <si>
    <t>Hors champs</t>
  </si>
  <si>
    <t>Contrôle résiduel</t>
  </si>
  <si>
    <r>
      <t xml:space="preserve">Prestations délivrées aux usagers et accompagnants
</t>
    </r>
    <r>
      <rPr>
        <b/>
        <sz val="10"/>
        <color indexed="56"/>
        <rFont val="Arial"/>
        <family val="2"/>
      </rPr>
      <t xml:space="preserve"> TV, téléphone, internet </t>
    </r>
  </si>
  <si>
    <t>Classe</t>
  </si>
  <si>
    <t>PCP1</t>
  </si>
  <si>
    <t>PCP2</t>
  </si>
  <si>
    <t>PCP3</t>
  </si>
  <si>
    <t>PCP4</t>
  </si>
  <si>
    <t>PCP5</t>
  </si>
  <si>
    <t>PCP6</t>
  </si>
  <si>
    <t>PCP7</t>
  </si>
  <si>
    <t>PCP8</t>
  </si>
  <si>
    <t>PCP9</t>
  </si>
  <si>
    <t>PCP10</t>
  </si>
  <si>
    <t>PCP11</t>
  </si>
  <si>
    <t>PCP12</t>
  </si>
  <si>
    <t>PCP13</t>
  </si>
  <si>
    <t>PCP14</t>
  </si>
  <si>
    <t>PCP15</t>
  </si>
  <si>
    <t>PCP16</t>
  </si>
  <si>
    <t>PCP17</t>
  </si>
  <si>
    <t>PCP18</t>
  </si>
  <si>
    <t>PCP19</t>
  </si>
  <si>
    <t>PCP20</t>
  </si>
  <si>
    <t>PCP21</t>
  </si>
  <si>
    <t>PCP22</t>
  </si>
  <si>
    <t>PCP23</t>
  </si>
  <si>
    <t>PCP24</t>
  </si>
  <si>
    <t>PCP25</t>
  </si>
  <si>
    <t>PCP26</t>
  </si>
  <si>
    <t>PCP27</t>
  </si>
  <si>
    <t>PCP28</t>
  </si>
  <si>
    <t>PCP29</t>
  </si>
  <si>
    <t>PCP30</t>
  </si>
  <si>
    <t>PCP31</t>
  </si>
  <si>
    <t>PCP32</t>
  </si>
  <si>
    <t>PCP33</t>
  </si>
  <si>
    <t>PCP34</t>
  </si>
  <si>
    <t>PCP35</t>
  </si>
  <si>
    <t>PCP36</t>
  </si>
  <si>
    <t>PCP37</t>
  </si>
  <si>
    <t>PCP38</t>
  </si>
  <si>
    <t>PCP39</t>
  </si>
  <si>
    <t>PCP40</t>
  </si>
  <si>
    <t>PCP41</t>
  </si>
  <si>
    <t>PCP42</t>
  </si>
  <si>
    <t>PCP43</t>
  </si>
  <si>
    <t>PCP44</t>
  </si>
  <si>
    <t>PCP45</t>
  </si>
  <si>
    <t>PCP46</t>
  </si>
  <si>
    <t>PCP47</t>
  </si>
  <si>
    <t>PCP48</t>
  </si>
  <si>
    <t>PCP49</t>
  </si>
  <si>
    <t>PCP50</t>
  </si>
  <si>
    <t>PCP51</t>
  </si>
  <si>
    <t>PCP52</t>
  </si>
  <si>
    <t>PCP53</t>
  </si>
  <si>
    <t>PCP54</t>
  </si>
  <si>
    <t>PCP55</t>
  </si>
  <si>
    <t>PCP56</t>
  </si>
  <si>
    <t>PCP57</t>
  </si>
  <si>
    <t>PCP58</t>
  </si>
  <si>
    <t>PCP59</t>
  </si>
  <si>
    <t>PCP60</t>
  </si>
  <si>
    <t>PCP61</t>
  </si>
  <si>
    <t>PCP62</t>
  </si>
  <si>
    <t>PCP63</t>
  </si>
  <si>
    <t>PCP64</t>
  </si>
  <si>
    <t>PCP65</t>
  </si>
  <si>
    <t>PCP66</t>
  </si>
  <si>
    <t>PCP67</t>
  </si>
  <si>
    <t>PCP68</t>
  </si>
  <si>
    <t>PCP69</t>
  </si>
  <si>
    <t>PCP70</t>
  </si>
  <si>
    <t>PCP71</t>
  </si>
  <si>
    <t>PCP72</t>
  </si>
  <si>
    <t>PCP73</t>
  </si>
  <si>
    <t>PCP74</t>
  </si>
  <si>
    <t>PCP75</t>
  </si>
  <si>
    <t>PCP76</t>
  </si>
  <si>
    <t>PCP77</t>
  </si>
  <si>
    <t>PCP78</t>
  </si>
  <si>
    <t>PCP79</t>
  </si>
  <si>
    <t>PCC1</t>
  </si>
  <si>
    <t>PCC2</t>
  </si>
  <si>
    <t>PCC3</t>
  </si>
  <si>
    <t>PCC4</t>
  </si>
  <si>
    <t>PCC5</t>
  </si>
  <si>
    <t>PCC6</t>
  </si>
  <si>
    <t>PCC7</t>
  </si>
  <si>
    <t>PCC8</t>
  </si>
  <si>
    <t>PCC9</t>
  </si>
  <si>
    <t>PCC10</t>
  </si>
  <si>
    <t>PCC11</t>
  </si>
  <si>
    <t>PCC12</t>
  </si>
  <si>
    <t>PCC13</t>
  </si>
  <si>
    <t>PCC14</t>
  </si>
  <si>
    <t>PCC15</t>
  </si>
  <si>
    <t>PCC16</t>
  </si>
  <si>
    <t>PCC17</t>
  </si>
  <si>
    <t>PCC18</t>
  </si>
  <si>
    <t>PCC19</t>
  </si>
  <si>
    <t>PCC20</t>
  </si>
  <si>
    <t>PCC21</t>
  </si>
  <si>
    <t>PCC22</t>
  </si>
  <si>
    <t>PCC23</t>
  </si>
  <si>
    <t>PCC24</t>
  </si>
  <si>
    <t>PCC25</t>
  </si>
  <si>
    <t>PCC26</t>
  </si>
  <si>
    <t>PCC27</t>
  </si>
  <si>
    <t>PCC28</t>
  </si>
  <si>
    <t>PCC29</t>
  </si>
  <si>
    <t>PCC30</t>
  </si>
  <si>
    <t>PCC31</t>
  </si>
  <si>
    <t>PCC32</t>
  </si>
  <si>
    <t>PCC33</t>
  </si>
  <si>
    <t>PCC34</t>
  </si>
  <si>
    <t>PCC35</t>
  </si>
  <si>
    <t>PCC36</t>
  </si>
  <si>
    <t>PCC37</t>
  </si>
  <si>
    <t>PCC38</t>
  </si>
  <si>
    <t>PCC39</t>
  </si>
  <si>
    <t>PCC40</t>
  </si>
  <si>
    <t>PCC41</t>
  </si>
  <si>
    <t>PCC42</t>
  </si>
  <si>
    <t>PCC43</t>
  </si>
  <si>
    <t>PCC44</t>
  </si>
  <si>
    <t>PCC45</t>
  </si>
  <si>
    <t>PCC46</t>
  </si>
  <si>
    <t>PCC47</t>
  </si>
  <si>
    <t>PCC48</t>
  </si>
  <si>
    <t>PCC49</t>
  </si>
  <si>
    <t>PCC50</t>
  </si>
  <si>
    <t>PCC51</t>
  </si>
  <si>
    <t>PCC52</t>
  </si>
  <si>
    <t>PCC53</t>
  </si>
  <si>
    <t>PCC54</t>
  </si>
  <si>
    <t>PCC55</t>
  </si>
  <si>
    <t>PCC56</t>
  </si>
  <si>
    <t>PCC57</t>
  </si>
  <si>
    <t>PCC58</t>
  </si>
  <si>
    <t>PCC59</t>
  </si>
  <si>
    <t>PCC60</t>
  </si>
  <si>
    <t>PCC61</t>
  </si>
  <si>
    <t>PCC62</t>
  </si>
  <si>
    <t>PCC63</t>
  </si>
  <si>
    <t>PCC64</t>
  </si>
  <si>
    <t>PCC65</t>
  </si>
  <si>
    <t>PCC66</t>
  </si>
  <si>
    <t>PCC67</t>
  </si>
  <si>
    <t>PCC68</t>
  </si>
  <si>
    <t>PCC69</t>
  </si>
  <si>
    <t>PCC70</t>
  </si>
  <si>
    <t>PCC71</t>
  </si>
  <si>
    <t>PCC72</t>
  </si>
  <si>
    <t>PCC73</t>
  </si>
  <si>
    <t>PCC74</t>
  </si>
  <si>
    <t>PCC75</t>
  </si>
  <si>
    <t>PCC76</t>
  </si>
  <si>
    <t>PCC77</t>
  </si>
  <si>
    <t>PCC78</t>
  </si>
  <si>
    <t>PCC79</t>
  </si>
  <si>
    <t>PCC80</t>
  </si>
  <si>
    <t>PCC81</t>
  </si>
  <si>
    <t>PCC82</t>
  </si>
  <si>
    <t>PCC83</t>
  </si>
  <si>
    <t>PCC84</t>
  </si>
  <si>
    <t>PCC85</t>
  </si>
  <si>
    <t>PCC86</t>
  </si>
  <si>
    <t>PCC87</t>
  </si>
  <si>
    <t>PCC88</t>
  </si>
  <si>
    <t>PCC89</t>
  </si>
  <si>
    <t>PCC90</t>
  </si>
  <si>
    <t>PCC91</t>
  </si>
  <si>
    <t>PCC92</t>
  </si>
  <si>
    <t>PCC93</t>
  </si>
  <si>
    <t>PCC94</t>
  </si>
  <si>
    <t>pcctot</t>
  </si>
  <si>
    <t>pcptot</t>
  </si>
  <si>
    <t>Codes base =&gt;</t>
  </si>
  <si>
    <t>pdt_tot_N</t>
  </si>
  <si>
    <t>pdt_tot_N-1</t>
  </si>
  <si>
    <t>pdt_sieg_N</t>
  </si>
  <si>
    <t>pdt_ctrl_N</t>
  </si>
  <si>
    <t>pdt_sieg_N-1</t>
  </si>
  <si>
    <t>pdt_ctrl_N-1</t>
  </si>
  <si>
    <t>VIDE</t>
  </si>
  <si>
    <r>
      <t xml:space="preserve">Numéro de comptable - Libéllé                                                                                                    </t>
    </r>
    <r>
      <rPr>
        <sz val="10"/>
        <color theme="1"/>
        <rFont val="Arial"/>
        <family val="2"/>
      </rPr>
      <t xml:space="preserve">            Codes base =&gt;</t>
    </r>
  </si>
  <si>
    <t>PCC_N</t>
  </si>
  <si>
    <t>PCC_N-1</t>
  </si>
  <si>
    <t>Charges du compte de résultat N</t>
  </si>
  <si>
    <t>Charges du compte de résultat N-1</t>
  </si>
  <si>
    <t>Identification</t>
  </si>
  <si>
    <t xml:space="preserve">Bilan </t>
  </si>
  <si>
    <t>Le classeur comprend les onglets suivants :</t>
  </si>
  <si>
    <t>Plan Comptable Produits</t>
  </si>
  <si>
    <t xml:space="preserve">Plan Comptable Charges </t>
  </si>
  <si>
    <t xml:space="preserve"> =&gt; onglet facultatif pendant la période de test</t>
  </si>
  <si>
    <t>Codes pour fichier de sortie</t>
  </si>
  <si>
    <t xml:space="preserve">Libéllé                                                                                        </t>
  </si>
  <si>
    <t>Imputation automatique</t>
  </si>
  <si>
    <t>pdt_HS_N</t>
  </si>
  <si>
    <t>pdt_HS_N-1</t>
  </si>
  <si>
    <t>chir_esth</t>
  </si>
  <si>
    <t>patient_etranger</t>
  </si>
  <si>
    <t>hors_champs</t>
  </si>
  <si>
    <t>autre_sieg</t>
  </si>
  <si>
    <t>autre_hors_sieg</t>
  </si>
  <si>
    <t>consult</t>
  </si>
  <si>
    <t>dispo_perso</t>
  </si>
  <si>
    <t>retrocession</t>
  </si>
  <si>
    <t>ChambresP</t>
  </si>
  <si>
    <t>TVTEL</t>
  </si>
  <si>
    <t>Prestations_AUTRES</t>
  </si>
  <si>
    <t>priseench</t>
  </si>
  <si>
    <t>v1</t>
  </si>
  <si>
    <t>v2</t>
  </si>
  <si>
    <t>v3</t>
  </si>
  <si>
    <t>Matrice analytique en compte</t>
  </si>
  <si>
    <t>Matrice analytique en classe</t>
  </si>
  <si>
    <t>Si l'option de matrice analytique est choisie, l'établissement a la liberté de travailler en comptes détaillés ou en postes de charge.</t>
  </si>
  <si>
    <t>B2</t>
  </si>
  <si>
    <t>B3</t>
  </si>
  <si>
    <t>B4</t>
  </si>
  <si>
    <t>B6</t>
  </si>
  <si>
    <t>B11</t>
  </si>
  <si>
    <t>B14</t>
  </si>
  <si>
    <t>B15</t>
  </si>
  <si>
    <t>B16</t>
  </si>
  <si>
    <t>B17</t>
  </si>
  <si>
    <t>B18</t>
  </si>
  <si>
    <t>B19</t>
  </si>
  <si>
    <t>B20</t>
  </si>
  <si>
    <t>B21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</si>
  <si>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</si>
  <si>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</si>
  <si>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</si>
  <si>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</si>
  <si>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</si>
  <si>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</si>
  <si>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</si>
  <si>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</si>
  <si>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</si>
  <si>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</si>
  <si>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</si>
  <si>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</si>
  <si>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</si>
  <si>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</si>
  <si>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DAP</t>
  </si>
  <si>
    <t>AN</t>
  </si>
  <si>
    <t>AB</t>
  </si>
  <si>
    <t>PN</t>
  </si>
  <si>
    <t>PN-1</t>
  </si>
  <si>
    <t>AN-1</t>
  </si>
  <si>
    <t>solde</t>
  </si>
  <si>
    <t>Les données chiffrées sont en Euros et en valeur absolue (charges en positif).</t>
  </si>
  <si>
    <t>tot</t>
  </si>
  <si>
    <t>ctrl</t>
  </si>
  <si>
    <t>N° Siren  ou  N° Siret :</t>
  </si>
  <si>
    <t xml:space="preserve"> =&gt; onglet facultatif pendant la période de test, néanmoins afin de pouvoir exploiter les données, il convient de renseigner un FINESS fictif</t>
  </si>
  <si>
    <t>Surface</t>
  </si>
  <si>
    <t>TOTAL</t>
  </si>
  <si>
    <t>ONGLET</t>
  </si>
  <si>
    <t>LIGNE</t>
  </si>
  <si>
    <t>COLONNE</t>
  </si>
  <si>
    <t>Valeur</t>
  </si>
  <si>
    <t>Analytique_classe</t>
  </si>
  <si>
    <t>Num_Col</t>
  </si>
  <si>
    <t>Analytique_compte</t>
  </si>
  <si>
    <t>m2</t>
  </si>
  <si>
    <t>Autres_m2</t>
  </si>
  <si>
    <t>Charges</t>
  </si>
  <si>
    <t>Produits</t>
  </si>
  <si>
    <t>L'établissement a-t-il recours à un prestataire pour l'activité de restauration</t>
  </si>
  <si>
    <t>L'établissement a-t-il recours à un prestataire pour l'entretien des locaux</t>
  </si>
  <si>
    <t>ID1</t>
  </si>
  <si>
    <t>ID2</t>
  </si>
  <si>
    <t>ID3</t>
  </si>
  <si>
    <t>ID4</t>
  </si>
  <si>
    <t>ID5</t>
  </si>
  <si>
    <t>ID6</t>
  </si>
  <si>
    <t>ID7</t>
  </si>
  <si>
    <t>ID8</t>
  </si>
  <si>
    <t>ID9</t>
  </si>
  <si>
    <t>ID10</t>
  </si>
  <si>
    <t>ID11</t>
  </si>
  <si>
    <t>ID12</t>
  </si>
  <si>
    <t>ID13</t>
  </si>
  <si>
    <t>ID14</t>
  </si>
  <si>
    <t>ID15</t>
  </si>
  <si>
    <t>ID16</t>
  </si>
  <si>
    <t>ID17</t>
  </si>
  <si>
    <t>ID18</t>
  </si>
  <si>
    <t>ID19</t>
  </si>
  <si>
    <t>ID20</t>
  </si>
  <si>
    <t>ID21</t>
  </si>
  <si>
    <t>ID22</t>
  </si>
  <si>
    <t>ID23</t>
  </si>
  <si>
    <t>ID24</t>
  </si>
  <si>
    <t>ID25</t>
  </si>
  <si>
    <t>ID26</t>
  </si>
  <si>
    <t>ID27</t>
  </si>
  <si>
    <t>ID28</t>
  </si>
  <si>
    <t>ID29</t>
  </si>
  <si>
    <t>ID30</t>
  </si>
  <si>
    <t>ID31</t>
  </si>
  <si>
    <t>ID32</t>
  </si>
  <si>
    <t>ID33</t>
  </si>
  <si>
    <t>ID34</t>
  </si>
  <si>
    <t>ID35</t>
  </si>
  <si>
    <t>ID36</t>
  </si>
  <si>
    <t>ID37</t>
  </si>
  <si>
    <t>ID38</t>
  </si>
  <si>
    <t>ID39</t>
  </si>
  <si>
    <t>ID40</t>
  </si>
  <si>
    <t>ID41</t>
  </si>
  <si>
    <t>ID42</t>
  </si>
  <si>
    <t>L'établissement exerce-t-il des activités hors champs sanitaires ?</t>
  </si>
  <si>
    <t>Si oui lesquelles :</t>
  </si>
  <si>
    <t>ID43</t>
  </si>
  <si>
    <t>ID44</t>
  </si>
  <si>
    <t>ID45</t>
  </si>
  <si>
    <t>Code cellule</t>
  </si>
  <si>
    <t>NA</t>
  </si>
  <si>
    <t>A renseigner (même valeur fictive)</t>
  </si>
  <si>
    <t>100000001</t>
  </si>
  <si>
    <t>ETABLISSEMENT</t>
  </si>
  <si>
    <t>Autres_m²</t>
  </si>
  <si>
    <t>PCP80</t>
  </si>
  <si>
    <t>PCP81</t>
  </si>
  <si>
    <t>PCP82</t>
  </si>
  <si>
    <t>PCP83</t>
  </si>
  <si>
    <t>PCP84</t>
  </si>
  <si>
    <t>PCP85</t>
  </si>
  <si>
    <t>PCP86</t>
  </si>
  <si>
    <t>PCP87</t>
  </si>
  <si>
    <t>PCP88</t>
  </si>
  <si>
    <t xml:space="preserve">6125-Crédit-bail immobilier </t>
  </si>
  <si>
    <t xml:space="preserve">6122-Crédit-bail mobilier </t>
  </si>
  <si>
    <t>6132-Locations immobilières</t>
  </si>
  <si>
    <t>6135-Locations mobilières</t>
  </si>
  <si>
    <t>6142-Charges locatives et de copropriété immobilières</t>
  </si>
  <si>
    <t>6145-Charges locatives et de copropriété mobilières</t>
  </si>
  <si>
    <t>6152 -Entretien et réparations sur bien immobiliers</t>
  </si>
  <si>
    <t>6155 -Entretien et réparations sur bien mobiliers et maintenance</t>
  </si>
  <si>
    <t>68112 - Dotations aux amortissements liées aux biens immobiliers</t>
  </si>
  <si>
    <t>6811. - Dotations aux amortissements  liées aux biens Hors biens immobiliers</t>
  </si>
  <si>
    <t>PCC95</t>
  </si>
  <si>
    <t>PCC96</t>
  </si>
  <si>
    <t>PCC97</t>
  </si>
  <si>
    <t>PCC98</t>
  </si>
  <si>
    <t>PCC99</t>
  </si>
  <si>
    <t>PCC100</t>
  </si>
  <si>
    <t>PCC101</t>
  </si>
  <si>
    <t>PCC102</t>
  </si>
  <si>
    <t>PCC103</t>
  </si>
  <si>
    <t>PCC104</t>
  </si>
  <si>
    <t>Activités d’intérêt général 
Produits pris en compte dans le contrôle de l'absence de surcompensations financières</t>
  </si>
  <si>
    <t>Hors Activités d’intérêt général 
Produits exclus du contrôle de l'absence de surcompensations financières</t>
  </si>
  <si>
    <t xml:space="preserve">Activités d’intérêt général </t>
  </si>
  <si>
    <t xml:space="preserve">HORS Activités d’intérêt général </t>
  </si>
  <si>
    <t>PCP89</t>
  </si>
  <si>
    <t>PCP90</t>
  </si>
  <si>
    <r>
      <t xml:space="preserve">Prestations délivrées aux usagers et accompagnants
</t>
    </r>
    <r>
      <rPr>
        <b/>
        <sz val="10"/>
        <color indexed="56"/>
        <rFont val="Arial"/>
        <family val="2"/>
      </rPr>
      <t>Autres
(**)</t>
    </r>
  </si>
  <si>
    <t xml:space="preserve">(*) Les établissements n'étant pas dans la capacité d'isoler les charges relatives aux chambres particulières, les charges liées aux majorations pour chambres particulières seront calculées à travers un ratio.
(**) </t>
  </si>
  <si>
    <t>prestaut</t>
  </si>
  <si>
    <t xml:space="preserve">(*) Les établissements n'étant pas dans la capacité d'isoler les charges relatives aux chambres particulières, les charges liées aux majorations pour chambres particulières seront calculées à travers un ratio.
</t>
  </si>
  <si>
    <t>(**) Si l'établissement utilise cette colonne merci de préciser en commentaire la nature de ces prestations :</t>
  </si>
  <si>
    <t>MCO
SSR
PSY
HAD</t>
  </si>
  <si>
    <t>cliniquech</t>
  </si>
  <si>
    <t>cliniquehch</t>
  </si>
  <si>
    <t>Dont surface occupée par les SA Cliniques
Chambres</t>
  </si>
  <si>
    <t>Dont surface occupée par les SA Cliniques
Hors Chambres</t>
  </si>
  <si>
    <t xml:space="preserve">unité utilisée (m² SHOB/SHON/surface plancher) </t>
  </si>
  <si>
    <t>Unitem2</t>
  </si>
  <si>
    <t>Les m² doivent être renseignés par section selon l’information disponible dans l’établissement (m² SHOB/SHON/surface plancher). 
L'unité utilisée doit être précisée dans le tableau de recueil.</t>
  </si>
  <si>
    <t>Afin de pouvoir évaluer les charges relatives aux Prestations délivrées aux usagers et accompagnants / Majorations pour chambres particulières, il convient de renseigner le nombre de m² :</t>
  </si>
  <si>
    <t xml:space="preserve">711 - Production stockée (ou déstockage)
Activités d’intérêt général </t>
  </si>
  <si>
    <t xml:space="preserve">712 - Production stockée (ou déstockage)
Hors Activités d’intérêt général </t>
  </si>
  <si>
    <t>PCP91</t>
  </si>
  <si>
    <t>PCP92</t>
  </si>
  <si>
    <t>PCP93</t>
  </si>
  <si>
    <t>70 - Ventes de produits fabriqués, prestations de services, marchandises et produits des activités annexes</t>
  </si>
  <si>
    <t>701 Ventes de produits finis</t>
  </si>
  <si>
    <t>702 Ventes de produits intermédiaires</t>
  </si>
  <si>
    <t>703 Ventes de produits résiduels</t>
  </si>
  <si>
    <t>704 Travaux</t>
  </si>
  <si>
    <t>705 Études</t>
  </si>
  <si>
    <t>706 Prestations de services</t>
  </si>
  <si>
    <t>707 Ventes de marchandises</t>
  </si>
  <si>
    <t>7071 Rétrocession de médicaments</t>
  </si>
  <si>
    <t>7078 Autres ventes de marchandises</t>
  </si>
  <si>
    <t>708 Produits des activités annexes à l’activité hospitalière</t>
  </si>
  <si>
    <t>7081 Produits des services exploités dans l'intérêt du personnel</t>
  </si>
  <si>
    <t>7082 Prestations délivrées aux usagers et accompagnants</t>
  </si>
  <si>
    <t>70821 Chambres</t>
  </si>
  <si>
    <t>70822 Repas</t>
  </si>
  <si>
    <t>70823 Téléphone</t>
  </si>
  <si>
    <t>70824 Majoration pour chambre particulière</t>
  </si>
  <si>
    <t>70825 Produits des prestations hôtelières facturées au titre de l’article L.174-20 du code de la sécurité sociale</t>
  </si>
  <si>
    <t>70828 Autres</t>
  </si>
  <si>
    <t>7083 Locations diverses</t>
  </si>
  <si>
    <t>7084 Mise à disposition de personnel facturée</t>
  </si>
  <si>
    <t>7087 Remboursement de frais par les CRPA</t>
  </si>
  <si>
    <t>7088 Autres produits d'activités annexes</t>
  </si>
  <si>
    <t>70881 Redevances commerciales, location téléviseurs, produits audio et vidéo</t>
  </si>
  <si>
    <t>Chirurgie esthétique mentionnée à l'article L. 6322-1 du CSP</t>
  </si>
  <si>
    <t>70888 Autres</t>
  </si>
  <si>
    <t>709 Rabais, remises et ristournes accordés par l’établissement</t>
  </si>
  <si>
    <t>73 - Produits de l'activité hospitalière</t>
  </si>
  <si>
    <t>731 Produits à la charge de l’assurance maladie</t>
  </si>
  <si>
    <t>7311 Produits de l’hospitalisation</t>
  </si>
  <si>
    <t>73111 Produits de la tarification des séjours</t>
  </si>
  <si>
    <t>73112 Produits des médicaments facturés en sus des séjours</t>
  </si>
  <si>
    <t>73113 Produits des dispositifs médicaux facturés en sus des séjours</t>
  </si>
  <si>
    <t>73114 Forfaits annuels</t>
  </si>
  <si>
    <t>73117 Dotation annuelle de financement (DAF)</t>
  </si>
  <si>
    <t>73118 Dotations missions d’intérêt général et aides à la contractualisation ( MIGAC)</t>
  </si>
  <si>
    <t>7312 Produits des prestations faisant l’objet d’une tarification spécifique</t>
  </si>
  <si>
    <t>73121 Consultations et actes externes</t>
  </si>
  <si>
    <t>73122 Forfaits accueil et traitement des urgences (ATU)</t>
  </si>
  <si>
    <t>73123 Forfaits petit matériel (FFM)</t>
  </si>
  <si>
    <t>73124 Forfaits sécurité et environnement hospitalier (SE)</t>
  </si>
  <si>
    <t>73125 Spécialités pharmaceutiques ou dispositifs médicaux administrés en consultation externes, relevant de l’article L162-27 ou L165-1 du code de la sécurité sociale</t>
  </si>
  <si>
    <t>73126 Forfaits techniques et assimilés</t>
  </si>
  <si>
    <t>73128 Autres</t>
  </si>
  <si>
    <t>732 Produits à la charge des patients, organismes complémentaire et compagnies d’assurance</t>
  </si>
  <si>
    <t>733 Produits des prestations de soins délivrées aux patients étrangers non assurés sociaux en France</t>
  </si>
  <si>
    <t>7331 Produits des prestations au titre des conventions internationales</t>
  </si>
  <si>
    <t>7332 Produits des prestations au titre de l’aide médicale de l’État (AME)</t>
  </si>
  <si>
    <t>7333 Produits des prestations au titre des soins urgents prévus à l’article L.254-1 du code de l'action sociale et des familles</t>
  </si>
  <si>
    <t>7334 Produits des prestations de soins facturées au titre de l'article L.174-20 du code de la sécurité sociale</t>
  </si>
  <si>
    <t>7338 Autres</t>
  </si>
  <si>
    <t>734 Prestations effectuées au profit des malades d’un autre établissement</t>
  </si>
  <si>
    <t>735 Produits à la charge de l’État, collectivités territoriales et autres organismes publics</t>
  </si>
  <si>
    <t>747 Subventions et participations</t>
  </si>
  <si>
    <t>7471 Fonds d'intervention régional (FIR)</t>
  </si>
  <si>
    <t>7472 Subventions et participations versées au titre de la PMI</t>
  </si>
  <si>
    <t>7473 Subventions et participations versées aux services médicaux d'urgence</t>
  </si>
  <si>
    <t>7474 Fonds pour l’emploi hospitalier (FEH)</t>
  </si>
  <si>
    <t>7475 Fonds de modernisation des établissements de santé publics et privés (FMESPP)</t>
  </si>
  <si>
    <t>7476 Fonds d’insertion pour les personnes handicapées dans la fonction publique</t>
  </si>
  <si>
    <t>7477 Subvention de fonctionnement médecine légale</t>
  </si>
  <si>
    <t>748 Autres subventions et participations</t>
  </si>
  <si>
    <t>7483 Versements libératoires ouvrant droit à l’exonération de la taxe d’apprentissage</t>
  </si>
  <si>
    <t>7484 Aide forfaitaire à l’apprentissage</t>
  </si>
  <si>
    <t>7488 Autres</t>
  </si>
  <si>
    <t>751 Redevances pour concessions, brevets, licences, marques, procédés, droits et valeurs similaires</t>
  </si>
  <si>
    <t>752 Revenus des immeubles</t>
  </si>
  <si>
    <t>753 Retenues et versements sur honoraires médicaux</t>
  </si>
  <si>
    <t>754 Remboursements de frais</t>
  </si>
  <si>
    <t>755 Quotes-parts de résultat sur opérations faites en commun</t>
  </si>
  <si>
    <t>758 Produits divers de gestion courante</t>
  </si>
  <si>
    <t>7588 Produits divers de gestion courante</t>
  </si>
  <si>
    <t>75881 Produits de la gestion des biens des malades protégés</t>
  </si>
  <si>
    <t>75888 Autres produits divers de gestion courante</t>
  </si>
  <si>
    <t>758881 Produits divers de gestion courante (dons et legs, redevances cafétéria)</t>
  </si>
  <si>
    <t>758882 Produits divers de gestion courante (remboursement des contrats aidés, quote-part GCS)</t>
  </si>
  <si>
    <t>761 Produits de participations</t>
  </si>
  <si>
    <t>762 Produits des autres immobilisations financières</t>
  </si>
  <si>
    <t>764 Revenus des valeurs mobilières de placement</t>
  </si>
  <si>
    <t>765 Escomptes obtenus</t>
  </si>
  <si>
    <t>766 Gains de change</t>
  </si>
  <si>
    <t>767 Produits nets sur cessions de valeurs mobilières de placement</t>
  </si>
  <si>
    <t>768 Autres produits financiers</t>
  </si>
  <si>
    <t>771 Produits exceptionnels sur opérations de gestion</t>
  </si>
  <si>
    <t>772 Produits sur exercices antérieurs</t>
  </si>
  <si>
    <t>773 Mandats annulés sur exercices antérieurs</t>
  </si>
  <si>
    <t>775 Produits des cessions d'éléments d'actif</t>
  </si>
  <si>
    <t>7771 Quote-part des subventions d'investissement virée au résultat de l'exercice (fonds publics)</t>
  </si>
  <si>
    <t>7772 Quote-part des subventions d'investissement virée au résultat de l'exercice (fonds privés uniquement)</t>
  </si>
  <si>
    <t>778 Autres produits exceptionnels</t>
  </si>
  <si>
    <t>781 Reprises sur amortissements, dépréciations et provisions (à inscrire dans les produits d'exploitation)</t>
  </si>
  <si>
    <t>786 Reprises sur dépréciations et provisions (à inscrire dans les produits financiers)</t>
  </si>
  <si>
    <t>787 Reprises sur dépréciations et provisions (à inscrire dans les produits exceptionnels)</t>
  </si>
  <si>
    <t>789 – Report des ressources non utilisées des exercices antérieurs</t>
  </si>
  <si>
    <t>7895 Report des ressources non utilisés sur dons manuels reçus</t>
  </si>
  <si>
    <t>7897 Report des ressources non utilisés sur legs et donations affectés</t>
  </si>
  <si>
    <t>79 Transferts de charge</t>
  </si>
  <si>
    <t>791 Transferts de charges d'exploitation</t>
  </si>
  <si>
    <t>796 Transferts de charges financières</t>
  </si>
  <si>
    <t>797 Transferts de charges exceptionnelles</t>
  </si>
  <si>
    <t>601 Achats stockés de matières premières ou fournitures</t>
  </si>
  <si>
    <t>602 Achats stockés ; autres approvisionnements</t>
  </si>
  <si>
    <t>603 Variation des stocks</t>
  </si>
  <si>
    <t>606 Achats non stockés de matières et fournitures</t>
  </si>
  <si>
    <t>607 Achats de marchandises</t>
  </si>
  <si>
    <t>609 Rabais, remises et ristournes obtenus sur achats</t>
  </si>
  <si>
    <t>611 Sous-traitance générale</t>
  </si>
  <si>
    <t>612 Redevances de crédit-bail</t>
  </si>
  <si>
    <t>613 Locations</t>
  </si>
  <si>
    <t>614 Charges locatives et de copropriété</t>
  </si>
  <si>
    <t>615 Entretien et réparations</t>
  </si>
  <si>
    <t>616 Primes d’assurance</t>
  </si>
  <si>
    <t>617 Études et recherches</t>
  </si>
  <si>
    <t>618 Divers services extérieurs</t>
  </si>
  <si>
    <t>619 Rabais, remises et ristournes obtenus sur services extérieurs</t>
  </si>
  <si>
    <t>621 Personnel extérieur à l’établissement</t>
  </si>
  <si>
    <t>622 Rémunérations d’intermédiaires et honoraires</t>
  </si>
  <si>
    <t>623 Informations, publications, relations publiques</t>
  </si>
  <si>
    <t>624 Transports de biens, d’usagers et transports collectifs de personnel</t>
  </si>
  <si>
    <t>625 Déplacements, missions et réceptions</t>
  </si>
  <si>
    <t>626 Frais postaux et frais de télécommunications</t>
  </si>
  <si>
    <t>627 Services bancaires et assimilés</t>
  </si>
  <si>
    <t>628 Prestations de services à caractère non médical</t>
  </si>
  <si>
    <t>629 Rabais, remises, ristournes obtenus sur autres services extérieurs</t>
  </si>
  <si>
    <t>631 Impôts, taxes et versements assimilés sur rémunérations (administration des Impôts)</t>
  </si>
  <si>
    <t>6311 Taxe sur les salaires</t>
  </si>
  <si>
    <t>63111 Personnel non médical</t>
  </si>
  <si>
    <t>63112 Personnel médical</t>
  </si>
  <si>
    <t>633 Impôts, taxes et versements assimilés sur rémunérations (autres organismes)</t>
  </si>
  <si>
    <t>6331 Versements de transport</t>
  </si>
  <si>
    <t>63311 Personnel non médical</t>
  </si>
  <si>
    <t>63312 Personnel médical</t>
  </si>
  <si>
    <t>6332 Allocations logement</t>
  </si>
  <si>
    <t>6333 Participations des employeurs à la formation professionnelle continue</t>
  </si>
  <si>
    <t>63331 Personnel non médical</t>
  </si>
  <si>
    <t>63332 Personnel médical</t>
  </si>
  <si>
    <t>6334 Centre national de gestion</t>
  </si>
  <si>
    <t>6335 Fonds d’insertion pour les personnes handicapées dans la fonction publique</t>
  </si>
  <si>
    <t>6336 Fonds pour l’emploi hospitalier</t>
  </si>
  <si>
    <t>6337 Fonds mutualisé du financement des études relatives à la promotion professionnelle (FMEP)</t>
  </si>
  <si>
    <t>6338 Autres impôts, taxes et versements assimilés sur rémunérations (autres organismes)</t>
  </si>
  <si>
    <t>63381 Personnel non médical</t>
  </si>
  <si>
    <t>63382 Personnel médical</t>
  </si>
  <si>
    <t>6339 Remboursements obtenus sur impôts, taxes et versements assimilés sur rémunérations ( autres organismes)</t>
  </si>
  <si>
    <t>635 Autres impôts, taxes et versements assimilés (administration des Impôts)</t>
  </si>
  <si>
    <t>6351 Impôts directs</t>
  </si>
  <si>
    <t>63511 Contribution économique territoriale</t>
  </si>
  <si>
    <t>635111 Cotisation foncière des entreprises</t>
  </si>
  <si>
    <t>635112 Cotisation sur la valeur ajoutée des entreprises</t>
  </si>
  <si>
    <t>63512 Taxes foncières</t>
  </si>
  <si>
    <t>63513 Autres impôts locaux</t>
  </si>
  <si>
    <t>63514 Impôts sur les sociétés</t>
  </si>
  <si>
    <t>6352 Taxes sur le chiffre d'affaires non récupérables</t>
  </si>
  <si>
    <t>6353 Impôts indirects</t>
  </si>
  <si>
    <t>6354 Droits d’enregistrement et de timbre</t>
  </si>
  <si>
    <t>6358 Autres droits</t>
  </si>
  <si>
    <t>637 Autres impôts, taxes et versements assimilés (autres organismes)</t>
  </si>
  <si>
    <t>641 Rémunérations du personnel non médical</t>
  </si>
  <si>
    <t>642 Rémunérations du personnel médical</t>
  </si>
  <si>
    <t>645 Charges de sécurité sociale et de prévoyance</t>
  </si>
  <si>
    <t>647 Autres charges sociales</t>
  </si>
  <si>
    <t>648 Autres charges de personnel</t>
  </si>
  <si>
    <t>649 Atténuations de charges- portabilité compte épargne temps (CET)</t>
  </si>
  <si>
    <t>651 Redevances pour concessions, brevets, licences, marques, procédés, droits et valeurs similaires</t>
  </si>
  <si>
    <t>652 Contributions aux GCS et CHT</t>
  </si>
  <si>
    <t>654 Pertes sur créances irrécouvrables</t>
  </si>
  <si>
    <t>657 Subventions</t>
  </si>
  <si>
    <t>658 Charges diverses de gestion courante</t>
  </si>
  <si>
    <t>661 Charges d'intérêts</t>
  </si>
  <si>
    <t>665 Escomptes accordés</t>
  </si>
  <si>
    <t>666 Pertes de change</t>
  </si>
  <si>
    <t>667 Charges nettes sur cessions de valeurs mobilières de placement</t>
  </si>
  <si>
    <t>668 Autres charges financières</t>
  </si>
  <si>
    <t>671 Charges exceptionnelles sur opérations de gestion</t>
  </si>
  <si>
    <t>672 Charges sur exercices antérieurs</t>
  </si>
  <si>
    <t>673 Titres annulés (sur exercices antérieurs)</t>
  </si>
  <si>
    <t>675 Valeurs comptables des éléments d'actif cédés</t>
  </si>
  <si>
    <t>678 Autres charges exceptionnelles</t>
  </si>
  <si>
    <t>681 Dotations aux amortissements, dépréciations et provisions - Charges d'exploitation</t>
  </si>
  <si>
    <t>686 Dotations aux amortissements, dépréciations et provisions - Charges financières</t>
  </si>
  <si>
    <t>687 Dotations aux amortissements, dépréciations et provisions - Charges exceptionnelles</t>
  </si>
  <si>
    <t>689 Engagements à réaliser sur ressources affectées</t>
  </si>
  <si>
    <t xml:space="preserve">69 - Participation des salariés - impôts sur les bénéfices et assimilés </t>
  </si>
  <si>
    <t>691 Participation des salariés aux résultats</t>
  </si>
  <si>
    <t>695 Impôts sur les bénéfices</t>
  </si>
  <si>
    <t xml:space="preserve">696 Suppléments d'impôt sur les sociétés liés aux distributions </t>
  </si>
  <si>
    <t>697 Imposition forfaitaire annuelle des sociétés </t>
  </si>
  <si>
    <t>698 Intégration fiscale</t>
  </si>
  <si>
    <t>699 Produits - Reports en arrière des déficits </t>
  </si>
  <si>
    <t>PCC105</t>
  </si>
  <si>
    <t>PCC106</t>
  </si>
  <si>
    <t>PCC107</t>
  </si>
  <si>
    <t>PCC108</t>
  </si>
  <si>
    <t>PCC109</t>
  </si>
  <si>
    <t>PCC110</t>
  </si>
  <si>
    <t>PCP94</t>
  </si>
  <si>
    <t>PCP95</t>
  </si>
  <si>
    <t>PCP96</t>
  </si>
  <si>
    <t>PCP97</t>
  </si>
  <si>
    <t>PCP98</t>
  </si>
  <si>
    <t>PCP99</t>
  </si>
  <si>
    <t>PCP100</t>
  </si>
  <si>
    <t>PCP101</t>
  </si>
  <si>
    <t>PCP102</t>
  </si>
  <si>
    <t>PCP103</t>
  </si>
  <si>
    <t>PCP104</t>
  </si>
  <si>
    <t>PCP105</t>
  </si>
  <si>
    <t>PCP106</t>
  </si>
  <si>
    <t>PCP107</t>
  </si>
  <si>
    <t>PCP108</t>
  </si>
  <si>
    <t>PCP109</t>
  </si>
  <si>
    <t>PCP110</t>
  </si>
  <si>
    <t>PCP111</t>
  </si>
  <si>
    <t>PCP112</t>
  </si>
  <si>
    <t>PCP113</t>
  </si>
  <si>
    <t>PCP114</t>
  </si>
  <si>
    <t>N° FINESS de l'entité juridique interrogée :</t>
  </si>
  <si>
    <t xml:space="preserve">Raison sociale de l'entité juridique interrogée : </t>
  </si>
  <si>
    <t xml:space="preserve">L'établissement a-t-il fusionné avec un autre établissement par rapport à la précédente enquête ?                        </t>
  </si>
  <si>
    <t>Si oui, indiquer le FINESS de l'entité juridique de l'établissement avec lequel l'établissement a fusionné :</t>
  </si>
  <si>
    <t xml:space="preserve">L'établissement est-il issu d'une scission ?                        </t>
  </si>
  <si>
    <t>Si oui, indiquer le FINESS de l'entité juridique de l'établissement duquel l'établissement a été séparé :</t>
  </si>
  <si>
    <t>ID46</t>
  </si>
  <si>
    <t>ID47</t>
  </si>
  <si>
    <t>EXERCICE N</t>
  </si>
  <si>
    <t>EXERCICE N-1</t>
  </si>
  <si>
    <t>ACTIF</t>
  </si>
  <si>
    <t>Amortissement</t>
  </si>
  <si>
    <t>PASSIF</t>
  </si>
  <si>
    <r>
      <t xml:space="preserve">&amp; dépréciations
</t>
    </r>
    <r>
      <rPr>
        <i/>
        <sz val="9"/>
        <rFont val="Arial"/>
        <family val="2"/>
      </rPr>
      <t>(signe positif)</t>
    </r>
  </si>
  <si>
    <t xml:space="preserve">  Frais d'établissement</t>
  </si>
  <si>
    <t>RESERVES</t>
  </si>
  <si>
    <t xml:space="preserve">  Frais d'études et de recherche et développement</t>
  </si>
  <si>
    <t xml:space="preserve">  Concessions et droits similaires, brevets, licences, marques et procédés, droits et valeurs similaires</t>
  </si>
  <si>
    <t xml:space="preserve">  Excédent affecté à l'investissement</t>
  </si>
  <si>
    <t xml:space="preserve">  Droit au bail</t>
  </si>
  <si>
    <t xml:space="preserve">  Réserve de trésorerie</t>
  </si>
  <si>
    <t xml:space="preserve">  Autres immobilisations incorporelles</t>
  </si>
  <si>
    <t xml:space="preserve">  Réserve de compensation</t>
  </si>
  <si>
    <t xml:space="preserve">  Immobilisations incorporelles en cours</t>
  </si>
  <si>
    <t xml:space="preserve">  Autres réserves</t>
  </si>
  <si>
    <t>REPORT A NOUVEAU</t>
  </si>
  <si>
    <t xml:space="preserve">  Terrains</t>
  </si>
  <si>
    <t xml:space="preserve">  Constructions</t>
  </si>
  <si>
    <t xml:space="preserve">  Report à nouveau excédentaire</t>
  </si>
  <si>
    <t xml:space="preserve">  Installations techniques, matériel et outillage industriel</t>
  </si>
  <si>
    <r>
      <t xml:space="preserve">  Report à nouveau déficitaire </t>
    </r>
    <r>
      <rPr>
        <i/>
        <sz val="9"/>
        <rFont val="Arial"/>
        <family val="2"/>
      </rPr>
      <t>2</t>
    </r>
  </si>
  <si>
    <t xml:space="preserve">  Autres immobilisations corporelles</t>
  </si>
  <si>
    <r>
      <t xml:space="preserve">RESULTAT DE L'EXERCICE </t>
    </r>
    <r>
      <rPr>
        <i/>
        <sz val="9"/>
        <rFont val="Arial"/>
        <family val="2"/>
      </rPr>
      <t>1</t>
    </r>
  </si>
  <si>
    <t xml:space="preserve">  Immobilisations corporelles en cours</t>
  </si>
  <si>
    <t xml:space="preserve">  (excédent ou déficit)</t>
  </si>
  <si>
    <t xml:space="preserve">  Immobilisations reçues en affectation</t>
  </si>
  <si>
    <t xml:space="preserve">  Immobilisations affectées ou mises à disposition</t>
  </si>
  <si>
    <t>SUBVENTIONS D'INVESTISSEMENT</t>
  </si>
  <si>
    <t>IMMOBILISATIONS FINANCIERES</t>
  </si>
  <si>
    <t>PROVISIONS REGLEMENTEES</t>
  </si>
  <si>
    <t xml:space="preserve">  Participations et créances rattachées à </t>
  </si>
  <si>
    <t>DROIT DE L'AFFECTANT</t>
  </si>
  <si>
    <t xml:space="preserve">  des participations</t>
  </si>
  <si>
    <t xml:space="preserve">  Autres titres immobilisés</t>
  </si>
  <si>
    <t>COMPTE DE LIAISON INVESTISSEMENT</t>
  </si>
  <si>
    <t xml:space="preserve">  Prêts</t>
  </si>
  <si>
    <t xml:space="preserve">  Autres</t>
  </si>
  <si>
    <t>FONDS DEDIES</t>
  </si>
  <si>
    <t xml:space="preserve">     TOTAL I</t>
  </si>
  <si>
    <t>STOCKS ET EN COURS</t>
  </si>
  <si>
    <t>PROVISIONS</t>
  </si>
  <si>
    <t>PROVISIONS POUR RISQUES</t>
  </si>
  <si>
    <t>POUR RISQUES</t>
  </si>
  <si>
    <t xml:space="preserve">  Matières premières</t>
  </si>
  <si>
    <t>ET CHARGES</t>
  </si>
  <si>
    <t>PROVISIONS POUR CHARGES</t>
  </si>
  <si>
    <t xml:space="preserve">  Autres approvisionnements</t>
  </si>
  <si>
    <t xml:space="preserve">  En cours de production de biens</t>
  </si>
  <si>
    <t xml:space="preserve">     TOTAL II</t>
  </si>
  <si>
    <t xml:space="preserve">  Produits</t>
  </si>
  <si>
    <t>DETTES</t>
  </si>
  <si>
    <t xml:space="preserve">  Marchandises</t>
  </si>
  <si>
    <t>DETTES FINANCIERES</t>
  </si>
  <si>
    <t>Autres stocks</t>
  </si>
  <si>
    <t xml:space="preserve">  Emprunts obligataires</t>
  </si>
  <si>
    <t>CREANCES D'EXPLOITATION</t>
  </si>
  <si>
    <t xml:space="preserve">  Emprunts auprès des établissements de crédit</t>
  </si>
  <si>
    <t xml:space="preserve">  Hospitalisés et consultants</t>
  </si>
  <si>
    <t xml:space="preserve">  Emprunts et dettes financières divers</t>
  </si>
  <si>
    <t xml:space="preserve">  Caisse pivot</t>
  </si>
  <si>
    <t xml:space="preserve">  Crédits et lignes de trésorerie</t>
  </si>
  <si>
    <t xml:space="preserve">  Autres tiers-payants</t>
  </si>
  <si>
    <t>Créances irrécouvrables admises en non valeur</t>
  </si>
  <si>
    <t>DETTES D'EXPLOITATION</t>
  </si>
  <si>
    <t>CREANCES DIVERSES</t>
  </si>
  <si>
    <t xml:space="preserve">  Avances reçues</t>
  </si>
  <si>
    <t xml:space="preserve">  Dettes fournisseurs et comptes rattachés</t>
  </si>
  <si>
    <t>COMPTE DE LIAISON FONCTIONNEMENT</t>
  </si>
  <si>
    <t xml:space="preserve">  Dettes fiscales et sociales</t>
  </si>
  <si>
    <t>VALEURS MOBILIERES DE PLACEMENT</t>
  </si>
  <si>
    <t>DETTES DIVERSES</t>
  </si>
  <si>
    <t>DISPONIBILITES</t>
  </si>
  <si>
    <t>CHARGES CONSTATEES D'AVANCE</t>
  </si>
  <si>
    <t xml:space="preserve">  Dettes sur immobilisations et comptes rattachés</t>
  </si>
  <si>
    <t xml:space="preserve">  Fonds déposés par les hospitalisés et hébergés</t>
  </si>
  <si>
    <t>COMPTE DE LIAISON TRESORERIE</t>
  </si>
  <si>
    <t xml:space="preserve">  Produits constatés d'avance</t>
  </si>
  <si>
    <t xml:space="preserve">     TOTAL III</t>
  </si>
  <si>
    <t xml:space="preserve">  Charges à répartir sur plusieurs exercices</t>
  </si>
  <si>
    <t>Recettes à classer ou à régulariser -crédit</t>
  </si>
  <si>
    <t xml:space="preserve">  Primes de remboursement des obligations</t>
  </si>
  <si>
    <t xml:space="preserve">  Dépenses à classer ou à régulariser</t>
  </si>
  <si>
    <t>Ecart de conversion passif</t>
  </si>
  <si>
    <t xml:space="preserve">  Dotations attendues</t>
  </si>
  <si>
    <t xml:space="preserve">  Ecart de conversion actif</t>
  </si>
  <si>
    <t xml:space="preserve">     TOTAL IV</t>
  </si>
  <si>
    <t>TOTAL GENERAL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</si>
  <si>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</si>
  <si>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</si>
  <si>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</si>
  <si>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</si>
  <si>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</si>
  <si>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</si>
  <si>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</si>
  <si>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</si>
  <si>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</si>
  <si>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</si>
  <si>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</si>
  <si>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</si>
  <si>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</si>
  <si>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</si>
  <si>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</si>
  <si>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</si>
  <si>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</si>
  <si>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</si>
  <si>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</si>
  <si>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</si>
  <si>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</si>
  <si>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</si>
  <si>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</si>
  <si>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</si>
  <si>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</si>
  <si>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</si>
  <si>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</si>
  <si>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</si>
  <si>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</si>
  <si>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</si>
  <si>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</si>
  <si>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</si>
  <si>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</si>
  <si>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</si>
  <si>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</si>
  <si>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</si>
  <si>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</si>
  <si>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</si>
  <si>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</si>
  <si>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</si>
  <si>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</si>
  <si>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</si>
  <si>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VERSION</t>
  </si>
  <si>
    <t>PCP115</t>
  </si>
  <si>
    <t>78941 Report des ressources non utilisés sur subventions attribuées
(fonds publics)</t>
  </si>
  <si>
    <t>78942 Report des ressources non utilisés sur subventions attribuées
(fonds privés uniquement)</t>
  </si>
  <si>
    <t xml:space="preserve">Raison sociale :    </t>
  </si>
  <si>
    <r>
      <t>APPORTS et</t>
    </r>
    <r>
      <rPr>
        <b/>
        <sz val="9"/>
        <color theme="4"/>
        <rFont val="Arial"/>
        <family val="2"/>
      </rPr>
      <t xml:space="preserve"> FONDS ASSOCIATIFS</t>
    </r>
  </si>
  <si>
    <t>Maquette établissements ex-DG / DAF
plan comptable basé sur la M21</t>
  </si>
  <si>
    <t>M21V2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</si>
</sst>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#,##0\ &quot;€&quot;"/>
    <numFmt numFmtId="165" formatCode="_-* #,##0\ _€_-;\-* #,##0\ _€_-;_-* &quot;-&quot;??\ _€_-;_-@_-"/>
    <numFmt numFmtId="166" formatCode="#0"/>
    <numFmt numFmtId="167" formatCode="_-* #,##0.00\ _F_-;\-* #,##0.00\ _F_-;_-* &quot;-&quot;??\ _F_-;_-@_-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56"/>
      <name val="Arial"/>
      <family val="2"/>
    </font>
    <font>
      <sz val="10"/>
      <color theme="1"/>
      <name val="Arial"/>
      <family val="2"/>
    </font>
    <font>
      <sz val="10"/>
      <color indexed="56"/>
      <name val="Arial"/>
      <family val="2"/>
    </font>
    <font>
      <i/>
      <sz val="10"/>
      <color indexed="56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56"/>
      <name val="Arial"/>
      <family val="2"/>
    </font>
    <font>
      <sz val="8"/>
      <color indexed="56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indexed="10"/>
      <name val="Calibri"/>
      <family val="2"/>
    </font>
    <font>
      <sz val="11"/>
      <color rgb="FF9C0006"/>
      <name val="Calibri"/>
      <family val="2"/>
      <scheme val="minor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rgb="FFFA7D00"/>
      <name val="Calibri"/>
      <family val="2"/>
      <scheme val="minor"/>
    </font>
    <font>
      <sz val="11"/>
      <color indexed="53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theme="3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indexed="62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0"/>
      <color indexed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19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theme="3"/>
      <name val="Cambria"/>
      <family val="1"/>
      <scheme val="major"/>
    </font>
    <font>
      <b/>
      <sz val="18"/>
      <color indexed="62"/>
      <name val="Cambria"/>
      <family val="1"/>
    </font>
    <font>
      <b/>
      <sz val="18"/>
      <color theme="3"/>
      <name val="Cambria"/>
      <family val="1"/>
      <scheme val="maj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7" tint="-0.24982451857051302"/>
      <name val="Arial"/>
      <family val="2"/>
    </font>
    <font>
      <sz val="11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5"/>
      <color theme="4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color theme="5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theme="4"/>
      <name val="Arial"/>
      <family val="2"/>
    </font>
    <font>
      <sz val="9"/>
      <color indexed="14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4998321481978820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56"/>
      </left>
      <right style="dotted">
        <color indexed="56"/>
      </right>
      <top style="dotted">
        <color indexed="56"/>
      </top>
      <bottom style="dotted">
        <color indexed="56"/>
      </bottom>
      <diagonal/>
    </border>
    <border>
      <left style="hair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 tint="-0.49983214819788202"/>
      </top>
      <bottom/>
      <diagonal/>
    </border>
    <border>
      <left/>
      <right/>
      <top/>
      <bottom style="thin">
        <color theme="4" tint="-0.4998321481978820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56"/>
      </right>
      <top style="thin">
        <color indexed="64"/>
      </top>
      <bottom style="dotted">
        <color indexed="56"/>
      </bottom>
      <diagonal/>
    </border>
    <border>
      <left style="dotted">
        <color indexed="56"/>
      </left>
      <right style="dotted">
        <color indexed="56"/>
      </right>
      <top style="thin">
        <color indexed="64"/>
      </top>
      <bottom style="dotted">
        <color indexed="56"/>
      </bottom>
      <diagonal/>
    </border>
    <border>
      <left style="dotted">
        <color indexed="56"/>
      </left>
      <right style="thin">
        <color indexed="64"/>
      </right>
      <top style="thin">
        <color indexed="64"/>
      </top>
      <bottom style="dotted">
        <color indexed="56"/>
      </bottom>
      <diagonal/>
    </border>
    <border>
      <left style="thin">
        <color indexed="64"/>
      </left>
      <right style="dotted">
        <color indexed="56"/>
      </right>
      <top style="dotted">
        <color indexed="56"/>
      </top>
      <bottom style="dotted">
        <color indexed="56"/>
      </bottom>
      <diagonal/>
    </border>
    <border>
      <left style="dotted">
        <color indexed="56"/>
      </left>
      <right style="thin">
        <color indexed="64"/>
      </right>
      <top style="dotted">
        <color indexed="56"/>
      </top>
      <bottom style="dotted">
        <color indexed="56"/>
      </bottom>
      <diagonal/>
    </border>
    <border>
      <left style="hair">
        <color indexed="56"/>
      </left>
      <right style="hair">
        <color indexed="56"/>
      </right>
      <top style="thin">
        <color indexed="64"/>
      </top>
      <bottom style="hair">
        <color indexed="56"/>
      </bottom>
      <diagonal/>
    </border>
    <border>
      <left style="thin">
        <color indexed="64"/>
      </left>
      <right style="thin">
        <color indexed="64"/>
      </right>
      <top style="dotted">
        <color indexed="56"/>
      </top>
      <bottom style="dotted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56"/>
      </bottom>
      <diagonal/>
    </border>
    <border>
      <left style="thin">
        <color indexed="64"/>
      </left>
      <right style="thin">
        <color indexed="64"/>
      </right>
      <top style="dotted">
        <color indexed="56"/>
      </top>
      <bottom style="thin">
        <color indexed="64"/>
      </bottom>
      <diagonal/>
    </border>
    <border>
      <left style="dotted">
        <color indexed="56"/>
      </left>
      <right style="dotted">
        <color indexed="56"/>
      </right>
      <top/>
      <bottom style="dotted">
        <color indexed="56"/>
      </bottom>
      <diagonal/>
    </border>
    <border>
      <left style="dotted">
        <color indexed="56"/>
      </left>
      <right style="dotted">
        <color indexed="56"/>
      </right>
      <top style="dotted">
        <color indexed="56"/>
      </top>
      <bottom/>
      <diagonal/>
    </border>
    <border>
      <left style="dotted">
        <color indexed="56"/>
      </left>
      <right/>
      <top style="dotted">
        <color indexed="56"/>
      </top>
      <bottom style="dotted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64"/>
      </left>
      <right style="thin">
        <color indexed="64"/>
      </right>
      <top style="hair">
        <color indexed="56"/>
      </top>
      <bottom style="hair">
        <color indexed="56"/>
      </bottom>
      <diagonal/>
    </border>
  </borders>
  <cellStyleXfs count="239">
    <xf numFmtId="0" fontId="0" fillId="0" borderId="0"/>
    <xf numFmtId="43" fontId="1" fillId="0" borderId="0" applyFont="0" applyFill="0" applyBorder="0" applyAlignment="0" applyProtection="0"/>
    <xf numFmtId="164" fontId="2" fillId="8" borderId="5">
      <alignment horizontal="right" vertical="center" wrapText="1"/>
      <protection locked="0"/>
    </xf>
    <xf numFmtId="0" fontId="9" fillId="0" borderId="0"/>
    <xf numFmtId="0" fontId="2" fillId="0" borderId="5">
      <alignment horizontal="center" vertical="center" wrapText="1"/>
    </xf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6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14" borderId="0" applyNumberFormat="0" applyBorder="0" applyAlignment="0" applyProtection="0"/>
    <xf numFmtId="0" fontId="1" fillId="21" borderId="0" applyNumberFormat="0" applyBorder="0" applyAlignment="0" applyProtection="0"/>
    <xf numFmtId="0" fontId="20" fillId="16" borderId="0" applyNumberFormat="0" applyBorder="0" applyAlignment="0" applyProtection="0"/>
    <xf numFmtId="0" fontId="1" fillId="22" borderId="0" applyNumberFormat="0" applyBorder="0" applyAlignment="0" applyProtection="0"/>
    <xf numFmtId="0" fontId="21" fillId="15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8" borderId="0" applyNumberFormat="0" applyBorder="0" applyAlignment="0" applyProtection="0"/>
    <xf numFmtId="0" fontId="20" fillId="16" borderId="0" applyNumberFormat="0" applyBorder="0" applyAlignment="0" applyProtection="0"/>
    <xf numFmtId="0" fontId="1" fillId="18" borderId="0" applyNumberFormat="0" applyBorder="0" applyAlignment="0" applyProtection="0"/>
    <xf numFmtId="0" fontId="21" fillId="20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0" fillId="14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20" fillId="16" borderId="0" applyNumberFormat="0" applyBorder="0" applyAlignment="0" applyProtection="0"/>
    <xf numFmtId="0" fontId="1" fillId="22" borderId="0" applyNumberFormat="0" applyBorder="0" applyAlignment="0" applyProtection="0"/>
    <xf numFmtId="0" fontId="20" fillId="19" borderId="0" applyNumberFormat="0" applyBorder="0" applyAlignment="0" applyProtection="0"/>
    <xf numFmtId="0" fontId="1" fillId="11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13" borderId="0" applyNumberFormat="0" applyBorder="0" applyAlignment="0" applyProtection="0"/>
    <xf numFmtId="0" fontId="1" fillId="6" borderId="0" applyNumberFormat="0" applyBorder="0" applyAlignment="0" applyProtection="0"/>
    <xf numFmtId="0" fontId="20" fillId="23" borderId="0" applyNumberFormat="0" applyBorder="0" applyAlignment="0" applyProtection="0"/>
    <xf numFmtId="0" fontId="1" fillId="25" borderId="0" applyNumberFormat="0" applyBorder="0" applyAlignment="0" applyProtection="0"/>
    <xf numFmtId="0" fontId="20" fillId="19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11" borderId="0" applyNumberFormat="0" applyBorder="0" applyAlignment="0" applyProtection="0"/>
    <xf numFmtId="0" fontId="20" fillId="19" borderId="0" applyNumberFormat="0" applyBorder="0" applyAlignment="0" applyProtection="0"/>
    <xf numFmtId="0" fontId="1" fillId="11" borderId="0" applyNumberFormat="0" applyBorder="0" applyAlignment="0" applyProtection="0"/>
    <xf numFmtId="0" fontId="21" fillId="24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6" borderId="0" applyNumberFormat="0" applyBorder="0" applyAlignment="0" applyProtection="0"/>
    <xf numFmtId="0" fontId="20" fillId="13" borderId="0" applyNumberFormat="0" applyBorder="0" applyAlignment="0" applyProtection="0"/>
    <xf numFmtId="0" fontId="1" fillId="6" borderId="0" applyNumberFormat="0" applyBorder="0" applyAlignment="0" applyProtection="0"/>
    <xf numFmtId="0" fontId="21" fillId="25" borderId="0" applyNumberFormat="0" applyBorder="0" applyAlignment="0" applyProtection="0"/>
    <xf numFmtId="0" fontId="20" fillId="23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20" fillId="19" borderId="0" applyNumberFormat="0" applyBorder="0" applyAlignment="0" applyProtection="0"/>
    <xf numFmtId="0" fontId="1" fillId="26" borderId="0" applyNumberFormat="0" applyBorder="0" applyAlignment="0" applyProtection="0"/>
    <xf numFmtId="0" fontId="21" fillId="28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17" fillId="30" borderId="0" applyNumberFormat="0" applyBorder="0" applyAlignment="0" applyProtection="0"/>
    <xf numFmtId="0" fontId="22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23" borderId="0" applyNumberFormat="0" applyBorder="0" applyAlignment="0" applyProtection="0"/>
    <xf numFmtId="0" fontId="17" fillId="33" borderId="0" applyNumberFormat="0" applyBorder="0" applyAlignment="0" applyProtection="0"/>
    <xf numFmtId="0" fontId="22" fillId="23" borderId="0" applyNumberFormat="0" applyBorder="0" applyAlignment="0" applyProtection="0"/>
    <xf numFmtId="0" fontId="17" fillId="34" borderId="0" applyNumberFormat="0" applyBorder="0" applyAlignment="0" applyProtection="0"/>
    <xf numFmtId="0" fontId="22" fillId="29" borderId="0" applyNumberFormat="0" applyBorder="0" applyAlignment="0" applyProtection="0"/>
    <xf numFmtId="0" fontId="17" fillId="35" borderId="0" applyNumberFormat="0" applyBorder="0" applyAlignment="0" applyProtection="0"/>
    <xf numFmtId="0" fontId="22" fillId="27" borderId="0" applyNumberFormat="0" applyBorder="0" applyAlignment="0" applyProtection="0"/>
    <xf numFmtId="0" fontId="17" fillId="36" borderId="0" applyNumberFormat="0" applyBorder="0" applyAlignment="0" applyProtection="0"/>
    <xf numFmtId="0" fontId="23" fillId="30" borderId="0" applyNumberFormat="0" applyBorder="0" applyAlignment="0" applyProtection="0"/>
    <xf numFmtId="0" fontId="22" fillId="29" borderId="0" applyNumberFormat="0" applyBorder="0" applyAlignment="0" applyProtection="0"/>
    <xf numFmtId="0" fontId="23" fillId="32" borderId="0" applyNumberFormat="0" applyBorder="0" applyAlignment="0" applyProtection="0"/>
    <xf numFmtId="0" fontId="22" fillId="31" borderId="0" applyNumberFormat="0" applyBorder="0" applyAlignment="0" applyProtection="0"/>
    <xf numFmtId="0" fontId="23" fillId="33" borderId="0" applyNumberFormat="0" applyBorder="0" applyAlignment="0" applyProtection="0"/>
    <xf numFmtId="0" fontId="22" fillId="23" borderId="0" applyNumberFormat="0" applyBorder="0" applyAlignment="0" applyProtection="0"/>
    <xf numFmtId="0" fontId="23" fillId="34" borderId="0" applyNumberFormat="0" applyBorder="0" applyAlignment="0" applyProtection="0"/>
    <xf numFmtId="0" fontId="22" fillId="23" borderId="0" applyNumberFormat="0" applyBorder="0" applyAlignment="0" applyProtection="0"/>
    <xf numFmtId="0" fontId="23" fillId="35" borderId="0" applyNumberFormat="0" applyBorder="0" applyAlignment="0" applyProtection="0"/>
    <xf numFmtId="0" fontId="22" fillId="29" borderId="0" applyNumberFormat="0" applyBorder="0" applyAlignment="0" applyProtection="0"/>
    <xf numFmtId="0" fontId="23" fillId="36" borderId="0" applyNumberFormat="0" applyBorder="0" applyAlignment="0" applyProtection="0"/>
    <xf numFmtId="0" fontId="22" fillId="2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41" borderId="0" applyNumberFormat="0" applyBorder="0" applyAlignment="0" applyProtection="0"/>
    <xf numFmtId="0" fontId="26" fillId="42" borderId="0" applyNumberFormat="0" applyBorder="0" applyAlignment="0" applyProtection="0"/>
    <xf numFmtId="0" fontId="27" fillId="12" borderId="18" applyNumberFormat="0" applyAlignment="0" applyProtection="0"/>
    <xf numFmtId="0" fontId="27" fillId="12" borderId="18" applyNumberFormat="0" applyAlignment="0" applyProtection="0"/>
    <xf numFmtId="0" fontId="15" fillId="43" borderId="10" applyNumberFormat="0" applyAlignment="0" applyProtection="0"/>
    <xf numFmtId="0" fontId="28" fillId="43" borderId="10" applyNumberFormat="0" applyAlignment="0" applyProtection="0"/>
    <xf numFmtId="0" fontId="27" fillId="12" borderId="18" applyNumberFormat="0" applyAlignment="0" applyProtection="0"/>
    <xf numFmtId="0" fontId="27" fillId="12" borderId="18" applyNumberFormat="0" applyAlignment="0" applyProtection="0"/>
    <xf numFmtId="0" fontId="29" fillId="0" borderId="19" applyNumberFormat="0" applyFill="0" applyAlignment="0" applyProtection="0"/>
    <xf numFmtId="0" fontId="30" fillId="44" borderId="13" applyNumberFormat="0" applyAlignment="0" applyProtection="0"/>
    <xf numFmtId="0" fontId="31" fillId="39" borderId="20" applyNumberFormat="0" applyAlignment="0" applyProtection="0"/>
    <xf numFmtId="0" fontId="20" fillId="16" borderId="21" applyNumberFormat="0" applyFont="0" applyAlignment="0" applyProtection="0"/>
    <xf numFmtId="0" fontId="20" fillId="16" borderId="21" applyNumberFormat="0" applyFont="0" applyAlignment="0" applyProtection="0"/>
    <xf numFmtId="0" fontId="1" fillId="45" borderId="14" applyNumberFormat="0" applyFont="0" applyAlignment="0" applyProtection="0"/>
    <xf numFmtId="0" fontId="32" fillId="27" borderId="18" applyNumberFormat="0" applyAlignment="0" applyProtection="0"/>
    <xf numFmtId="0" fontId="32" fillId="27" borderId="18" applyNumberFormat="0" applyAlignment="0" applyProtection="0"/>
    <xf numFmtId="0" fontId="13" fillId="46" borderId="10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47" borderId="0" applyNumberFormat="0" applyBorder="0" applyAlignment="0" applyProtection="0"/>
    <xf numFmtId="0" fontId="36" fillId="13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22" applyNumberFormat="0" applyFill="0" applyAlignment="0" applyProtection="0"/>
    <xf numFmtId="0" fontId="39" fillId="0" borderId="8" applyNumberFormat="0" applyFill="0" applyAlignment="0" applyProtection="0"/>
    <xf numFmtId="0" fontId="40" fillId="0" borderId="23" applyNumberFormat="0" applyFill="0" applyAlignment="0" applyProtection="0"/>
    <xf numFmtId="0" fontId="41" fillId="0" borderId="9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46" borderId="10" applyNumberFormat="0" applyAlignment="0" applyProtection="0"/>
    <xf numFmtId="0" fontId="32" fillId="27" borderId="18" applyNumberFormat="0" applyAlignment="0" applyProtection="0"/>
    <xf numFmtId="0" fontId="32" fillId="27" borderId="18" applyNumberFormat="0" applyAlignment="0" applyProtection="0"/>
    <xf numFmtId="0" fontId="26" fillId="42" borderId="0" applyNumberFormat="0" applyBorder="0" applyAlignment="0" applyProtection="0"/>
    <xf numFmtId="0" fontId="11" fillId="41" borderId="0" applyNumberFormat="0" applyBorder="0" applyAlignment="0" applyProtection="0"/>
    <xf numFmtId="3" fontId="2" fillId="8" borderId="5">
      <alignment vertical="center"/>
      <protection locked="0"/>
    </xf>
    <xf numFmtId="4" fontId="2" fillId="8" borderId="5">
      <alignment vertical="center"/>
      <protection locked="0"/>
    </xf>
    <xf numFmtId="0" fontId="44" fillId="8" borderId="5">
      <alignment horizontal="left" vertical="center" wrapText="1"/>
      <protection locked="0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12" applyNumberFormat="0" applyFill="0" applyAlignment="0" applyProtection="0"/>
    <xf numFmtId="0" fontId="29" fillId="0" borderId="19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8" fillId="48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12" fillId="48" borderId="0" applyNumberFormat="0" applyBorder="0" applyAlignment="0" applyProtection="0"/>
    <xf numFmtId="0" fontId="9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1" fillId="0" borderId="0"/>
    <xf numFmtId="0" fontId="21" fillId="45" borderId="14" applyNumberFormat="0" applyFont="0" applyAlignment="0" applyProtection="0"/>
    <xf numFmtId="0" fontId="20" fillId="16" borderId="21" applyNumberFormat="0" applyFont="0" applyAlignment="0" applyProtection="0"/>
    <xf numFmtId="0" fontId="20" fillId="16" borderId="21" applyNumberFormat="0" applyFont="0" applyAlignment="0" applyProtection="0"/>
    <xf numFmtId="0" fontId="1" fillId="45" borderId="14" applyNumberFormat="0" applyFont="0" applyAlignment="0" applyProtection="0"/>
    <xf numFmtId="0" fontId="52" fillId="43" borderId="11" applyNumberFormat="0" applyAlignment="0" applyProtection="0"/>
    <xf numFmtId="0" fontId="53" fillId="12" borderId="25" applyNumberFormat="0" applyAlignment="0" applyProtection="0"/>
    <xf numFmtId="0" fontId="53" fillId="12" borderId="25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6" fillId="13" borderId="0" applyNumberFormat="0" applyBorder="0" applyAlignment="0" applyProtection="0"/>
    <xf numFmtId="0" fontId="10" fillId="47" borderId="0" applyNumberFormat="0" applyBorder="0" applyAlignment="0" applyProtection="0"/>
    <xf numFmtId="0" fontId="53" fillId="12" borderId="25" applyNumberFormat="0" applyAlignment="0" applyProtection="0"/>
    <xf numFmtId="0" fontId="53" fillId="12" borderId="25" applyNumberFormat="0" applyAlignment="0" applyProtection="0"/>
    <xf numFmtId="0" fontId="14" fillId="43" borderId="11" applyNumberFormat="0" applyAlignment="0" applyProtection="0"/>
    <xf numFmtId="0" fontId="19" fillId="49" borderId="5">
      <alignment vertical="center"/>
    </xf>
    <xf numFmtId="0" fontId="3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40" fillId="0" borderId="23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31" fillId="39" borderId="20" applyNumberFormat="0" applyAlignment="0" applyProtection="0"/>
    <xf numFmtId="0" fontId="16" fillId="44" borderId="13" applyNumberFormat="0" applyAlignment="0" applyProtection="0"/>
    <xf numFmtId="0" fontId="5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0" borderId="0"/>
    <xf numFmtId="0" fontId="9" fillId="0" borderId="0"/>
    <xf numFmtId="0" fontId="62" fillId="0" borderId="0"/>
  </cellStyleXfs>
  <cellXfs count="285">
    <xf numFmtId="0" fontId="0" fillId="0" borderId="0" xfId="0"/>
    <xf numFmtId="0" fontId="3" fillId="0" borderId="0" xfId="0" applyFont="1"/>
    <xf numFmtId="165" fontId="3" fillId="0" borderId="0" xfId="1" applyNumberFormat="1" applyFont="1"/>
    <xf numFmtId="164" fontId="5" fillId="7" borderId="4" xfId="0" applyNumberFormat="1" applyFont="1" applyFill="1" applyBorder="1" applyAlignment="1" applyProtection="1">
      <alignment horizontal="right" vertical="center"/>
      <protection locked="0"/>
    </xf>
    <xf numFmtId="0" fontId="6" fillId="3" borderId="1" xfId="0" applyFont="1" applyFill="1" applyBorder="1" applyAlignment="1">
      <alignment horizontal="center" vertical="center" wrapText="1" shrinkToFit="1"/>
    </xf>
    <xf numFmtId="165" fontId="6" fillId="3" borderId="1" xfId="1" applyNumberFormat="1" applyFont="1" applyFill="1" applyBorder="1" applyAlignment="1">
      <alignment horizontal="center" vertical="center" wrapText="1" shrinkToFit="1"/>
    </xf>
    <xf numFmtId="0" fontId="6" fillId="4" borderId="1" xfId="0" applyFont="1" applyFill="1" applyBorder="1"/>
    <xf numFmtId="0" fontId="3" fillId="4" borderId="1" xfId="0" applyFont="1" applyFill="1" applyBorder="1"/>
    <xf numFmtId="165" fontId="3" fillId="0" borderId="1" xfId="1" applyNumberFormat="1" applyFont="1" applyBorder="1"/>
    <xf numFmtId="0" fontId="3" fillId="0" borderId="1" xfId="0" applyFont="1" applyBorder="1"/>
    <xf numFmtId="165" fontId="4" fillId="7" borderId="4" xfId="1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/>
    </xf>
    <xf numFmtId="165" fontId="3" fillId="2" borderId="1" xfId="1" applyNumberFormat="1" applyFont="1" applyFill="1" applyBorder="1"/>
    <xf numFmtId="165" fontId="7" fillId="2" borderId="1" xfId="1" applyNumberFormat="1" applyFont="1" applyFill="1" applyBorder="1"/>
    <xf numFmtId="0" fontId="3" fillId="0" borderId="0" xfId="0" applyFont="1" applyFill="1" applyBorder="1"/>
    <xf numFmtId="165" fontId="3" fillId="0" borderId="0" xfId="1" applyNumberFormat="1" applyFont="1" applyFill="1" applyBorder="1"/>
    <xf numFmtId="165" fontId="6" fillId="3" borderId="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18" fillId="0" borderId="15" xfId="0" applyFont="1" applyFill="1" applyBorder="1" applyAlignment="1" applyProtection="1">
      <alignment horizontal="left" vertical="top" wrapText="1"/>
    </xf>
    <xf numFmtId="0" fontId="18" fillId="0" borderId="16" xfId="0" applyFont="1" applyFill="1" applyBorder="1" applyAlignment="1" applyProtection="1">
      <alignment horizontal="left" vertical="top" wrapText="1"/>
    </xf>
    <xf numFmtId="0" fontId="3" fillId="0" borderId="2" xfId="0" applyFont="1" applyBorder="1"/>
    <xf numFmtId="0" fontId="6" fillId="2" borderId="2" xfId="0" applyFont="1" applyFill="1" applyBorder="1" applyAlignment="1">
      <alignment wrapText="1"/>
    </xf>
    <xf numFmtId="0" fontId="18" fillId="0" borderId="31" xfId="0" applyFont="1" applyFill="1" applyBorder="1" applyAlignment="1" applyProtection="1">
      <alignment horizontal="left" vertical="top" wrapText="1"/>
    </xf>
    <xf numFmtId="0" fontId="18" fillId="0" borderId="32" xfId="0" applyFont="1" applyFill="1" applyBorder="1" applyAlignment="1" applyProtection="1">
      <alignment horizontal="left" vertical="top" wrapText="1"/>
    </xf>
    <xf numFmtId="0" fontId="60" fillId="0" borderId="0" xfId="0" applyFont="1" applyFill="1" applyAlignment="1">
      <alignment horizontal="center"/>
    </xf>
    <xf numFmtId="0" fontId="4" fillId="5" borderId="33" xfId="4" applyFont="1" applyFill="1" applyBorder="1" applyAlignment="1">
      <alignment horizontal="center" vertical="center" wrapText="1"/>
    </xf>
    <xf numFmtId="0" fontId="4" fillId="52" borderId="27" xfId="4" applyFont="1" applyFill="1" applyBorder="1" applyAlignment="1">
      <alignment horizontal="center" vertical="center" wrapText="1"/>
    </xf>
    <xf numFmtId="0" fontId="4" fillId="53" borderId="1" xfId="4" applyFont="1" applyFill="1" applyBorder="1" applyAlignment="1">
      <alignment horizontal="center" vertical="center" wrapText="1"/>
    </xf>
    <xf numFmtId="0" fontId="4" fillId="51" borderId="1" xfId="4" applyFont="1" applyFill="1" applyBorder="1" applyAlignment="1">
      <alignment horizontal="center" vertical="center" wrapText="1"/>
    </xf>
    <xf numFmtId="0" fontId="4" fillId="50" borderId="1" xfId="4" applyFont="1" applyFill="1" applyBorder="1" applyAlignment="1">
      <alignment horizontal="center" vertical="center" wrapText="1"/>
    </xf>
    <xf numFmtId="0" fontId="4" fillId="11" borderId="28" xfId="4" applyFont="1" applyFill="1" applyBorder="1" applyAlignment="1">
      <alignment horizontal="center" vertical="center" wrapText="1"/>
    </xf>
    <xf numFmtId="0" fontId="4" fillId="6" borderId="27" xfId="4" applyFont="1" applyFill="1" applyBorder="1" applyAlignment="1">
      <alignment horizontal="center" vertical="center" wrapText="1"/>
    </xf>
    <xf numFmtId="0" fontId="4" fillId="50" borderId="28" xfId="4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top"/>
    </xf>
    <xf numFmtId="0" fontId="4" fillId="5" borderId="29" xfId="4" applyFont="1" applyFill="1" applyBorder="1" applyAlignment="1">
      <alignment horizontal="center" vertical="center" wrapText="1"/>
    </xf>
    <xf numFmtId="165" fontId="3" fillId="0" borderId="17" xfId="1" applyNumberFormat="1" applyFont="1" applyBorder="1"/>
    <xf numFmtId="165" fontId="6" fillId="2" borderId="1" xfId="1" applyNumberFormat="1" applyFont="1" applyFill="1" applyBorder="1" applyAlignment="1">
      <alignment wrapText="1"/>
    </xf>
    <xf numFmtId="0" fontId="59" fillId="11" borderId="35" xfId="4" applyFont="1" applyFill="1" applyBorder="1" applyAlignment="1">
      <alignment horizontal="center" vertical="center" wrapText="1"/>
    </xf>
    <xf numFmtId="0" fontId="59" fillId="11" borderId="35" xfId="4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 shrinkToFit="1"/>
    </xf>
    <xf numFmtId="0" fontId="63" fillId="5" borderId="1" xfId="0" applyFont="1" applyFill="1" applyBorder="1" applyAlignment="1">
      <alignment horizontal="center" vertical="center" wrapText="1" shrinkToFit="1"/>
    </xf>
    <xf numFmtId="0" fontId="64" fillId="5" borderId="1" xfId="0" applyFont="1" applyFill="1" applyBorder="1" applyAlignment="1">
      <alignment horizontal="center" vertical="center" wrapText="1" shrinkToFit="1"/>
    </xf>
    <xf numFmtId="0" fontId="64" fillId="5" borderId="0" xfId="0" applyFont="1" applyFill="1"/>
    <xf numFmtId="0" fontId="7" fillId="5" borderId="35" xfId="4" applyFont="1" applyFill="1" applyBorder="1" applyAlignment="1">
      <alignment horizontal="center" vertical="center" wrapText="1"/>
    </xf>
    <xf numFmtId="0" fontId="7" fillId="5" borderId="30" xfId="4" applyFont="1" applyFill="1" applyBorder="1" applyAlignment="1">
      <alignment horizontal="center" vertical="center" wrapText="1"/>
    </xf>
    <xf numFmtId="165" fontId="7" fillId="0" borderId="17" xfId="1" applyNumberFormat="1" applyFont="1" applyBorder="1"/>
    <xf numFmtId="165" fontId="7" fillId="0" borderId="0" xfId="1" applyNumberFormat="1" applyFont="1"/>
    <xf numFmtId="165" fontId="4" fillId="7" borderId="1" xfId="1" applyNumberFormat="1" applyFont="1" applyFill="1" applyBorder="1" applyAlignment="1" applyProtection="1">
      <alignment horizontal="right" vertical="center"/>
      <protection locked="0"/>
    </xf>
    <xf numFmtId="165" fontId="4" fillId="7" borderId="48" xfId="1" applyNumberFormat="1" applyFont="1" applyFill="1" applyBorder="1" applyAlignment="1" applyProtection="1">
      <alignment horizontal="right" vertical="center"/>
      <protection locked="0"/>
    </xf>
    <xf numFmtId="165" fontId="4" fillId="7" borderId="49" xfId="1" applyNumberFormat="1" applyFont="1" applyFill="1" applyBorder="1" applyAlignment="1" applyProtection="1">
      <alignment horizontal="right" vertical="center"/>
      <protection locked="0"/>
    </xf>
    <xf numFmtId="165" fontId="4" fillId="7" borderId="50" xfId="1" applyNumberFormat="1" applyFont="1" applyFill="1" applyBorder="1" applyAlignment="1" applyProtection="1">
      <alignment horizontal="right" vertical="center"/>
      <protection locked="0"/>
    </xf>
    <xf numFmtId="165" fontId="4" fillId="7" borderId="51" xfId="1" applyNumberFormat="1" applyFont="1" applyFill="1" applyBorder="1" applyAlignment="1" applyProtection="1">
      <alignment horizontal="right" vertical="center"/>
      <protection locked="0"/>
    </xf>
    <xf numFmtId="165" fontId="4" fillId="7" borderId="52" xfId="1" applyNumberFormat="1" applyFont="1" applyFill="1" applyBorder="1" applyAlignment="1" applyProtection="1">
      <alignment horizontal="right" vertical="center"/>
      <protection locked="0"/>
    </xf>
    <xf numFmtId="166" fontId="61" fillId="52" borderId="42" xfId="4" applyNumberFormat="1" applyFont="1" applyFill="1" applyBorder="1">
      <alignment horizontal="center" vertical="center" wrapText="1"/>
    </xf>
    <xf numFmtId="166" fontId="61" fillId="53" borderId="43" xfId="4" applyNumberFormat="1" applyFont="1" applyFill="1" applyBorder="1">
      <alignment horizontal="center" vertical="center" wrapText="1"/>
    </xf>
    <xf numFmtId="166" fontId="61" fillId="50" borderId="43" xfId="4" applyNumberFormat="1" applyFont="1" applyFill="1" applyBorder="1">
      <alignment horizontal="center" vertical="center" wrapText="1"/>
    </xf>
    <xf numFmtId="166" fontId="61" fillId="11" borderId="41" xfId="4" applyNumberFormat="1" applyFont="1" applyFill="1" applyBorder="1">
      <alignment horizontal="center" vertical="center" wrapText="1"/>
    </xf>
    <xf numFmtId="166" fontId="61" fillId="6" borderId="42" xfId="4" applyNumberFormat="1" applyFont="1" applyFill="1" applyBorder="1" applyAlignment="1">
      <alignment horizontal="center" vertical="center" wrapText="1"/>
    </xf>
    <xf numFmtId="166" fontId="61" fillId="50" borderId="43" xfId="4" applyNumberFormat="1" applyFont="1" applyFill="1" applyBorder="1" applyAlignment="1">
      <alignment horizontal="center" vertical="center" wrapText="1"/>
    </xf>
    <xf numFmtId="166" fontId="61" fillId="50" borderId="41" xfId="4" applyNumberFormat="1" applyFont="1" applyFill="1" applyBorder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5" fontId="3" fillId="0" borderId="0" xfId="1" applyNumberFormat="1" applyFont="1" applyAlignment="1">
      <alignment vertical="center" wrapText="1"/>
    </xf>
    <xf numFmtId="164" fontId="4" fillId="9" borderId="5" xfId="2" applyFont="1" applyFill="1" applyAlignment="1" applyProtection="1">
      <alignment horizontal="right" vertical="center" wrapText="1"/>
    </xf>
    <xf numFmtId="165" fontId="3" fillId="0" borderId="0" xfId="1" applyNumberFormat="1" applyFont="1" applyAlignment="1">
      <alignment vertical="center"/>
    </xf>
    <xf numFmtId="164" fontId="4" fillId="10" borderId="5" xfId="2" applyFont="1" applyFill="1" applyAlignment="1" applyProtection="1">
      <alignment horizontal="right" vertical="center" wrapText="1"/>
    </xf>
    <xf numFmtId="0" fontId="6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61" fillId="51" borderId="41" xfId="4" applyNumberFormat="1" applyFont="1" applyFill="1" applyBorder="1">
      <alignment horizontal="center" vertical="center" wrapText="1"/>
    </xf>
    <xf numFmtId="0" fontId="66" fillId="0" borderId="0" xfId="0" applyFont="1"/>
    <xf numFmtId="0" fontId="3" fillId="5" borderId="1" xfId="0" applyFont="1" applyFill="1" applyBorder="1" applyAlignment="1">
      <alignment horizontal="center" vertical="center" wrapText="1" shrinkToFit="1"/>
    </xf>
    <xf numFmtId="0" fontId="3" fillId="0" borderId="0" xfId="0" applyFont="1" applyBorder="1"/>
    <xf numFmtId="0" fontId="3" fillId="0" borderId="2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4" fillId="5" borderId="1" xfId="4" applyFont="1" applyFill="1" applyBorder="1" applyAlignment="1">
      <alignment horizontal="center" vertical="center" wrapText="1"/>
    </xf>
    <xf numFmtId="0" fontId="4" fillId="6" borderId="1" xfId="4" applyFont="1" applyFill="1" applyBorder="1" applyAlignment="1">
      <alignment horizontal="center" vertical="center" wrapText="1"/>
    </xf>
    <xf numFmtId="166" fontId="61" fillId="6" borderId="0" xfId="4" applyNumberFormat="1" applyFont="1" applyFill="1" applyBorder="1" applyAlignment="1">
      <alignment horizontal="center" vertical="center" wrapText="1"/>
    </xf>
    <xf numFmtId="166" fontId="61" fillId="54" borderId="42" xfId="4" applyNumberFormat="1" applyFont="1" applyFill="1" applyBorder="1" applyAlignment="1">
      <alignment horizontal="center" vertical="center" wrapText="1"/>
    </xf>
    <xf numFmtId="166" fontId="61" fillId="54" borderId="0" xfId="4" applyNumberFormat="1" applyFont="1" applyFill="1" applyBorder="1" applyAlignment="1">
      <alignment horizontal="center" vertical="center" wrapText="1"/>
    </xf>
    <xf numFmtId="166" fontId="61" fillId="56" borderId="42" xfId="4" applyNumberFormat="1" applyFont="1" applyFill="1" applyBorder="1" applyAlignment="1">
      <alignment horizontal="center" vertical="center" wrapText="1"/>
    </xf>
    <xf numFmtId="0" fontId="3" fillId="56" borderId="1" xfId="0" applyFont="1" applyFill="1" applyBorder="1" applyAlignment="1">
      <alignment horizontal="center"/>
    </xf>
    <xf numFmtId="166" fontId="61" fillId="56" borderId="0" xfId="4" applyNumberFormat="1" applyFont="1" applyFill="1" applyBorder="1" applyAlignment="1">
      <alignment horizontal="center" vertical="center" wrapText="1"/>
    </xf>
    <xf numFmtId="0" fontId="3" fillId="57" borderId="1" xfId="0" applyFont="1" applyFill="1" applyBorder="1" applyAlignment="1">
      <alignment horizontal="center"/>
    </xf>
    <xf numFmtId="165" fontId="3" fillId="55" borderId="17" xfId="1" applyNumberFormat="1" applyFont="1" applyFill="1" applyBorder="1"/>
    <xf numFmtId="0" fontId="3" fillId="55" borderId="1" xfId="0" applyFont="1" applyFill="1" applyBorder="1" applyAlignment="1">
      <alignment horizontal="center"/>
    </xf>
    <xf numFmtId="165" fontId="3" fillId="55" borderId="1" xfId="1" applyNumberFormat="1" applyFont="1" applyFill="1" applyBorder="1"/>
    <xf numFmtId="165" fontId="3" fillId="56" borderId="39" xfId="1" applyNumberFormat="1" applyFont="1" applyFill="1" applyBorder="1"/>
    <xf numFmtId="166" fontId="61" fillId="56" borderId="1" xfId="4" applyNumberFormat="1" applyFont="1" applyFill="1" applyBorder="1" applyAlignment="1">
      <alignment horizontal="center" vertical="center" wrapText="1"/>
    </xf>
    <xf numFmtId="166" fontId="61" fillId="55" borderId="1" xfId="4" applyNumberFormat="1" applyFont="1" applyFill="1" applyBorder="1" applyAlignment="1">
      <alignment horizontal="center" vertical="center" wrapText="1"/>
    </xf>
    <xf numFmtId="166" fontId="61" fillId="55" borderId="0" xfId="4" applyNumberFormat="1" applyFont="1" applyFill="1" applyBorder="1" applyAlignment="1">
      <alignment horizontal="center" vertical="center" wrapText="1"/>
    </xf>
    <xf numFmtId="166" fontId="61" fillId="57" borderId="0" xfId="4" applyNumberFormat="1" applyFont="1" applyFill="1" applyBorder="1" applyAlignment="1">
      <alignment horizontal="center" vertical="center" wrapText="1"/>
    </xf>
    <xf numFmtId="165" fontId="3" fillId="28" borderId="39" xfId="1" applyNumberFormat="1" applyFont="1" applyFill="1" applyBorder="1"/>
    <xf numFmtId="166" fontId="61" fillId="28" borderId="0" xfId="4" applyNumberFormat="1" applyFont="1" applyFill="1" applyBorder="1" applyAlignment="1">
      <alignment horizontal="center" vertical="center" wrapText="1"/>
    </xf>
    <xf numFmtId="166" fontId="61" fillId="28" borderId="43" xfId="4" applyNumberFormat="1" applyFont="1" applyFill="1" applyBorder="1" applyAlignment="1">
      <alignment horizontal="center" vertical="center" wrapText="1"/>
    </xf>
    <xf numFmtId="0" fontId="4" fillId="56" borderId="1" xfId="4" applyFont="1" applyFill="1" applyBorder="1" applyAlignment="1">
      <alignment horizontal="center" vertical="center" wrapText="1"/>
    </xf>
    <xf numFmtId="0" fontId="4" fillId="52" borderId="1" xfId="4" applyFont="1" applyFill="1" applyBorder="1" applyAlignment="1">
      <alignment horizontal="center" vertical="center" wrapText="1"/>
    </xf>
    <xf numFmtId="166" fontId="61" fillId="52" borderId="0" xfId="4" applyNumberFormat="1" applyFont="1" applyFill="1" applyBorder="1" applyAlignment="1">
      <alignment horizontal="center" vertical="center" wrapText="1"/>
    </xf>
    <xf numFmtId="0" fontId="4" fillId="57" borderId="1" xfId="4" applyFont="1" applyFill="1" applyBorder="1" applyAlignment="1">
      <alignment horizontal="center" vertical="center" wrapText="1"/>
    </xf>
    <xf numFmtId="0" fontId="67" fillId="5" borderId="1" xfId="0" applyFont="1" applyFill="1" applyBorder="1" applyAlignment="1">
      <alignment horizontal="center" vertical="center" wrapText="1" shrinkToFit="1"/>
    </xf>
    <xf numFmtId="0" fontId="9" fillId="0" borderId="0" xfId="178" applyFont="1" applyAlignment="1">
      <alignment wrapText="1"/>
    </xf>
    <xf numFmtId="165" fontId="4" fillId="7" borderId="55" xfId="1" applyNumberFormat="1" applyFont="1" applyFill="1" applyBorder="1" applyAlignment="1" applyProtection="1">
      <alignment horizontal="right" vertical="center" wrapText="1"/>
      <protection locked="0"/>
    </xf>
    <xf numFmtId="165" fontId="4" fillId="7" borderId="56" xfId="1" applyNumberFormat="1" applyFont="1" applyFill="1" applyBorder="1" applyAlignment="1" applyProtection="1">
      <alignment horizontal="right" vertical="center" wrapText="1"/>
      <protection locked="0"/>
    </xf>
    <xf numFmtId="165" fontId="4" fillId="7" borderId="54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178" applyFont="1"/>
    <xf numFmtId="0" fontId="9" fillId="0" borderId="0" xfId="236" applyFont="1" applyFill="1" applyBorder="1" applyAlignment="1">
      <alignment vertical="center" wrapText="1"/>
    </xf>
    <xf numFmtId="0" fontId="59" fillId="0" borderId="0" xfId="236" applyFont="1" applyFill="1" applyBorder="1" applyAlignment="1">
      <alignment vertical="center" wrapText="1"/>
    </xf>
    <xf numFmtId="0" fontId="9" fillId="0" borderId="0" xfId="236" applyFont="1" applyFill="1" applyBorder="1" applyAlignment="1">
      <alignment horizontal="right" vertical="center" wrapText="1"/>
    </xf>
    <xf numFmtId="0" fontId="59" fillId="0" borderId="0" xfId="236" applyFont="1" applyFill="1" applyBorder="1" applyAlignment="1">
      <alignment horizontal="right" vertical="center" wrapText="1"/>
    </xf>
    <xf numFmtId="0" fontId="9" fillId="0" borderId="31" xfId="236" applyFont="1" applyFill="1" applyBorder="1" applyAlignment="1">
      <alignment vertical="center" wrapText="1"/>
    </xf>
    <xf numFmtId="0" fontId="9" fillId="0" borderId="37" xfId="236" applyFont="1" applyFill="1" applyBorder="1" applyAlignment="1">
      <alignment vertical="center" wrapText="1"/>
    </xf>
    <xf numFmtId="0" fontId="9" fillId="0" borderId="39" xfId="236" applyFont="1" applyFill="1" applyBorder="1" applyAlignment="1">
      <alignment vertical="center" wrapText="1"/>
    </xf>
    <xf numFmtId="0" fontId="69" fillId="0" borderId="0" xfId="236" applyFont="1" applyFill="1" applyBorder="1" applyAlignment="1">
      <alignment vertical="center" wrapText="1"/>
    </xf>
    <xf numFmtId="0" fontId="68" fillId="0" borderId="0" xfId="236" applyFont="1" applyFill="1" applyBorder="1" applyAlignment="1">
      <alignment vertical="center" wrapText="1"/>
    </xf>
    <xf numFmtId="0" fontId="9" fillId="0" borderId="31" xfId="236" applyFont="1" applyFill="1" applyBorder="1" applyAlignment="1">
      <alignment horizontal="left" vertical="center" wrapText="1"/>
    </xf>
    <xf numFmtId="0" fontId="9" fillId="0" borderId="31" xfId="238" applyFont="1" applyFill="1" applyBorder="1" applyAlignment="1">
      <alignment wrapText="1"/>
    </xf>
    <xf numFmtId="0" fontId="9" fillId="0" borderId="39" xfId="238" applyFont="1" applyFill="1" applyBorder="1" applyAlignment="1">
      <alignment vertical="center" wrapText="1"/>
    </xf>
    <xf numFmtId="0" fontId="9" fillId="0" borderId="0" xfId="237" applyFont="1" applyFill="1" applyBorder="1" applyAlignment="1">
      <alignment wrapText="1"/>
    </xf>
    <xf numFmtId="0" fontId="59" fillId="0" borderId="0" xfId="237" applyFont="1" applyFill="1" applyAlignment="1">
      <alignment wrapText="1"/>
    </xf>
    <xf numFmtId="0" fontId="9" fillId="0" borderId="31" xfId="236" applyFont="1" applyFill="1" applyBorder="1" applyAlignment="1">
      <alignment wrapText="1"/>
    </xf>
    <xf numFmtId="0" fontId="9" fillId="0" borderId="39" xfId="236" applyFont="1" applyFill="1" applyBorder="1" applyAlignment="1">
      <alignment horizontal="left" vertical="center" wrapText="1"/>
    </xf>
    <xf numFmtId="0" fontId="70" fillId="0" borderId="0" xfId="236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71" fillId="0" borderId="0" xfId="0" applyFont="1"/>
    <xf numFmtId="0" fontId="3" fillId="56" borderId="0" xfId="0" applyFont="1" applyFill="1"/>
    <xf numFmtId="0" fontId="6" fillId="56" borderId="0" xfId="0" applyFont="1" applyFill="1" applyAlignment="1">
      <alignment horizontal="center"/>
    </xf>
    <xf numFmtId="0" fontId="6" fillId="56" borderId="0" xfId="0" applyFont="1" applyFill="1"/>
    <xf numFmtId="165" fontId="6" fillId="56" borderId="0" xfId="1" applyNumberFormat="1" applyFont="1" applyFill="1"/>
    <xf numFmtId="0" fontId="3" fillId="57" borderId="0" xfId="0" applyFont="1" applyFill="1"/>
    <xf numFmtId="0" fontId="3" fillId="57" borderId="1" xfId="0" applyFont="1" applyFill="1" applyBorder="1" applyAlignment="1">
      <alignment horizontal="center" vertical="center" wrapText="1" shrinkToFit="1"/>
    </xf>
    <xf numFmtId="165" fontId="3" fillId="57" borderId="0" xfId="1" applyNumberFormat="1" applyFont="1" applyFill="1"/>
    <xf numFmtId="0" fontId="3" fillId="56" borderId="0" xfId="0" applyFont="1" applyFill="1" applyAlignment="1">
      <alignment horizontal="center"/>
    </xf>
    <xf numFmtId="165" fontId="3" fillId="56" borderId="0" xfId="1" applyNumberFormat="1" applyFont="1" applyFill="1"/>
    <xf numFmtId="0" fontId="3" fillId="6" borderId="0" xfId="0" applyFont="1" applyFill="1"/>
    <xf numFmtId="165" fontId="3" fillId="6" borderId="0" xfId="1" applyNumberFormat="1" applyFont="1" applyFill="1"/>
    <xf numFmtId="0" fontId="3" fillId="52" borderId="0" xfId="0" applyFont="1" applyFill="1"/>
    <xf numFmtId="0" fontId="3" fillId="52" borderId="1" xfId="0" applyFont="1" applyFill="1" applyBorder="1" applyAlignment="1">
      <alignment horizontal="center" vertical="center" wrapText="1" shrinkToFit="1"/>
    </xf>
    <xf numFmtId="165" fontId="3" fillId="52" borderId="0" xfId="1" applyNumberFormat="1" applyFont="1" applyFill="1"/>
    <xf numFmtId="0" fontId="3" fillId="28" borderId="0" xfId="0" applyFont="1" applyFill="1"/>
    <xf numFmtId="165" fontId="3" fillId="28" borderId="0" xfId="1" applyNumberFormat="1" applyFont="1" applyFill="1"/>
    <xf numFmtId="0" fontId="3" fillId="55" borderId="0" xfId="0" applyFont="1" applyFill="1"/>
    <xf numFmtId="165" fontId="3" fillId="55" borderId="0" xfId="1" applyNumberFormat="1" applyFont="1" applyFill="1"/>
    <xf numFmtId="0" fontId="3" fillId="54" borderId="0" xfId="0" applyFont="1" applyFill="1"/>
    <xf numFmtId="165" fontId="3" fillId="54" borderId="0" xfId="1" applyNumberFormat="1" applyFont="1" applyFill="1"/>
    <xf numFmtId="165" fontId="71" fillId="7" borderId="55" xfId="1" quotePrefix="1" applyNumberFormat="1" applyFont="1" applyFill="1" applyBorder="1" applyAlignment="1" applyProtection="1">
      <alignment horizontal="right" vertical="center" wrapText="1"/>
      <protection locked="0"/>
    </xf>
    <xf numFmtId="165" fontId="7" fillId="0" borderId="1" xfId="1" applyNumberFormat="1" applyFont="1" applyBorder="1"/>
    <xf numFmtId="0" fontId="3" fillId="56" borderId="17" xfId="0" applyFont="1" applyFill="1" applyBorder="1" applyAlignment="1">
      <alignment horizontal="center" vertical="center" wrapText="1" shrinkToFit="1"/>
    </xf>
    <xf numFmtId="0" fontId="60" fillId="0" borderId="0" xfId="0" applyFont="1" applyFill="1" applyBorder="1" applyAlignment="1">
      <alignment horizontal="center"/>
    </xf>
    <xf numFmtId="165" fontId="3" fillId="0" borderId="0" xfId="1" applyNumberFormat="1" applyFont="1" applyBorder="1"/>
    <xf numFmtId="165" fontId="3" fillId="0" borderId="1" xfId="1" applyNumberFormat="1" applyFont="1" applyBorder="1" applyAlignment="1">
      <alignment vertical="center"/>
    </xf>
    <xf numFmtId="0" fontId="3" fillId="0" borderId="0" xfId="0" applyFont="1" applyAlignment="1"/>
    <xf numFmtId="0" fontId="9" fillId="0" borderId="0" xfId="0" applyFont="1" applyAlignment="1">
      <alignment vertical="center"/>
    </xf>
    <xf numFmtId="0" fontId="72" fillId="0" borderId="1" xfId="0" applyFont="1" applyBorder="1" applyAlignment="1">
      <alignment horizontal="center" vertical="center"/>
    </xf>
    <xf numFmtId="0" fontId="6" fillId="5" borderId="1" xfId="0" applyFont="1" applyFill="1" applyBorder="1" applyAlignment="1"/>
    <xf numFmtId="0" fontId="73" fillId="0" borderId="1" xfId="0" applyFont="1" applyBorder="1" applyAlignment="1">
      <alignment horizontal="center" vertical="center"/>
    </xf>
    <xf numFmtId="0" fontId="6" fillId="0" borderId="0" xfId="0" applyFont="1"/>
    <xf numFmtId="165" fontId="4" fillId="7" borderId="0" xfId="1" applyNumberFormat="1" applyFont="1" applyFill="1" applyBorder="1" applyAlignment="1" applyProtection="1">
      <alignment horizontal="right" vertical="center"/>
      <protection locked="0"/>
    </xf>
    <xf numFmtId="165" fontId="4" fillId="9" borderId="0" xfId="1" applyNumberFormat="1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>
      <alignment vertical="center"/>
    </xf>
    <xf numFmtId="0" fontId="6" fillId="0" borderId="1" xfId="0" applyFont="1" applyBorder="1"/>
    <xf numFmtId="165" fontId="4" fillId="7" borderId="57" xfId="1" applyNumberFormat="1" applyFont="1" applyFill="1" applyBorder="1" applyAlignment="1" applyProtection="1">
      <alignment horizontal="right" vertical="center"/>
      <protection locked="0"/>
    </xf>
    <xf numFmtId="165" fontId="4" fillId="7" borderId="58" xfId="1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/>
    <xf numFmtId="0" fontId="3" fillId="58" borderId="1" xfId="0" applyFont="1" applyFill="1" applyBorder="1" applyAlignment="1">
      <alignment horizontal="center"/>
    </xf>
    <xf numFmtId="165" fontId="7" fillId="0" borderId="32" xfId="1" applyNumberFormat="1" applyFont="1" applyBorder="1" applyAlignment="1">
      <alignment horizontal="center"/>
    </xf>
    <xf numFmtId="165" fontId="7" fillId="0" borderId="38" xfId="1" applyNumberFormat="1" applyFont="1" applyBorder="1" applyAlignment="1">
      <alignment horizontal="center"/>
    </xf>
    <xf numFmtId="165" fontId="7" fillId="0" borderId="38" xfId="1" applyNumberFormat="1" applyFont="1" applyBorder="1"/>
    <xf numFmtId="0" fontId="3" fillId="4" borderId="2" xfId="0" applyFont="1" applyFill="1" applyBorder="1"/>
    <xf numFmtId="165" fontId="4" fillId="7" borderId="59" xfId="1" applyNumberFormat="1" applyFont="1" applyFill="1" applyBorder="1" applyAlignment="1" applyProtection="1">
      <alignment horizontal="right" vertical="center"/>
      <protection locked="0"/>
    </xf>
    <xf numFmtId="165" fontId="3" fillId="2" borderId="2" xfId="1" applyNumberFormat="1" applyFont="1" applyFill="1" applyBorder="1"/>
    <xf numFmtId="0" fontId="3" fillId="4" borderId="3" xfId="0" applyFont="1" applyFill="1" applyBorder="1"/>
    <xf numFmtId="165" fontId="4" fillId="10" borderId="60" xfId="1" applyNumberFormat="1" applyFont="1" applyFill="1" applyBorder="1" applyAlignment="1" applyProtection="1">
      <alignment horizontal="right" vertical="center" wrapText="1"/>
    </xf>
    <xf numFmtId="165" fontId="4" fillId="9" borderId="60" xfId="1" applyNumberFormat="1" applyFont="1" applyFill="1" applyBorder="1" applyAlignment="1" applyProtection="1">
      <alignment horizontal="right" vertical="center" wrapText="1"/>
    </xf>
    <xf numFmtId="165" fontId="18" fillId="9" borderId="60" xfId="1" applyNumberFormat="1" applyFont="1" applyFill="1" applyBorder="1" applyAlignment="1" applyProtection="1">
      <alignment horizontal="right" vertical="center" wrapText="1"/>
    </xf>
    <xf numFmtId="165" fontId="3" fillId="2" borderId="3" xfId="1" applyNumberFormat="1" applyFont="1" applyFill="1" applyBorder="1"/>
    <xf numFmtId="165" fontId="4" fillId="9" borderId="61" xfId="1" applyNumberFormat="1" applyFont="1" applyFill="1" applyBorder="1" applyAlignment="1" applyProtection="1">
      <alignment horizontal="right" vertical="center" wrapText="1"/>
    </xf>
    <xf numFmtId="165" fontId="4" fillId="10" borderId="61" xfId="1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/>
    <xf numFmtId="165" fontId="4" fillId="59" borderId="53" xfId="1" applyNumberFormat="1" applyFont="1" applyFill="1" applyBorder="1" applyAlignment="1" applyProtection="1">
      <alignment horizontal="right" vertical="center" wrapText="1"/>
    </xf>
    <xf numFmtId="165" fontId="4" fillId="59" borderId="5" xfId="1" applyNumberFormat="1" applyFont="1" applyFill="1" applyBorder="1" applyAlignment="1" applyProtection="1">
      <alignment horizontal="right" vertical="center" wrapText="1"/>
    </xf>
    <xf numFmtId="0" fontId="67" fillId="5" borderId="3" xfId="0" applyFont="1" applyFill="1" applyBorder="1" applyAlignment="1">
      <alignment horizontal="center" vertical="center" wrapText="1" shrinkToFit="1"/>
    </xf>
    <xf numFmtId="0" fontId="67" fillId="5" borderId="2" xfId="0" applyFont="1" applyFill="1" applyBorder="1" applyAlignment="1">
      <alignment horizontal="center" vertical="center" wrapText="1" shrinkToFit="1"/>
    </xf>
    <xf numFmtId="165" fontId="4" fillId="7" borderId="54" xfId="1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>
      <alignment wrapText="1"/>
    </xf>
    <xf numFmtId="0" fontId="9" fillId="0" borderId="0" xfId="178" applyFont="1" applyFill="1" applyAlignment="1">
      <alignment wrapText="1"/>
    </xf>
    <xf numFmtId="165" fontId="0" fillId="0" borderId="0" xfId="0" applyNumberFormat="1"/>
    <xf numFmtId="0" fontId="9" fillId="0" borderId="1" xfId="0" applyFont="1" applyFill="1" applyBorder="1" applyAlignment="1">
      <alignment horizontal="center"/>
    </xf>
    <xf numFmtId="165" fontId="74" fillId="2" borderId="1" xfId="1" applyNumberFormat="1" applyFont="1" applyFill="1" applyBorder="1" applyAlignment="1">
      <alignment wrapText="1"/>
    </xf>
    <xf numFmtId="165" fontId="58" fillId="56" borderId="0" xfId="0" applyNumberFormat="1" applyFont="1" applyFill="1"/>
    <xf numFmtId="0" fontId="75" fillId="12" borderId="31" xfId="178" applyFont="1" applyFill="1" applyBorder="1"/>
    <xf numFmtId="0" fontId="75" fillId="12" borderId="32" xfId="178" applyFont="1" applyFill="1" applyBorder="1"/>
    <xf numFmtId="0" fontId="76" fillId="12" borderId="1" xfId="178" applyFont="1" applyFill="1" applyBorder="1" applyAlignment="1">
      <alignment horizontal="center"/>
    </xf>
    <xf numFmtId="0" fontId="75" fillId="12" borderId="0" xfId="178" applyFont="1" applyFill="1"/>
    <xf numFmtId="0" fontId="75" fillId="12" borderId="43" xfId="178" applyFont="1" applyFill="1" applyBorder="1"/>
    <xf numFmtId="0" fontId="75" fillId="12" borderId="43" xfId="178" applyFont="1" applyFill="1" applyBorder="1" applyAlignment="1">
      <alignment horizontal="center"/>
    </xf>
    <xf numFmtId="0" fontId="75" fillId="12" borderId="43" xfId="178" applyFont="1" applyFill="1" applyBorder="1" applyAlignment="1" applyProtection="1">
      <alignment horizontal="center"/>
    </xf>
    <xf numFmtId="0" fontId="76" fillId="12" borderId="44" xfId="178" applyFont="1" applyFill="1" applyBorder="1" applyAlignment="1">
      <alignment horizontal="center"/>
    </xf>
    <xf numFmtId="0" fontId="76" fillId="12" borderId="38" xfId="178" applyFont="1" applyFill="1" applyBorder="1" applyAlignment="1">
      <alignment horizontal="center"/>
    </xf>
    <xf numFmtId="0" fontId="75" fillId="12" borderId="39" xfId="178" applyFont="1" applyFill="1" applyBorder="1"/>
    <xf numFmtId="0" fontId="75" fillId="12" borderId="40" xfId="178" applyFont="1" applyFill="1" applyBorder="1"/>
    <xf numFmtId="0" fontId="75" fillId="12" borderId="17" xfId="178" applyFont="1" applyFill="1" applyBorder="1" applyAlignment="1">
      <alignment horizontal="center"/>
    </xf>
    <xf numFmtId="0" fontId="75" fillId="12" borderId="17" xfId="178" applyFont="1" applyFill="1" applyBorder="1" applyAlignment="1" applyProtection="1">
      <alignment horizontal="center" wrapText="1"/>
    </xf>
    <xf numFmtId="0" fontId="75" fillId="12" borderId="17" xfId="178" applyFont="1" applyFill="1" applyBorder="1"/>
    <xf numFmtId="0" fontId="75" fillId="12" borderId="44" xfId="178" applyFont="1" applyFill="1" applyBorder="1"/>
    <xf numFmtId="4" fontId="75" fillId="12" borderId="43" xfId="178" applyNumberFormat="1" applyFont="1" applyFill="1" applyBorder="1"/>
    <xf numFmtId="4" fontId="75" fillId="12" borderId="44" xfId="178" applyNumberFormat="1" applyFont="1" applyFill="1" applyBorder="1"/>
    <xf numFmtId="0" fontId="75" fillId="12" borderId="38" xfId="178" applyFont="1" applyFill="1" applyBorder="1"/>
    <xf numFmtId="0" fontId="76" fillId="12" borderId="44" xfId="178" applyFont="1" applyFill="1" applyBorder="1"/>
    <xf numFmtId="0" fontId="76" fillId="0" borderId="38" xfId="178" applyFont="1" applyFill="1" applyBorder="1"/>
    <xf numFmtId="4" fontId="79" fillId="16" borderId="44" xfId="178" applyNumberFormat="1" applyFont="1" applyFill="1" applyBorder="1" applyProtection="1">
      <protection locked="0"/>
    </xf>
    <xf numFmtId="0" fontId="76" fillId="12" borderId="38" xfId="178" applyFont="1" applyFill="1" applyBorder="1"/>
    <xf numFmtId="0" fontId="75" fillId="12" borderId="44" xfId="178" applyFont="1" applyFill="1" applyBorder="1" applyAlignment="1">
      <alignment wrapText="1"/>
    </xf>
    <xf numFmtId="0" fontId="75" fillId="26" borderId="44" xfId="178" applyFont="1" applyFill="1" applyBorder="1" applyAlignment="1">
      <alignment wrapText="1"/>
    </xf>
    <xf numFmtId="0" fontId="75" fillId="60" borderId="38" xfId="178" applyFont="1" applyFill="1" applyBorder="1"/>
    <xf numFmtId="0" fontId="77" fillId="12" borderId="44" xfId="178" applyFont="1" applyFill="1" applyBorder="1" applyAlignment="1">
      <alignment horizontal="right"/>
    </xf>
    <xf numFmtId="49" fontId="75" fillId="12" borderId="0" xfId="178" applyNumberFormat="1" applyFont="1" applyFill="1"/>
    <xf numFmtId="49" fontId="75" fillId="12" borderId="44" xfId="178" applyNumberFormat="1" applyFont="1" applyFill="1" applyBorder="1"/>
    <xf numFmtId="4" fontId="79" fillId="0" borderId="44" xfId="178" applyNumberFormat="1" applyFont="1" applyFill="1" applyBorder="1" applyProtection="1"/>
    <xf numFmtId="4" fontId="75" fillId="12" borderId="44" xfId="178" applyNumberFormat="1" applyFont="1" applyFill="1" applyBorder="1" applyProtection="1"/>
    <xf numFmtId="4" fontId="75" fillId="0" borderId="44" xfId="178" applyNumberFormat="1" applyFont="1" applyFill="1" applyBorder="1"/>
    <xf numFmtId="0" fontId="76" fillId="60" borderId="44" xfId="178" applyFont="1" applyFill="1" applyBorder="1" applyAlignment="1">
      <alignment horizontal="left"/>
    </xf>
    <xf numFmtId="0" fontId="76" fillId="60" borderId="38" xfId="178" applyFont="1" applyFill="1" applyBorder="1"/>
    <xf numFmtId="0" fontId="76" fillId="26" borderId="44" xfId="178" applyFont="1" applyFill="1" applyBorder="1" applyAlignment="1">
      <alignment horizontal="left"/>
    </xf>
    <xf numFmtId="4" fontId="76" fillId="12" borderId="44" xfId="178" applyNumberFormat="1" applyFont="1" applyFill="1" applyBorder="1"/>
    <xf numFmtId="4" fontId="75" fillId="12" borderId="17" xfId="178" applyNumberFormat="1" applyFont="1" applyFill="1" applyBorder="1"/>
    <xf numFmtId="0" fontId="76" fillId="12" borderId="43" xfId="178" applyFont="1" applyFill="1" applyBorder="1"/>
    <xf numFmtId="0" fontId="76" fillId="12" borderId="43" xfId="178" applyFont="1" applyFill="1" applyBorder="1" applyAlignment="1">
      <alignment horizontal="center"/>
    </xf>
    <xf numFmtId="0" fontId="76" fillId="0" borderId="44" xfId="178" applyFont="1" applyFill="1" applyBorder="1"/>
    <xf numFmtId="0" fontId="76" fillId="0" borderId="17" xfId="178" applyFont="1" applyFill="1" applyBorder="1" applyAlignment="1">
      <alignment horizontal="center"/>
    </xf>
    <xf numFmtId="0" fontId="76" fillId="12" borderId="17" xfId="178" applyFont="1" applyFill="1" applyBorder="1"/>
    <xf numFmtId="4" fontId="76" fillId="12" borderId="17" xfId="178" applyNumberFormat="1" applyFont="1" applyFill="1" applyBorder="1"/>
    <xf numFmtId="0" fontId="75" fillId="61" borderId="44" xfId="178" applyFont="1" applyFill="1" applyBorder="1" applyProtection="1"/>
    <xf numFmtId="0" fontId="76" fillId="12" borderId="44" xfId="178" applyFont="1" applyFill="1" applyBorder="1" applyAlignment="1">
      <alignment horizontal="left"/>
    </xf>
    <xf numFmtId="4" fontId="76" fillId="0" borderId="44" xfId="178" applyNumberFormat="1" applyFont="1" applyFill="1" applyBorder="1"/>
    <xf numFmtId="0" fontId="76" fillId="12" borderId="40" xfId="178" applyFont="1" applyFill="1" applyBorder="1"/>
    <xf numFmtId="0" fontId="76" fillId="12" borderId="1" xfId="178" applyFont="1" applyFill="1" applyBorder="1"/>
    <xf numFmtId="165" fontId="74" fillId="56" borderId="0" xfId="1" applyNumberFormat="1" applyFont="1" applyFill="1"/>
    <xf numFmtId="0" fontId="6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65" fillId="56" borderId="0" xfId="0" applyFont="1" applyFill="1" applyAlignment="1">
      <alignment horizontal="center" vertical="center" wrapText="1"/>
    </xf>
    <xf numFmtId="0" fontId="68" fillId="0" borderId="31" xfId="236" applyFont="1" applyFill="1" applyBorder="1" applyAlignment="1">
      <alignment horizontal="left" vertical="center"/>
    </xf>
    <xf numFmtId="0" fontId="68" fillId="0" borderId="36" xfId="236" applyFont="1" applyFill="1" applyBorder="1" applyAlignment="1">
      <alignment horizontal="left" vertical="center"/>
    </xf>
    <xf numFmtId="0" fontId="68" fillId="0" borderId="37" xfId="236" applyFont="1" applyFill="1" applyBorder="1" applyAlignment="1">
      <alignment horizontal="left" vertical="center"/>
    </xf>
    <xf numFmtId="0" fontId="68" fillId="0" borderId="0" xfId="236" applyFont="1" applyFill="1" applyBorder="1" applyAlignment="1">
      <alignment horizontal="left" vertical="center"/>
    </xf>
    <xf numFmtId="0" fontId="76" fillId="12" borderId="43" xfId="178" applyFont="1" applyFill="1" applyBorder="1" applyAlignment="1">
      <alignment horizontal="center" vertical="center" wrapText="1"/>
    </xf>
    <xf numFmtId="0" fontId="76" fillId="12" borderId="44" xfId="178" applyFont="1" applyFill="1" applyBorder="1" applyAlignment="1">
      <alignment horizontal="center" vertical="center" wrapText="1"/>
    </xf>
    <xf numFmtId="0" fontId="76" fillId="12" borderId="17" xfId="178" applyFont="1" applyFill="1" applyBorder="1" applyAlignment="1">
      <alignment horizontal="center" vertical="center" wrapText="1"/>
    </xf>
    <xf numFmtId="0" fontId="76" fillId="12" borderId="2" xfId="178" applyFont="1" applyFill="1" applyBorder="1" applyAlignment="1">
      <alignment horizontal="center"/>
    </xf>
    <xf numFmtId="0" fontId="76" fillId="12" borderId="6" xfId="178" applyFont="1" applyFill="1" applyBorder="1" applyAlignment="1">
      <alignment horizontal="center"/>
    </xf>
    <xf numFmtId="0" fontId="76" fillId="12" borderId="3" xfId="178" applyFont="1" applyFill="1" applyBorder="1" applyAlignment="1">
      <alignment horizontal="center"/>
    </xf>
    <xf numFmtId="0" fontId="75" fillId="12" borderId="37" xfId="178" applyFont="1" applyFill="1" applyBorder="1" applyAlignment="1">
      <alignment horizontal="center"/>
    </xf>
    <xf numFmtId="0" fontId="75" fillId="12" borderId="38" xfId="178" applyFont="1" applyFill="1" applyBorder="1" applyAlignment="1">
      <alignment horizontal="center"/>
    </xf>
    <xf numFmtId="0" fontId="76" fillId="12" borderId="44" xfId="178" applyFont="1" applyFill="1" applyBorder="1" applyAlignment="1">
      <alignment horizontal="center" vertical="center" textRotation="255"/>
    </xf>
    <xf numFmtId="0" fontId="76" fillId="12" borderId="17" xfId="178" applyFont="1" applyFill="1" applyBorder="1" applyAlignment="1">
      <alignment horizontal="center" vertical="center" textRotation="255"/>
    </xf>
    <xf numFmtId="0" fontId="75" fillId="12" borderId="44" xfId="178" applyFont="1" applyFill="1" applyBorder="1" applyAlignment="1">
      <alignment horizontal="center" vertical="center" textRotation="255"/>
    </xf>
    <xf numFmtId="0" fontId="75" fillId="12" borderId="17" xfId="178" applyFont="1" applyFill="1" applyBorder="1" applyAlignment="1">
      <alignment horizontal="center" vertical="center" textRotation="255"/>
    </xf>
    <xf numFmtId="0" fontId="76" fillId="12" borderId="32" xfId="178" applyFont="1" applyFill="1" applyBorder="1" applyAlignment="1">
      <alignment horizontal="center" vertical="center" textRotation="255"/>
    </xf>
    <xf numFmtId="0" fontId="76" fillId="12" borderId="38" xfId="178" applyFont="1" applyFill="1" applyBorder="1" applyAlignment="1">
      <alignment horizontal="center" vertical="center" textRotation="255"/>
    </xf>
    <xf numFmtId="0" fontId="76" fillId="12" borderId="40" xfId="178" applyFont="1" applyFill="1" applyBorder="1" applyAlignment="1">
      <alignment horizontal="center" vertical="center" textRotation="255"/>
    </xf>
    <xf numFmtId="0" fontId="76" fillId="12" borderId="43" xfId="178" applyFont="1" applyFill="1" applyBorder="1" applyAlignment="1">
      <alignment horizontal="center" vertical="center" textRotation="255"/>
    </xf>
    <xf numFmtId="165" fontId="3" fillId="11" borderId="2" xfId="1" applyNumberFormat="1" applyFont="1" applyFill="1" applyBorder="1" applyAlignment="1">
      <alignment horizontal="center"/>
    </xf>
    <xf numFmtId="165" fontId="3" fillId="11" borderId="6" xfId="1" applyNumberFormat="1" applyFont="1" applyFill="1" applyBorder="1" applyAlignment="1">
      <alignment horizontal="center"/>
    </xf>
    <xf numFmtId="165" fontId="3" fillId="11" borderId="3" xfId="1" applyNumberFormat="1" applyFont="1" applyFill="1" applyBorder="1" applyAlignment="1">
      <alignment horizontal="center"/>
    </xf>
    <xf numFmtId="0" fontId="59" fillId="11" borderId="33" xfId="4" applyFont="1" applyFill="1" applyBorder="1" applyAlignment="1">
      <alignment horizontal="center" vertical="center" wrapText="1"/>
    </xf>
    <xf numFmtId="0" fontId="59" fillId="11" borderId="34" xfId="4" applyFont="1" applyFill="1" applyBorder="1" applyAlignment="1">
      <alignment horizontal="center" vertical="center" wrapText="1"/>
    </xf>
    <xf numFmtId="0" fontId="59" fillId="11" borderId="35" xfId="4" applyFont="1" applyFill="1" applyBorder="1" applyAlignment="1">
      <alignment horizontal="center" vertical="center" wrapText="1"/>
    </xf>
    <xf numFmtId="0" fontId="59" fillId="11" borderId="46" xfId="4" applyFont="1" applyFill="1" applyBorder="1" applyAlignment="1">
      <alignment horizontal="center" vertical="center" wrapText="1"/>
    </xf>
    <xf numFmtId="0" fontId="59" fillId="11" borderId="45" xfId="4" applyFont="1" applyFill="1" applyBorder="1" applyAlignment="1">
      <alignment horizontal="center" vertical="center" wrapText="1"/>
    </xf>
    <xf numFmtId="0" fontId="59" fillId="11" borderId="47" xfId="4" applyFont="1" applyFill="1" applyBorder="1" applyAlignment="1">
      <alignment horizontal="center" vertical="center" wrapText="1"/>
    </xf>
    <xf numFmtId="165" fontId="4" fillId="7" borderId="2" xfId="1" applyNumberFormat="1" applyFont="1" applyFill="1" applyBorder="1" applyAlignment="1" applyProtection="1">
      <alignment horizontal="left" vertical="center" wrapText="1"/>
      <protection locked="0"/>
    </xf>
    <xf numFmtId="165" fontId="4" fillId="7" borderId="6" xfId="1" applyNumberFormat="1" applyFont="1" applyFill="1" applyBorder="1" applyAlignment="1" applyProtection="1">
      <alignment horizontal="left" vertical="center" wrapText="1"/>
      <protection locked="0"/>
    </xf>
    <xf numFmtId="165" fontId="4" fillId="7" borderId="3" xfId="1" applyNumberFormat="1" applyFont="1" applyFill="1" applyBorder="1" applyAlignment="1" applyProtection="1">
      <alignment horizontal="left" vertical="center" wrapText="1"/>
      <protection locked="0"/>
    </xf>
  </cellXfs>
  <cellStyles count="239">
    <cellStyle name="20 % - Accent1 2" xfId="5"/>
    <cellStyle name="20 % - Accent1 3" xfId="6"/>
    <cellStyle name="20 % - Accent2 2" xfId="7"/>
    <cellStyle name="20 % - Accent2 3" xfId="8"/>
    <cellStyle name="20 % - Accent3 2" xfId="9"/>
    <cellStyle name="20 % - Accent3 3" xfId="10"/>
    <cellStyle name="20 % - Accent4 2" xfId="11"/>
    <cellStyle name="20 % - Accent4 3" xfId="12"/>
    <cellStyle name="20 % - Accent5 2" xfId="13"/>
    <cellStyle name="20 % - Accent5 3" xfId="14"/>
    <cellStyle name="20 % - Accent6 2" xfId="15"/>
    <cellStyle name="20 % - Accent6 3" xfId="16"/>
    <cellStyle name="20% - Accent1" xfId="17"/>
    <cellStyle name="20% - Accent1 2" xfId="18"/>
    <cellStyle name="20% - Accent1 3" xfId="19"/>
    <cellStyle name="20% - Accent2" xfId="20"/>
    <cellStyle name="20% - Accent2 2" xfId="21"/>
    <cellStyle name="20% - Accent2 3" xfId="22"/>
    <cellStyle name="20% - Accent3" xfId="23"/>
    <cellStyle name="20% - Accent3 2" xfId="24"/>
    <cellStyle name="20% - Accent3 3" xfId="25"/>
    <cellStyle name="20% - Accent4" xfId="26"/>
    <cellStyle name="20% - Accent4 2" xfId="27"/>
    <cellStyle name="20% - Accent4 3" xfId="28"/>
    <cellStyle name="20% - Accent5" xfId="29"/>
    <cellStyle name="20% - Accent5 2" xfId="30"/>
    <cellStyle name="20% - Accent5 3" xfId="31"/>
    <cellStyle name="20% - Accent6" xfId="32"/>
    <cellStyle name="20% - Accent6 2" xfId="33"/>
    <cellStyle name="20% - Accent6 3" xfId="34"/>
    <cellStyle name="40 % - Accent1 2" xfId="35"/>
    <cellStyle name="40 % - Accent1 3" xfId="36"/>
    <cellStyle name="40 % - Accent2 2" xfId="37"/>
    <cellStyle name="40 % - Accent2 3" xfId="38"/>
    <cellStyle name="40 % - Accent3 2" xfId="39"/>
    <cellStyle name="40 % - Accent3 3" xfId="40"/>
    <cellStyle name="40 % - Accent4 2" xfId="41"/>
    <cellStyle name="40 % - Accent4 3" xfId="42"/>
    <cellStyle name="40 % - Accent5 2" xfId="43"/>
    <cellStyle name="40 % - Accent5 3" xfId="44"/>
    <cellStyle name="40 % - Accent6 2" xfId="45"/>
    <cellStyle name="40 % - Accent6 3" xfId="46"/>
    <cellStyle name="40% - Accent1" xfId="47"/>
    <cellStyle name="40% - Accent1 2" xfId="48"/>
    <cellStyle name="40% - Accent1 3" xfId="49"/>
    <cellStyle name="40% - Accent2" xfId="50"/>
    <cellStyle name="40% - Accent2 2" xfId="51"/>
    <cellStyle name="40% - Accent2 3" xfId="52"/>
    <cellStyle name="40% - Accent3" xfId="53"/>
    <cellStyle name="40% - Accent3 2" xfId="54"/>
    <cellStyle name="40% - Accent3 3" xfId="55"/>
    <cellStyle name="40% - Accent4" xfId="56"/>
    <cellStyle name="40% - Accent4 2" xfId="57"/>
    <cellStyle name="40% - Accent4 3" xfId="58"/>
    <cellStyle name="40% - Accent5" xfId="59"/>
    <cellStyle name="40% - Accent5 2" xfId="60"/>
    <cellStyle name="40% - Accent5 3" xfId="61"/>
    <cellStyle name="40% - Accent6" xfId="62"/>
    <cellStyle name="40% - Accent6 2" xfId="63"/>
    <cellStyle name="40% - Accent6 3" xfId="64"/>
    <cellStyle name="60 % - Accent1 2" xfId="65"/>
    <cellStyle name="60 % - Accent1 3" xfId="66"/>
    <cellStyle name="60 % - Accent2 2" xfId="67"/>
    <cellStyle name="60 % - Accent2 3" xfId="68"/>
    <cellStyle name="60 % - Accent3 2" xfId="69"/>
    <cellStyle name="60 % - Accent3 3" xfId="70"/>
    <cellStyle name="60 % - Accent4 2" xfId="71"/>
    <cellStyle name="60 % - Accent4 3" xfId="72"/>
    <cellStyle name="60 % - Accent5 2" xfId="73"/>
    <cellStyle name="60 % - Accent5 3" xfId="74"/>
    <cellStyle name="60 % - Accent6 2" xfId="75"/>
    <cellStyle name="60 % - Accent6 3" xfId="76"/>
    <cellStyle name="60% - Accent1" xfId="77"/>
    <cellStyle name="60% - Accent1 2" xfId="78"/>
    <cellStyle name="60% - Accent2" xfId="79"/>
    <cellStyle name="60% - Accent2 2" xfId="80"/>
    <cellStyle name="60% - Accent3" xfId="81"/>
    <cellStyle name="60% - Accent3 2" xfId="82"/>
    <cellStyle name="60% - Accent4" xfId="83"/>
    <cellStyle name="60% - Accent4 2" xfId="84"/>
    <cellStyle name="60% - Accent5" xfId="85"/>
    <cellStyle name="60% - Accent5 2" xfId="86"/>
    <cellStyle name="60% - Accent6" xfId="87"/>
    <cellStyle name="60% - Accent6 2" xfId="88"/>
    <cellStyle name="Accent1 2" xfId="89"/>
    <cellStyle name="Accent1 3" xfId="90"/>
    <cellStyle name="Accent2 2" xfId="91"/>
    <cellStyle name="Accent2 3" xfId="92"/>
    <cellStyle name="Accent3 2" xfId="93"/>
    <cellStyle name="Accent3 3" xfId="94"/>
    <cellStyle name="Accent4 2" xfId="95"/>
    <cellStyle name="Accent4 3" xfId="96"/>
    <cellStyle name="Accent5 2" xfId="97"/>
    <cellStyle name="Accent5 3" xfId="98"/>
    <cellStyle name="Accent6 2" xfId="99"/>
    <cellStyle name="Accent6 3" xfId="100"/>
    <cellStyle name="Avertissement 2" xfId="101"/>
    <cellStyle name="Bad" xfId="102"/>
    <cellStyle name="Bad 2" xfId="103"/>
    <cellStyle name="blanc libellé SA" xfId="4"/>
    <cellStyle name="Calcul 2" xfId="104"/>
    <cellStyle name="Calcul 3" xfId="105"/>
    <cellStyle name="Calcul 4" xfId="106"/>
    <cellStyle name="Calculation" xfId="107"/>
    <cellStyle name="Calculation 2" xfId="108"/>
    <cellStyle name="Calculation 2 2" xfId="109"/>
    <cellStyle name="Cellule liée 2" xfId="110"/>
    <cellStyle name="Check Cell" xfId="111"/>
    <cellStyle name="Check Cell 2" xfId="112"/>
    <cellStyle name="Commentaire 2" xfId="113"/>
    <cellStyle name="Commentaire 3" xfId="114"/>
    <cellStyle name="Commentaire 4" xfId="115"/>
    <cellStyle name="Entrée 2" xfId="116"/>
    <cellStyle name="Entrée 3" xfId="117"/>
    <cellStyle name="Entrée 4" xfId="118"/>
    <cellStyle name="Explanatory Text" xfId="119"/>
    <cellStyle name="Explanatory Text 2" xfId="120"/>
    <cellStyle name="Good" xfId="121"/>
    <cellStyle name="Good 2" xfId="122"/>
    <cellStyle name="Heading 1" xfId="123"/>
    <cellStyle name="Heading 1 2" xfId="124"/>
    <cellStyle name="Heading 2" xfId="125"/>
    <cellStyle name="Heading 2 2" xfId="126"/>
    <cellStyle name="Heading 3" xfId="127"/>
    <cellStyle name="Heading 3 2" xfId="128"/>
    <cellStyle name="Heading 3 2 2" xfId="129"/>
    <cellStyle name="Heading 3 2 3" xfId="130"/>
    <cellStyle name="Heading 3 3" xfId="131"/>
    <cellStyle name="Heading 3 3 2" xfId="132"/>
    <cellStyle name="Heading 3 3 3" xfId="133"/>
    <cellStyle name="Heading 3 4" xfId="134"/>
    <cellStyle name="Heading 3 4 2" xfId="135"/>
    <cellStyle name="Heading 3 4 3" xfId="136"/>
    <cellStyle name="Heading 3 5" xfId="137"/>
    <cellStyle name="Heading 3 5 2" xfId="138"/>
    <cellStyle name="Heading 3 5 3" xfId="139"/>
    <cellStyle name="Heading 3 6" xfId="140"/>
    <cellStyle name="Heading 3 6 2" xfId="141"/>
    <cellStyle name="Heading 3 6 3" xfId="142"/>
    <cellStyle name="Heading 3 7" xfId="143"/>
    <cellStyle name="Heading 3 7 2" xfId="144"/>
    <cellStyle name="Heading 3 7 3" xfId="145"/>
    <cellStyle name="Heading 3 8" xfId="146"/>
    <cellStyle name="Heading 3 8 2" xfId="147"/>
    <cellStyle name="Heading 3 8 3" xfId="148"/>
    <cellStyle name="Heading 4" xfId="149"/>
    <cellStyle name="Heading 4 2" xfId="150"/>
    <cellStyle name="Input" xfId="151"/>
    <cellStyle name="Input 2" xfId="152"/>
    <cellStyle name="Input 2 2" xfId="153"/>
    <cellStyle name="Insatisfaisant 2" xfId="154"/>
    <cellStyle name="Insatisfaisant 3" xfId="155"/>
    <cellStyle name="jaune clé" xfId="156"/>
    <cellStyle name="jaune en € sans virgule" xfId="2"/>
    <cellStyle name="jaune ETP" xfId="157"/>
    <cellStyle name="jaune texte" xfId="158"/>
    <cellStyle name="Lien hypertexte 2" xfId="159"/>
    <cellStyle name="Lien hypertexte 3" xfId="160"/>
    <cellStyle name="Linked Cell" xfId="161"/>
    <cellStyle name="Linked Cell 2" xfId="162"/>
    <cellStyle name="Milliers" xfId="1" builtinId="3"/>
    <cellStyle name="Milliers 2" xfId="163"/>
    <cellStyle name="Milliers 2 2" xfId="164"/>
    <cellStyle name="Milliers 3" xfId="165"/>
    <cellStyle name="Milliers 3 2" xfId="166"/>
    <cellStyle name="Milliers 4" xfId="167"/>
    <cellStyle name="Milliers 4 2" xfId="168"/>
    <cellStyle name="Milliers 5" xfId="169"/>
    <cellStyle name="Milliers 6" xfId="170"/>
    <cellStyle name="Milliers 7" xfId="171"/>
    <cellStyle name="Milliers 8" xfId="172"/>
    <cellStyle name="Milliers 9" xfId="173"/>
    <cellStyle name="Neutral" xfId="174"/>
    <cellStyle name="Neutral 2" xfId="175"/>
    <cellStyle name="Neutre 2" xfId="176"/>
    <cellStyle name="Neutre 3" xfId="177"/>
    <cellStyle name="Normal" xfId="0" builtinId="0"/>
    <cellStyle name="Normal 11" xfId="237"/>
    <cellStyle name="Normal 2" xfId="178"/>
    <cellStyle name="Normal 2 2" xfId="179"/>
    <cellStyle name="Normal 2 2 2" xfId="180"/>
    <cellStyle name="Normal 2 3" xfId="181"/>
    <cellStyle name="Normal 2 4" xfId="182"/>
    <cellStyle name="Normal 2 5" xfId="183"/>
    <cellStyle name="Normal 2 6" xfId="184"/>
    <cellStyle name="Normal 3" xfId="185"/>
    <cellStyle name="Normal 3 2" xfId="186"/>
    <cellStyle name="Normal 4" xfId="187"/>
    <cellStyle name="Normal 4 2" xfId="188"/>
    <cellStyle name="Normal 5" xfId="189"/>
    <cellStyle name="Normal 5 2" xfId="190"/>
    <cellStyle name="Normal 6" xfId="191"/>
    <cellStyle name="Normal 7" xfId="3"/>
    <cellStyle name="Normal 7 2" xfId="192"/>
    <cellStyle name="Normal 8" xfId="193"/>
    <cellStyle name="Normal 9" xfId="194"/>
    <cellStyle name="Normal_Ident new_Rf_ident_01" xfId="236"/>
    <cellStyle name="Normal_Rf_ident_01" xfId="238"/>
    <cellStyle name="Note" xfId="195"/>
    <cellStyle name="Note 2" xfId="196"/>
    <cellStyle name="Note 2 2" xfId="197"/>
    <cellStyle name="Note 3" xfId="198"/>
    <cellStyle name="Output" xfId="199"/>
    <cellStyle name="Output 2" xfId="200"/>
    <cellStyle name="Output 2 2" xfId="201"/>
    <cellStyle name="Pourcentage 2" xfId="202"/>
    <cellStyle name="Pourcentage 2 2" xfId="203"/>
    <cellStyle name="Pourcentage 3" xfId="204"/>
    <cellStyle name="Pourcentage 3 2" xfId="205"/>
    <cellStyle name="Pourcentage 4" xfId="206"/>
    <cellStyle name="Pourcentage 4 2" xfId="207"/>
    <cellStyle name="Pourcentage 5" xfId="208"/>
    <cellStyle name="Pourcentage 6" xfId="209"/>
    <cellStyle name="Satisfaisant 2" xfId="210"/>
    <cellStyle name="Satisfaisant 3" xfId="211"/>
    <cellStyle name="Sortie 2" xfId="212"/>
    <cellStyle name="Sortie 3" xfId="213"/>
    <cellStyle name="Sortie 4" xfId="214"/>
    <cellStyle name="Style grisé" xfId="215"/>
    <cellStyle name="Texte explicatif 2" xfId="216"/>
    <cellStyle name="Title" xfId="217"/>
    <cellStyle name="Title 2" xfId="218"/>
    <cellStyle name="Title 3" xfId="219"/>
    <cellStyle name="Titre 2" xfId="220"/>
    <cellStyle name="Titre 3" xfId="221"/>
    <cellStyle name="Titre 1 2" xfId="222"/>
    <cellStyle name="Titre 2 2" xfId="223"/>
    <cellStyle name="Titre 3 2" xfId="224"/>
    <cellStyle name="Titre 3 3" xfId="225"/>
    <cellStyle name="Titre 3 4" xfId="226"/>
    <cellStyle name="Titre 4 2" xfId="227"/>
    <cellStyle name="Total 2" xfId="228"/>
    <cellStyle name="Total 2 2" xfId="229"/>
    <cellStyle name="Total 3" xfId="230"/>
    <cellStyle name="Total 4" xfId="231"/>
    <cellStyle name="Vérification 2" xfId="232"/>
    <cellStyle name="Vérification 3" xfId="233"/>
    <cellStyle name="Warning Text" xfId="234"/>
    <cellStyle name="Warning Text 2" xfId="235"/>
  </cellStyles>
  <dxfs count="0"/>
  <tableStyles count="0" defaultTableStyle="TableStyleMedium9" defaultPivotStyle="PivotStyleLight16"/>
  <colors>
    <mruColors>
      <color rgb="FFE68900"/>
      <color rgb="FFFF99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9</xdr:row>
      <xdr:rowOff>175260</xdr:rowOff>
    </xdr:from>
    <xdr:to>
      <xdr:col>1</xdr:col>
      <xdr:colOff>2346960</xdr:colOff>
      <xdr:row>11</xdr:row>
      <xdr:rowOff>243840</xdr:rowOff>
    </xdr:to>
    <xdr:sp macro="" textlink="">
      <xdr:nvSpPr>
        <xdr:cNvPr id="2" name="Accolade fermante 1"/>
        <xdr:cNvSpPr/>
      </xdr:nvSpPr>
      <xdr:spPr>
        <a:xfrm>
          <a:off x="2979420" y="906780"/>
          <a:ext cx="160020" cy="5257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19"/>
  <sheetViews>
    <sheetView tabSelected="1" workbookViewId="0">
      <selection activeCell="E8" sqref="E8"/>
    </sheetView>
  </sheetViews>
  <sheetFormatPr baseColWidth="10" defaultColWidth="11.5546875" defaultRowHeight="14.4" x14ac:dyDescent="0.3"/>
  <cols>
    <col min="1" max="1" width="11.5546875" style="69"/>
    <col min="2" max="2" width="35" style="69" bestFit="1" customWidth="1"/>
    <col min="3" max="3" width="40.44140625" style="70" customWidth="1"/>
    <col min="4" max="16384" width="11.5546875" style="69"/>
  </cols>
  <sheetData>
    <row r="2" spans="1:4" ht="57" customHeight="1" x14ac:dyDescent="0.3">
      <c r="A2" s="252" t="s">
        <v>831</v>
      </c>
      <c r="B2" s="252"/>
      <c r="C2" s="252"/>
    </row>
    <row r="5" spans="1:4" x14ac:dyDescent="0.3">
      <c r="A5" s="78" t="s">
        <v>282</v>
      </c>
    </row>
    <row r="6" spans="1:4" ht="57.6" x14ac:dyDescent="0.3">
      <c r="B6" s="71" t="s">
        <v>280</v>
      </c>
      <c r="C6" s="72" t="s">
        <v>347</v>
      </c>
    </row>
    <row r="7" spans="1:4" x14ac:dyDescent="0.3">
      <c r="B7" s="71" t="s">
        <v>415</v>
      </c>
      <c r="C7" s="72"/>
    </row>
    <row r="8" spans="1:4" x14ac:dyDescent="0.3">
      <c r="B8" s="71" t="s">
        <v>281</v>
      </c>
      <c r="C8" s="72" t="s">
        <v>285</v>
      </c>
    </row>
    <row r="9" spans="1:4" x14ac:dyDescent="0.3">
      <c r="B9" s="69" t="s">
        <v>283</v>
      </c>
    </row>
    <row r="10" spans="1:4" x14ac:dyDescent="0.3">
      <c r="B10" s="69" t="s">
        <v>284</v>
      </c>
    </row>
    <row r="11" spans="1:4" ht="21.6" customHeight="1" x14ac:dyDescent="0.3">
      <c r="B11" s="69" t="s">
        <v>306</v>
      </c>
      <c r="C11" s="251" t="s">
        <v>308</v>
      </c>
    </row>
    <row r="12" spans="1:4" ht="21.6" customHeight="1" x14ac:dyDescent="0.3">
      <c r="B12" s="69" t="s">
        <v>307</v>
      </c>
      <c r="C12" s="251"/>
    </row>
    <row r="14" spans="1:4" x14ac:dyDescent="0.3">
      <c r="A14" s="79" t="s">
        <v>343</v>
      </c>
      <c r="B14" s="73"/>
      <c r="C14" s="74"/>
      <c r="D14" s="73"/>
    </row>
    <row r="16" spans="1:4" x14ac:dyDescent="0.3">
      <c r="A16" s="79" t="s">
        <v>33</v>
      </c>
      <c r="B16" s="73"/>
      <c r="C16" s="74"/>
      <c r="D16" s="73"/>
    </row>
    <row r="17" spans="1:4" x14ac:dyDescent="0.3">
      <c r="A17" s="75"/>
      <c r="B17" s="73" t="s">
        <v>29</v>
      </c>
      <c r="C17" s="74"/>
      <c r="D17" s="76"/>
    </row>
    <row r="18" spans="1:4" x14ac:dyDescent="0.3">
      <c r="A18" s="3"/>
      <c r="B18" s="73" t="s">
        <v>30</v>
      </c>
      <c r="C18" s="74"/>
      <c r="D18" s="76"/>
    </row>
    <row r="19" spans="1:4" x14ac:dyDescent="0.3">
      <c r="A19" s="77"/>
      <c r="B19" s="73" t="s">
        <v>288</v>
      </c>
      <c r="C19" s="74"/>
      <c r="D19" s="76"/>
    </row>
  </sheetData>
  <mergeCells count="2">
    <mergeCell ref="C11:C12"/>
    <mergeCell ref="A2:C2"/>
  </mergeCells>
  <dataValidations count="1">
    <dataValidation type="decimal" allowBlank="1" showInputMessage="1" showErrorMessage="1" sqref="A17:A19">
      <formula1>-1000000000000000000</formula1>
      <formula2>10000000000000000000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18" sqref="B18"/>
    </sheetView>
  </sheetViews>
  <sheetFormatPr baseColWidth="10" defaultRowHeight="14.4" x14ac:dyDescent="0.3"/>
  <cols>
    <col min="1" max="1" width="21.44140625" customWidth="1"/>
  </cols>
  <sheetData>
    <row r="1" spans="1:3" ht="15" thickBot="1" x14ac:dyDescent="0.35">
      <c r="A1" s="43" t="s">
        <v>344</v>
      </c>
      <c r="B1" s="152">
        <f ca="1">SUMIF(Base!$D$5:$D$5083,Feuil1!A1,Base!$G$5:$G$5083)</f>
        <v>0</v>
      </c>
    </row>
    <row r="2" spans="1:3" ht="15" thickBot="1" x14ac:dyDescent="0.35">
      <c r="A2" s="53" t="s">
        <v>345</v>
      </c>
      <c r="B2" s="152">
        <f ca="1">SUMIF(Base!$D$5:$D$5083,Feuil1!A2,Base!$G$5:$G$5083)</f>
        <v>0</v>
      </c>
      <c r="C2" s="196"/>
    </row>
    <row r="3" spans="1:3" x14ac:dyDescent="0.3">
      <c r="A3" s="81"/>
      <c r="B3" s="152"/>
    </row>
    <row r="4" spans="1:3" x14ac:dyDescent="0.3">
      <c r="A4" s="66" t="s">
        <v>302</v>
      </c>
      <c r="B4" s="152">
        <f>SUMIF(Base!$D$5:$D$5083,Feuil1!A4,Base!$G$5:$G$5083)</f>
        <v>0</v>
      </c>
    </row>
    <row r="5" spans="1:3" x14ac:dyDescent="0.3">
      <c r="A5" s="67" t="s">
        <v>296</v>
      </c>
      <c r="B5" s="152">
        <f>SUMIF(Base!$D$5:$D$5083,Feuil1!A5,Base!$G$5:$G$5083)</f>
        <v>0</v>
      </c>
    </row>
    <row r="6" spans="1:3" x14ac:dyDescent="0.3">
      <c r="A6" s="64" t="s">
        <v>297</v>
      </c>
      <c r="B6" s="152">
        <f>SUMIF(Base!$D$5:$D$5083,Feuil1!A6,Base!$G$5:$G$5083)</f>
        <v>0</v>
      </c>
    </row>
    <row r="7" spans="1:3" x14ac:dyDescent="0.3">
      <c r="A7" s="68" t="s">
        <v>294</v>
      </c>
      <c r="B7" s="152">
        <f>SUMIF(Base!$D$5:$D$5083,Feuil1!A7,Base!$G$5:$G$5083)</f>
        <v>0</v>
      </c>
    </row>
    <row r="8" spans="1:3" x14ac:dyDescent="0.3">
      <c r="A8" s="81"/>
      <c r="B8" s="152"/>
    </row>
    <row r="9" spans="1:3" x14ac:dyDescent="0.3">
      <c r="A9" s="62" t="s">
        <v>298</v>
      </c>
      <c r="B9" s="152">
        <f>SUMIF(Base!$D$5:$D$5083,Feuil1!A9,Base!$G$5:$G$5083)</f>
        <v>0</v>
      </c>
    </row>
    <row r="10" spans="1:3" x14ac:dyDescent="0.3">
      <c r="A10" s="63" t="s">
        <v>299</v>
      </c>
      <c r="B10" s="152">
        <f>SUMIF(Base!$D$5:$D$5083,Feuil1!A10,Base!$G$5:$G$5083)</f>
        <v>0</v>
      </c>
    </row>
    <row r="11" spans="1:3" x14ac:dyDescent="0.3">
      <c r="A11" s="63" t="s">
        <v>300</v>
      </c>
      <c r="B11" s="152">
        <f>SUMIF(Base!$D$5:$D$5083,Feuil1!A11,Base!$G$5:$G$5083)</f>
        <v>0</v>
      </c>
    </row>
    <row r="12" spans="1:3" x14ac:dyDescent="0.3">
      <c r="A12" s="63" t="s">
        <v>301</v>
      </c>
      <c r="B12" s="152">
        <f>SUMIF(Base!$D$5:$D$5083,Feuil1!A12,Base!$G$5:$G$5083)</f>
        <v>0</v>
      </c>
    </row>
    <row r="13" spans="1:3" x14ac:dyDescent="0.3">
      <c r="A13" s="80" t="s">
        <v>295</v>
      </c>
      <c r="B13" s="152">
        <f>SUMIF(Base!$D$5:$D$5083,Feuil1!A13,Base!$G$5:$G$5083)</f>
        <v>0</v>
      </c>
    </row>
    <row r="14" spans="1:3" x14ac:dyDescent="0.3">
      <c r="A14" s="64" t="s">
        <v>291</v>
      </c>
      <c r="B14" s="152">
        <f>SUMIF(Base!$D$5:$D$5083,Feuil1!A14,Base!$G$5:$G$5083)</f>
        <v>0</v>
      </c>
    </row>
    <row r="15" spans="1:3" x14ac:dyDescent="0.3">
      <c r="A15" s="64" t="s">
        <v>292</v>
      </c>
      <c r="B15" s="152">
        <f>SUMIF(Base!$D$5:$D$5083,Feuil1!A15,Base!$G$5:$G$5083)</f>
        <v>0</v>
      </c>
    </row>
    <row r="16" spans="1:3" x14ac:dyDescent="0.3">
      <c r="A16" s="81" t="s">
        <v>305</v>
      </c>
      <c r="B16" s="152"/>
    </row>
    <row r="17" spans="1:2" x14ac:dyDescent="0.3">
      <c r="A17" s="65" t="s">
        <v>293</v>
      </c>
      <c r="B17" s="152">
        <f>SUMIF(Base!$D$5:$D$5083,Feuil1!A17,Base!$G$5:$G$5083)</f>
        <v>0</v>
      </c>
    </row>
    <row r="18" spans="1:2" x14ac:dyDescent="0.3">
      <c r="B18" s="199">
        <f ca="1">SUM(B2:B17)-B1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50"/>
  <sheetViews>
    <sheetView zoomScale="85" zoomScaleNormal="85" workbookViewId="0">
      <selection activeCell="B48" sqref="B48"/>
    </sheetView>
  </sheetViews>
  <sheetFormatPr baseColWidth="10" defaultColWidth="11.5546875" defaultRowHeight="13.2" x14ac:dyDescent="0.25"/>
  <cols>
    <col min="1" max="1" width="11.5546875" style="115"/>
    <col min="2" max="2" width="73.6640625" style="111" customWidth="1"/>
    <col min="3" max="3" width="39.109375" style="111" customWidth="1"/>
    <col min="4" max="16384" width="11.5546875" style="115"/>
  </cols>
  <sheetData>
    <row r="1" spans="1:4" x14ac:dyDescent="0.25">
      <c r="A1" s="253" t="s">
        <v>46</v>
      </c>
      <c r="B1" s="254"/>
      <c r="C1" s="254"/>
    </row>
    <row r="2" spans="1:4" x14ac:dyDescent="0.25">
      <c r="A2" s="255"/>
      <c r="B2" s="256"/>
      <c r="C2" s="256"/>
    </row>
    <row r="3" spans="1:4" ht="39.6" x14ac:dyDescent="0.25">
      <c r="A3" s="82" t="s">
        <v>286</v>
      </c>
      <c r="B3" s="82"/>
      <c r="C3" s="82" t="s">
        <v>353</v>
      </c>
    </row>
    <row r="4" spans="1:4" x14ac:dyDescent="0.25">
      <c r="A4" s="82" t="s">
        <v>363</v>
      </c>
      <c r="B4" s="194" t="s">
        <v>686</v>
      </c>
      <c r="C4" s="155" t="s">
        <v>413</v>
      </c>
      <c r="D4" s="115" t="s">
        <v>412</v>
      </c>
    </row>
    <row r="5" spans="1:4" x14ac:dyDescent="0.25">
      <c r="A5" s="82" t="s">
        <v>364</v>
      </c>
      <c r="B5" s="116"/>
      <c r="C5" s="117"/>
    </row>
    <row r="6" spans="1:4" x14ac:dyDescent="0.25">
      <c r="A6" s="82" t="s">
        <v>365</v>
      </c>
      <c r="B6" s="194" t="s">
        <v>346</v>
      </c>
      <c r="C6" s="112"/>
    </row>
    <row r="7" spans="1:4" x14ac:dyDescent="0.25">
      <c r="A7" s="82" t="s">
        <v>366</v>
      </c>
      <c r="B7" s="194" t="s">
        <v>687</v>
      </c>
      <c r="C7" s="113"/>
    </row>
    <row r="8" spans="1:4" x14ac:dyDescent="0.25">
      <c r="A8" s="82" t="s">
        <v>367</v>
      </c>
      <c r="B8" s="116"/>
      <c r="C8" s="117"/>
    </row>
    <row r="9" spans="1:4" x14ac:dyDescent="0.25">
      <c r="A9" s="82" t="s">
        <v>368</v>
      </c>
      <c r="B9" s="194" t="s">
        <v>49</v>
      </c>
      <c r="C9" s="112"/>
    </row>
    <row r="10" spans="1:4" x14ac:dyDescent="0.25">
      <c r="A10" s="82" t="s">
        <v>369</v>
      </c>
      <c r="B10" s="194" t="s">
        <v>50</v>
      </c>
      <c r="C10" s="114"/>
    </row>
    <row r="11" spans="1:4" x14ac:dyDescent="0.25">
      <c r="A11" s="82" t="s">
        <v>370</v>
      </c>
      <c r="B11" s="194" t="s">
        <v>47</v>
      </c>
      <c r="C11" s="113"/>
    </row>
    <row r="12" spans="1:4" x14ac:dyDescent="0.25">
      <c r="A12" s="82" t="s">
        <v>371</v>
      </c>
      <c r="B12" s="118"/>
      <c r="C12" s="119"/>
    </row>
    <row r="13" spans="1:4" x14ac:dyDescent="0.25">
      <c r="A13" s="82" t="s">
        <v>372</v>
      </c>
      <c r="B13" s="120" t="s">
        <v>51</v>
      </c>
      <c r="C13" s="112"/>
    </row>
    <row r="14" spans="1:4" x14ac:dyDescent="0.25">
      <c r="A14" s="82" t="s">
        <v>373</v>
      </c>
      <c r="B14" s="121" t="s">
        <v>52</v>
      </c>
      <c r="C14" s="114"/>
    </row>
    <row r="15" spans="1:4" x14ac:dyDescent="0.25">
      <c r="A15" s="82" t="s">
        <v>374</v>
      </c>
      <c r="B15" s="121" t="s">
        <v>53</v>
      </c>
      <c r="C15" s="114"/>
    </row>
    <row r="16" spans="1:4" x14ac:dyDescent="0.25">
      <c r="A16" s="82" t="s">
        <v>375</v>
      </c>
      <c r="B16" s="121" t="s">
        <v>55</v>
      </c>
      <c r="C16" s="114"/>
    </row>
    <row r="17" spans="1:3" x14ac:dyDescent="0.25">
      <c r="A17" s="82" t="s">
        <v>376</v>
      </c>
      <c r="B17" s="121" t="s">
        <v>56</v>
      </c>
      <c r="C17" s="114"/>
    </row>
    <row r="18" spans="1:3" x14ac:dyDescent="0.25">
      <c r="A18" s="82" t="s">
        <v>377</v>
      </c>
      <c r="B18" s="122" t="s">
        <v>57</v>
      </c>
      <c r="C18" s="113"/>
    </row>
    <row r="19" spans="1:3" x14ac:dyDescent="0.25">
      <c r="A19" s="82" t="s">
        <v>378</v>
      </c>
      <c r="B19" s="123"/>
      <c r="C19" s="124"/>
    </row>
    <row r="20" spans="1:3" x14ac:dyDescent="0.25">
      <c r="A20" s="82" t="s">
        <v>379</v>
      </c>
      <c r="B20" s="125" t="s">
        <v>59</v>
      </c>
      <c r="C20" s="112"/>
    </row>
    <row r="21" spans="1:3" x14ac:dyDescent="0.25">
      <c r="A21" s="82" t="s">
        <v>380</v>
      </c>
      <c r="B21" s="121" t="s">
        <v>61</v>
      </c>
      <c r="C21" s="114"/>
    </row>
    <row r="22" spans="1:3" x14ac:dyDescent="0.25">
      <c r="A22" s="82" t="s">
        <v>381</v>
      </c>
      <c r="B22" s="121" t="s">
        <v>63</v>
      </c>
      <c r="C22" s="114"/>
    </row>
    <row r="23" spans="1:3" x14ac:dyDescent="0.25">
      <c r="A23" s="82" t="s">
        <v>382</v>
      </c>
      <c r="B23" s="121" t="s">
        <v>65</v>
      </c>
      <c r="C23" s="114"/>
    </row>
    <row r="24" spans="1:3" x14ac:dyDescent="0.25">
      <c r="A24" s="82" t="s">
        <v>383</v>
      </c>
      <c r="B24" s="122" t="s">
        <v>67</v>
      </c>
      <c r="C24" s="113"/>
    </row>
    <row r="25" spans="1:3" x14ac:dyDescent="0.25">
      <c r="A25" s="82" t="s">
        <v>384</v>
      </c>
      <c r="B25" s="116"/>
      <c r="C25" s="117"/>
    </row>
    <row r="26" spans="1:3" ht="26.4" x14ac:dyDescent="0.25">
      <c r="A26" s="82" t="s">
        <v>385</v>
      </c>
      <c r="B26" s="126" t="s">
        <v>688</v>
      </c>
      <c r="C26" s="112"/>
    </row>
    <row r="27" spans="1:3" ht="26.4" x14ac:dyDescent="0.25">
      <c r="A27" s="82" t="s">
        <v>386</v>
      </c>
      <c r="B27" s="127" t="s">
        <v>689</v>
      </c>
      <c r="C27" s="113"/>
    </row>
    <row r="28" spans="1:3" x14ac:dyDescent="0.25">
      <c r="A28" s="82" t="s">
        <v>387</v>
      </c>
      <c r="B28" s="116"/>
      <c r="C28" s="117"/>
    </row>
    <row r="29" spans="1:3" x14ac:dyDescent="0.25">
      <c r="A29" s="82" t="s">
        <v>388</v>
      </c>
      <c r="B29" s="126" t="s">
        <v>690</v>
      </c>
      <c r="C29" s="112"/>
    </row>
    <row r="30" spans="1:3" ht="26.4" x14ac:dyDescent="0.25">
      <c r="A30" s="82" t="s">
        <v>389</v>
      </c>
      <c r="B30" s="127" t="s">
        <v>691</v>
      </c>
      <c r="C30" s="113"/>
    </row>
    <row r="31" spans="1:3" x14ac:dyDescent="0.25">
      <c r="A31" s="82" t="s">
        <v>390</v>
      </c>
      <c r="B31" s="116"/>
      <c r="C31" s="117"/>
    </row>
    <row r="32" spans="1:3" ht="26.4" x14ac:dyDescent="0.25">
      <c r="A32" s="82" t="s">
        <v>391</v>
      </c>
      <c r="B32" s="120" t="s">
        <v>69</v>
      </c>
      <c r="C32" s="112"/>
    </row>
    <row r="33" spans="1:3" x14ac:dyDescent="0.25">
      <c r="A33" s="82" t="s">
        <v>392</v>
      </c>
      <c r="B33" s="121" t="s">
        <v>70</v>
      </c>
      <c r="C33" s="114"/>
    </row>
    <row r="34" spans="1:3" x14ac:dyDescent="0.25">
      <c r="A34" s="82" t="s">
        <v>393</v>
      </c>
      <c r="B34" s="121" t="s">
        <v>829</v>
      </c>
      <c r="C34" s="114"/>
    </row>
    <row r="35" spans="1:3" x14ac:dyDescent="0.25">
      <c r="A35" s="82" t="s">
        <v>394</v>
      </c>
      <c r="B35" s="122" t="s">
        <v>71</v>
      </c>
      <c r="C35" s="113"/>
    </row>
    <row r="36" spans="1:3" x14ac:dyDescent="0.25">
      <c r="A36" s="82" t="s">
        <v>395</v>
      </c>
      <c r="B36" s="128"/>
      <c r="C36" s="129"/>
    </row>
    <row r="37" spans="1:3" x14ac:dyDescent="0.25">
      <c r="A37" s="82" t="s">
        <v>396</v>
      </c>
      <c r="B37" s="130" t="s">
        <v>405</v>
      </c>
      <c r="C37" s="112"/>
    </row>
    <row r="38" spans="1:3" x14ac:dyDescent="0.25">
      <c r="A38" s="82" t="s">
        <v>397</v>
      </c>
      <c r="B38" s="122" t="s">
        <v>406</v>
      </c>
      <c r="C38" s="113"/>
    </row>
    <row r="39" spans="1:3" x14ac:dyDescent="0.25">
      <c r="A39" s="82" t="s">
        <v>398</v>
      </c>
      <c r="B39" s="195"/>
    </row>
    <row r="40" spans="1:3" x14ac:dyDescent="0.25">
      <c r="A40" s="82" t="s">
        <v>399</v>
      </c>
      <c r="B40" s="130" t="s">
        <v>72</v>
      </c>
      <c r="C40" s="112"/>
    </row>
    <row r="41" spans="1:3" x14ac:dyDescent="0.25">
      <c r="A41" s="82" t="s">
        <v>400</v>
      </c>
      <c r="B41" s="121" t="s">
        <v>73</v>
      </c>
      <c r="C41" s="114"/>
    </row>
    <row r="42" spans="1:3" x14ac:dyDescent="0.25">
      <c r="A42" s="82" t="s">
        <v>401</v>
      </c>
      <c r="B42" s="131" t="s">
        <v>74</v>
      </c>
      <c r="C42" s="113"/>
    </row>
    <row r="43" spans="1:3" x14ac:dyDescent="0.25">
      <c r="A43" s="82" t="s">
        <v>402</v>
      </c>
      <c r="B43" s="116"/>
      <c r="C43" s="117"/>
    </row>
    <row r="44" spans="1:3" x14ac:dyDescent="0.25">
      <c r="A44" s="82" t="s">
        <v>403</v>
      </c>
      <c r="B44" s="120" t="s">
        <v>361</v>
      </c>
      <c r="C44" s="112"/>
    </row>
    <row r="45" spans="1:3" x14ac:dyDescent="0.25">
      <c r="A45" s="82" t="s">
        <v>404</v>
      </c>
      <c r="B45" s="121" t="s">
        <v>75</v>
      </c>
      <c r="C45" s="114"/>
    </row>
    <row r="46" spans="1:3" x14ac:dyDescent="0.25">
      <c r="A46" s="82" t="s">
        <v>407</v>
      </c>
      <c r="B46" s="131" t="s">
        <v>77</v>
      </c>
      <c r="C46" s="113"/>
    </row>
    <row r="47" spans="1:3" x14ac:dyDescent="0.25">
      <c r="A47" s="82" t="s">
        <v>408</v>
      </c>
      <c r="B47" s="132"/>
    </row>
    <row r="48" spans="1:3" x14ac:dyDescent="0.25">
      <c r="A48" s="82" t="s">
        <v>409</v>
      </c>
      <c r="B48" s="120" t="s">
        <v>362</v>
      </c>
      <c r="C48" s="112"/>
    </row>
    <row r="49" spans="1:3" x14ac:dyDescent="0.25">
      <c r="A49" s="82" t="s">
        <v>692</v>
      </c>
      <c r="B49" s="121" t="s">
        <v>75</v>
      </c>
      <c r="C49" s="114"/>
    </row>
    <row r="50" spans="1:3" x14ac:dyDescent="0.25">
      <c r="A50" s="82" t="s">
        <v>693</v>
      </c>
      <c r="B50" s="131" t="s">
        <v>77</v>
      </c>
      <c r="C50" s="113"/>
    </row>
  </sheetData>
  <sheetProtection algorithmName="SHA-512" hashValue="C0tpMK3LJ1HNa58GO0iauVzqZFoE5Vivx6fo8SG8UJ7ur6j2xMLM471kasDvHqxyk4NHgDBY/YlISrlfc/G5vA==" saltValue="+iYbbHdUmzlOPmR+hFnFgA==" spinCount="100000" sheet="1" objects="1" scenarios="1"/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H10"/>
  <sheetViews>
    <sheetView zoomScale="85" zoomScaleNormal="85" workbookViewId="0">
      <pane xSplit="5" ySplit="7" topLeftCell="F8" activePane="bottomRight" state="frozen"/>
      <selection activeCell="C48" sqref="C48"/>
      <selection pane="topRight" activeCell="C48" sqref="C48"/>
      <selection pane="bottomLeft" activeCell="C48" sqref="C48"/>
      <selection pane="bottomRight" activeCell="B6" sqref="B6"/>
    </sheetView>
  </sheetViews>
  <sheetFormatPr baseColWidth="10" defaultColWidth="11.5546875" defaultRowHeight="13.2" x14ac:dyDescent="0.25"/>
  <cols>
    <col min="1" max="1" width="11.5546875" style="1"/>
    <col min="2" max="3" width="25.6640625" style="1" customWidth="1"/>
    <col min="4" max="4" width="1.6640625" style="1" customWidth="1"/>
    <col min="5" max="5" width="25.6640625" style="1" customWidth="1"/>
    <col min="6" max="6" width="1.6640625" style="1" customWidth="1"/>
    <col min="7" max="8" width="25.6640625" style="1" customWidth="1"/>
    <col min="9" max="16384" width="11.5546875" style="1"/>
  </cols>
  <sheetData>
    <row r="2" spans="1:8" x14ac:dyDescent="0.25">
      <c r="A2" s="162" t="s">
        <v>464</v>
      </c>
    </row>
    <row r="4" spans="1:8" x14ac:dyDescent="0.25">
      <c r="A4" s="73" t="s">
        <v>463</v>
      </c>
    </row>
    <row r="5" spans="1:8" x14ac:dyDescent="0.25">
      <c r="B5" s="83"/>
      <c r="C5" s="83"/>
      <c r="E5" s="83"/>
    </row>
    <row r="6" spans="1:8" s="42" customFormat="1" ht="62.4" customHeight="1" x14ac:dyDescent="0.25">
      <c r="A6" s="48" t="s">
        <v>91</v>
      </c>
      <c r="B6" s="85" t="s">
        <v>287</v>
      </c>
      <c r="C6" s="36" t="s">
        <v>461</v>
      </c>
      <c r="D6" s="1"/>
      <c r="E6" s="86" t="s">
        <v>349</v>
      </c>
      <c r="F6" s="1"/>
      <c r="G6" s="36" t="s">
        <v>459</v>
      </c>
      <c r="H6" s="36" t="s">
        <v>460</v>
      </c>
    </row>
    <row r="7" spans="1:8" s="33" customFormat="1" x14ac:dyDescent="0.25">
      <c r="B7" s="28"/>
      <c r="C7" s="63" t="s">
        <v>462</v>
      </c>
      <c r="D7" s="81" t="s">
        <v>303</v>
      </c>
      <c r="E7" s="86" t="s">
        <v>344</v>
      </c>
      <c r="F7" s="81" t="s">
        <v>303</v>
      </c>
      <c r="G7" s="63" t="s">
        <v>457</v>
      </c>
      <c r="H7" s="63" t="s">
        <v>458</v>
      </c>
    </row>
    <row r="8" spans="1:8" s="33" customFormat="1" x14ac:dyDescent="0.25">
      <c r="A8" s="110">
        <v>1</v>
      </c>
      <c r="B8" s="110">
        <v>2</v>
      </c>
      <c r="C8" s="110">
        <v>3</v>
      </c>
      <c r="D8" s="110">
        <v>4</v>
      </c>
      <c r="E8" s="110">
        <v>5</v>
      </c>
      <c r="F8" s="110">
        <v>6</v>
      </c>
      <c r="G8" s="110">
        <v>7</v>
      </c>
      <c r="H8" s="110">
        <v>8</v>
      </c>
    </row>
    <row r="9" spans="1:8" s="73" customFormat="1" ht="33.6" customHeight="1" x14ac:dyDescent="0.3">
      <c r="A9" s="160" t="s">
        <v>357</v>
      </c>
      <c r="B9" s="84" t="s">
        <v>348</v>
      </c>
      <c r="C9" s="56"/>
      <c r="D9" s="76"/>
      <c r="E9" s="56"/>
      <c r="F9" s="76"/>
      <c r="G9" s="56"/>
      <c r="H9" s="56"/>
    </row>
    <row r="10" spans="1:8" s="14" customFormat="1" x14ac:dyDescent="0.25"/>
  </sheetData>
  <sheetProtection algorithmName="SHA-512" hashValue="W92xnZfYSIMxJ74Uj2AgGQJBPl1ilczWEodU/tPcF7wDC9aX0cAFNnv+ccCLGJBKhbfv2xG7PlfGM7FuaIjXjg==" saltValue="Om2iVAA1bDvhFijErV0+lA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&amp;R&amp;F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8900"/>
    <pageSetUpPr fitToPage="1"/>
  </sheetPr>
  <dimension ref="A1:L85"/>
  <sheetViews>
    <sheetView zoomScale="70" zoomScaleNormal="70" workbookViewId="0">
      <selection activeCell="C1" sqref="C1:C1048576"/>
    </sheetView>
  </sheetViews>
  <sheetFormatPr baseColWidth="10" defaultRowHeight="14.4" x14ac:dyDescent="0.3"/>
  <cols>
    <col min="3" max="3" width="54.21875" bestFit="1" customWidth="1"/>
    <col min="4" max="7" width="23.33203125" customWidth="1"/>
    <col min="10" max="10" width="44.21875" bestFit="1" customWidth="1"/>
    <col min="11" max="12" width="23.33203125" customWidth="1"/>
  </cols>
  <sheetData>
    <row r="1" spans="1:12" x14ac:dyDescent="0.3">
      <c r="D1" s="50" t="s">
        <v>338</v>
      </c>
      <c r="E1" s="50" t="s">
        <v>336</v>
      </c>
      <c r="F1" s="50" t="s">
        <v>337</v>
      </c>
      <c r="G1" s="50" t="s">
        <v>341</v>
      </c>
      <c r="K1" s="50" t="s">
        <v>339</v>
      </c>
      <c r="L1" s="50" t="s">
        <v>340</v>
      </c>
    </row>
    <row r="2" spans="1:12" x14ac:dyDescent="0.3">
      <c r="A2" s="110">
        <v>1</v>
      </c>
      <c r="B2" s="110">
        <v>2</v>
      </c>
      <c r="C2" s="110">
        <v>3</v>
      </c>
      <c r="D2" s="110">
        <v>4</v>
      </c>
      <c r="E2" s="110">
        <v>5</v>
      </c>
      <c r="F2" s="110">
        <v>6</v>
      </c>
      <c r="G2" s="110">
        <v>7</v>
      </c>
      <c r="H2" s="110">
        <v>8</v>
      </c>
      <c r="I2" s="110">
        <v>9</v>
      </c>
      <c r="J2" s="110">
        <v>10</v>
      </c>
      <c r="K2" s="110">
        <v>11</v>
      </c>
      <c r="L2" s="110">
        <v>12</v>
      </c>
    </row>
    <row r="3" spans="1:12" x14ac:dyDescent="0.3">
      <c r="B3" s="200"/>
      <c r="C3" s="201"/>
      <c r="D3" s="260" t="s">
        <v>694</v>
      </c>
      <c r="E3" s="261"/>
      <c r="F3" s="262"/>
      <c r="G3" s="202" t="s">
        <v>695</v>
      </c>
      <c r="H3" s="203"/>
      <c r="I3" s="200"/>
      <c r="J3" s="201"/>
      <c r="K3" s="204"/>
      <c r="L3" s="201"/>
    </row>
    <row r="4" spans="1:12" x14ac:dyDescent="0.3">
      <c r="B4" s="263" t="s">
        <v>696</v>
      </c>
      <c r="C4" s="264"/>
      <c r="D4" s="205" t="s">
        <v>80</v>
      </c>
      <c r="E4" s="206" t="s">
        <v>697</v>
      </c>
      <c r="F4" s="205" t="s">
        <v>81</v>
      </c>
      <c r="G4" s="205" t="s">
        <v>81</v>
      </c>
      <c r="H4" s="203"/>
      <c r="I4" s="263" t="s">
        <v>698</v>
      </c>
      <c r="J4" s="264"/>
      <c r="K4" s="207" t="s">
        <v>694</v>
      </c>
      <c r="L4" s="208" t="s">
        <v>695</v>
      </c>
    </row>
    <row r="5" spans="1:12" ht="24" x14ac:dyDescent="0.3">
      <c r="B5" s="209"/>
      <c r="C5" s="210"/>
      <c r="D5" s="211"/>
      <c r="E5" s="212" t="s">
        <v>699</v>
      </c>
      <c r="F5" s="211"/>
      <c r="G5" s="213"/>
      <c r="H5" s="203"/>
      <c r="I5" s="209"/>
      <c r="J5" s="210"/>
      <c r="K5" s="213"/>
      <c r="L5" s="210"/>
    </row>
    <row r="6" spans="1:12" x14ac:dyDescent="0.3">
      <c r="A6" s="110"/>
      <c r="B6" s="265"/>
      <c r="C6" s="214"/>
      <c r="H6" s="203"/>
      <c r="I6" s="267"/>
      <c r="J6" s="217"/>
    </row>
    <row r="7" spans="1:12" x14ac:dyDescent="0.3">
      <c r="A7" s="50" t="s">
        <v>48</v>
      </c>
      <c r="B7" s="265"/>
      <c r="C7" s="218" t="s">
        <v>82</v>
      </c>
      <c r="D7" s="216">
        <f>SUM(D9:D14)</f>
        <v>0</v>
      </c>
      <c r="E7" s="216">
        <f>SUM(E9:E14)</f>
        <v>0</v>
      </c>
      <c r="F7" s="216">
        <f>D7-E7</f>
        <v>0</v>
      </c>
      <c r="G7" s="216">
        <f>SUM(G9:G14)</f>
        <v>0</v>
      </c>
      <c r="H7" s="203"/>
      <c r="I7" s="267"/>
      <c r="J7" s="219" t="s">
        <v>830</v>
      </c>
      <c r="K7" s="220"/>
      <c r="L7" s="220"/>
    </row>
    <row r="8" spans="1:12" x14ac:dyDescent="0.3">
      <c r="A8" s="50" t="s">
        <v>309</v>
      </c>
      <c r="B8" s="265"/>
      <c r="C8" s="214"/>
      <c r="D8" s="216"/>
      <c r="E8" s="216"/>
      <c r="F8" s="216"/>
      <c r="G8" s="216"/>
      <c r="H8" s="203"/>
      <c r="I8" s="267"/>
      <c r="J8" s="217"/>
      <c r="K8" s="216"/>
      <c r="L8" s="216"/>
    </row>
    <row r="9" spans="1:12" x14ac:dyDescent="0.3">
      <c r="A9" s="50" t="s">
        <v>310</v>
      </c>
      <c r="B9" s="265"/>
      <c r="C9" s="214" t="s">
        <v>700</v>
      </c>
      <c r="D9" s="220"/>
      <c r="E9" s="220"/>
      <c r="F9" s="216">
        <f t="shared" ref="F9:F14" si="0">D9-E9</f>
        <v>0</v>
      </c>
      <c r="G9" s="220"/>
      <c r="H9" s="203"/>
      <c r="I9" s="267"/>
      <c r="J9" s="221" t="s">
        <v>701</v>
      </c>
      <c r="K9" s="216"/>
      <c r="L9" s="216"/>
    </row>
    <row r="10" spans="1:12" x14ac:dyDescent="0.3">
      <c r="A10" s="50" t="s">
        <v>311</v>
      </c>
      <c r="B10" s="265"/>
      <c r="C10" s="214" t="s">
        <v>702</v>
      </c>
      <c r="D10" s="220"/>
      <c r="E10" s="220"/>
      <c r="F10" s="216">
        <f t="shared" si="0"/>
        <v>0</v>
      </c>
      <c r="G10" s="220"/>
      <c r="H10" s="203"/>
      <c r="I10" s="267"/>
      <c r="J10" s="217"/>
      <c r="K10" s="216"/>
      <c r="L10" s="216"/>
    </row>
    <row r="11" spans="1:12" ht="24" x14ac:dyDescent="0.3">
      <c r="A11" s="50" t="s">
        <v>54</v>
      </c>
      <c r="B11" s="265"/>
      <c r="C11" s="222" t="s">
        <v>703</v>
      </c>
      <c r="D11" s="220"/>
      <c r="E11" s="220"/>
      <c r="F11" s="216">
        <f t="shared" si="0"/>
        <v>0</v>
      </c>
      <c r="G11" s="220"/>
      <c r="H11" s="203"/>
      <c r="I11" s="267"/>
      <c r="J11" s="217" t="s">
        <v>704</v>
      </c>
      <c r="K11" s="220"/>
      <c r="L11" s="220"/>
    </row>
    <row r="12" spans="1:12" x14ac:dyDescent="0.3">
      <c r="A12" s="50" t="s">
        <v>312</v>
      </c>
      <c r="B12" s="265"/>
      <c r="C12" s="223" t="s">
        <v>705</v>
      </c>
      <c r="D12" s="220"/>
      <c r="E12" s="220"/>
      <c r="F12" s="216">
        <f>D12-E12</f>
        <v>0</v>
      </c>
      <c r="G12" s="220"/>
      <c r="H12" s="203"/>
      <c r="I12" s="267"/>
      <c r="J12" s="217" t="s">
        <v>706</v>
      </c>
      <c r="K12" s="220"/>
      <c r="L12" s="220"/>
    </row>
    <row r="13" spans="1:12" x14ac:dyDescent="0.3">
      <c r="A13" s="50" t="s">
        <v>58</v>
      </c>
      <c r="B13" s="265"/>
      <c r="C13" s="214" t="s">
        <v>707</v>
      </c>
      <c r="D13" s="220"/>
      <c r="E13" s="220"/>
      <c r="F13" s="216">
        <f t="shared" si="0"/>
        <v>0</v>
      </c>
      <c r="G13" s="220"/>
      <c r="H13" s="203"/>
      <c r="I13" s="267"/>
      <c r="J13" s="217" t="s">
        <v>708</v>
      </c>
      <c r="K13" s="220"/>
      <c r="L13" s="220"/>
    </row>
    <row r="14" spans="1:12" x14ac:dyDescent="0.3">
      <c r="A14" s="50" t="s">
        <v>60</v>
      </c>
      <c r="B14" s="265"/>
      <c r="C14" s="214" t="s">
        <v>709</v>
      </c>
      <c r="D14" s="220"/>
      <c r="E14" s="220"/>
      <c r="F14" s="216">
        <f t="shared" si="0"/>
        <v>0</v>
      </c>
      <c r="G14" s="220"/>
      <c r="H14" s="203"/>
      <c r="I14" s="267"/>
      <c r="J14" s="224" t="s">
        <v>710</v>
      </c>
      <c r="K14" s="220"/>
      <c r="L14" s="220"/>
    </row>
    <row r="15" spans="1:12" x14ac:dyDescent="0.3">
      <c r="A15" s="50" t="s">
        <v>62</v>
      </c>
      <c r="B15" s="265"/>
      <c r="C15" s="225"/>
      <c r="D15" s="216"/>
      <c r="E15" s="216"/>
      <c r="F15" s="216"/>
      <c r="G15" s="216"/>
      <c r="H15" s="203"/>
      <c r="I15" s="267"/>
      <c r="J15" s="226"/>
      <c r="K15" s="227"/>
      <c r="L15" s="227"/>
    </row>
    <row r="16" spans="1:12" x14ac:dyDescent="0.3">
      <c r="A16" s="50" t="s">
        <v>64</v>
      </c>
      <c r="B16" s="265"/>
      <c r="C16" s="218" t="s">
        <v>83</v>
      </c>
      <c r="D16" s="216">
        <f>SUM(D18:D25)</f>
        <v>0</v>
      </c>
      <c r="E16" s="216">
        <f>SUM(E18:E25)</f>
        <v>0</v>
      </c>
      <c r="F16" s="216">
        <f>D16-E16</f>
        <v>0</v>
      </c>
      <c r="G16" s="216">
        <f>SUM(G18:G25)</f>
        <v>0</v>
      </c>
      <c r="H16" s="203"/>
      <c r="I16" s="267"/>
      <c r="J16" s="217"/>
      <c r="K16" s="216"/>
      <c r="L16" s="216"/>
    </row>
    <row r="17" spans="1:12" x14ac:dyDescent="0.3">
      <c r="A17" s="50" t="s">
        <v>313</v>
      </c>
      <c r="B17" s="265"/>
      <c r="C17" s="214"/>
      <c r="D17" s="216"/>
      <c r="E17" s="216"/>
      <c r="F17" s="216"/>
      <c r="G17" s="216"/>
      <c r="H17" s="203"/>
      <c r="I17" s="267"/>
      <c r="J17" s="221" t="s">
        <v>711</v>
      </c>
      <c r="K17" s="216"/>
      <c r="L17" s="216"/>
    </row>
    <row r="18" spans="1:12" x14ac:dyDescent="0.3">
      <c r="A18" s="50" t="s">
        <v>66</v>
      </c>
      <c r="B18" s="265"/>
      <c r="C18" s="214" t="s">
        <v>712</v>
      </c>
      <c r="D18" s="220"/>
      <c r="E18" s="220"/>
      <c r="F18" s="216">
        <f t="shared" ref="F18:F25" si="1">D18-E18</f>
        <v>0</v>
      </c>
      <c r="G18" s="220"/>
      <c r="H18" s="203"/>
      <c r="I18" s="267"/>
      <c r="J18" s="217"/>
      <c r="K18" s="216"/>
      <c r="L18" s="216"/>
    </row>
    <row r="19" spans="1:12" x14ac:dyDescent="0.3">
      <c r="A19" s="50" t="s">
        <v>68</v>
      </c>
      <c r="B19" s="265"/>
      <c r="C19" s="214" t="s">
        <v>713</v>
      </c>
      <c r="D19" s="220"/>
      <c r="E19" s="220"/>
      <c r="F19" s="216">
        <f t="shared" si="1"/>
        <v>0</v>
      </c>
      <c r="G19" s="220"/>
      <c r="H19" s="203"/>
      <c r="I19" s="267"/>
      <c r="J19" s="217" t="s">
        <v>714</v>
      </c>
      <c r="K19" s="220"/>
      <c r="L19" s="220"/>
    </row>
    <row r="20" spans="1:12" x14ac:dyDescent="0.3">
      <c r="A20" s="50" t="s">
        <v>314</v>
      </c>
      <c r="B20" s="265"/>
      <c r="C20" s="214" t="s">
        <v>715</v>
      </c>
      <c r="D20" s="220"/>
      <c r="E20" s="220"/>
      <c r="F20" s="216">
        <f t="shared" si="1"/>
        <v>0</v>
      </c>
      <c r="G20" s="220"/>
      <c r="H20" s="203"/>
      <c r="I20" s="267"/>
      <c r="J20" s="217" t="s">
        <v>716</v>
      </c>
      <c r="K20" s="220"/>
      <c r="L20" s="220"/>
    </row>
    <row r="21" spans="1:12" x14ac:dyDescent="0.3">
      <c r="A21" s="50" t="s">
        <v>315</v>
      </c>
      <c r="B21" s="265"/>
      <c r="C21" s="214"/>
      <c r="D21" s="228"/>
      <c r="E21" s="228"/>
      <c r="F21" s="229"/>
      <c r="G21" s="228"/>
      <c r="H21" s="203"/>
      <c r="I21" s="267"/>
      <c r="J21" s="217"/>
      <c r="K21" s="230"/>
      <c r="L21" s="230"/>
    </row>
    <row r="22" spans="1:12" x14ac:dyDescent="0.3">
      <c r="A22" s="50" t="s">
        <v>316</v>
      </c>
      <c r="B22" s="265"/>
      <c r="C22" s="214" t="s">
        <v>717</v>
      </c>
      <c r="D22" s="220"/>
      <c r="E22" s="220"/>
      <c r="F22" s="216">
        <f t="shared" si="1"/>
        <v>0</v>
      </c>
      <c r="G22" s="220"/>
      <c r="H22" s="203"/>
      <c r="I22" s="267"/>
      <c r="J22" s="221" t="s">
        <v>718</v>
      </c>
      <c r="K22" s="216"/>
      <c r="L22" s="216"/>
    </row>
    <row r="23" spans="1:12" x14ac:dyDescent="0.3">
      <c r="A23" s="50" t="s">
        <v>317</v>
      </c>
      <c r="B23" s="265"/>
      <c r="C23" s="214" t="s">
        <v>719</v>
      </c>
      <c r="D23" s="220"/>
      <c r="E23" s="220"/>
      <c r="F23" s="216">
        <f t="shared" si="1"/>
        <v>0</v>
      </c>
      <c r="G23" s="220"/>
      <c r="H23" s="203"/>
      <c r="I23" s="267"/>
      <c r="J23" s="217" t="s">
        <v>720</v>
      </c>
      <c r="K23" s="220"/>
      <c r="L23" s="220"/>
    </row>
    <row r="24" spans="1:12" x14ac:dyDescent="0.3">
      <c r="A24" s="50" t="s">
        <v>318</v>
      </c>
      <c r="B24" s="265"/>
      <c r="C24" s="214" t="s">
        <v>721</v>
      </c>
      <c r="D24" s="220"/>
      <c r="E24" s="220"/>
      <c r="F24" s="216">
        <f t="shared" si="1"/>
        <v>0</v>
      </c>
      <c r="G24" s="220"/>
      <c r="H24" s="203"/>
      <c r="I24" s="267"/>
      <c r="J24" s="217"/>
      <c r="K24" s="216"/>
      <c r="L24" s="216"/>
    </row>
    <row r="25" spans="1:12" x14ac:dyDescent="0.3">
      <c r="A25" s="50" t="s">
        <v>319</v>
      </c>
      <c r="B25" s="265"/>
      <c r="C25" s="214" t="s">
        <v>722</v>
      </c>
      <c r="D25" s="220"/>
      <c r="E25" s="220"/>
      <c r="F25" s="216">
        <f t="shared" si="1"/>
        <v>0</v>
      </c>
      <c r="G25" s="220"/>
      <c r="H25" s="203"/>
      <c r="I25" s="267"/>
      <c r="J25" s="219" t="s">
        <v>723</v>
      </c>
      <c r="K25" s="220"/>
      <c r="L25" s="220"/>
    </row>
    <row r="26" spans="1:12" x14ac:dyDescent="0.3">
      <c r="A26" s="50" t="s">
        <v>320</v>
      </c>
      <c r="B26" s="265"/>
      <c r="C26" s="214"/>
      <c r="D26" s="216"/>
      <c r="E26" s="216"/>
      <c r="F26" s="216"/>
      <c r="G26" s="216"/>
      <c r="H26" s="203"/>
      <c r="I26" s="267"/>
      <c r="J26" s="217"/>
      <c r="K26" s="216"/>
      <c r="L26" s="216"/>
    </row>
    <row r="27" spans="1:12" x14ac:dyDescent="0.3">
      <c r="A27" s="50" t="s">
        <v>321</v>
      </c>
      <c r="B27" s="265"/>
      <c r="C27" s="218" t="s">
        <v>724</v>
      </c>
      <c r="D27" s="216">
        <f>SUM(D29:D33)</f>
        <v>0</v>
      </c>
      <c r="E27" s="216">
        <f>SUM(E29:E33)</f>
        <v>0</v>
      </c>
      <c r="F27" s="216">
        <f>D27-E27</f>
        <v>0</v>
      </c>
      <c r="G27" s="216">
        <f>SUM(G29:G33)</f>
        <v>0</v>
      </c>
      <c r="H27" s="203"/>
      <c r="I27" s="267"/>
      <c r="J27" s="219" t="s">
        <v>725</v>
      </c>
      <c r="K27" s="220"/>
      <c r="L27" s="220"/>
    </row>
    <row r="28" spans="1:12" x14ac:dyDescent="0.3">
      <c r="A28" s="50" t="s">
        <v>76</v>
      </c>
      <c r="B28" s="265"/>
      <c r="C28" s="214"/>
      <c r="D28" s="229"/>
      <c r="E28" s="229"/>
      <c r="F28" s="229"/>
      <c r="G28" s="229"/>
      <c r="H28" s="203"/>
      <c r="I28" s="267"/>
      <c r="J28" s="217"/>
      <c r="K28" s="216"/>
      <c r="L28" s="216"/>
    </row>
    <row r="29" spans="1:12" x14ac:dyDescent="0.3">
      <c r="A29" s="50" t="s">
        <v>78</v>
      </c>
      <c r="B29" s="265"/>
      <c r="C29" s="214" t="s">
        <v>726</v>
      </c>
      <c r="D29" s="228"/>
      <c r="E29" s="228"/>
      <c r="F29" s="229"/>
      <c r="G29" s="228"/>
      <c r="H29" s="203"/>
      <c r="I29" s="267"/>
      <c r="J29" s="219" t="s">
        <v>727</v>
      </c>
      <c r="K29" s="220"/>
      <c r="L29" s="220"/>
    </row>
    <row r="30" spans="1:12" x14ac:dyDescent="0.3">
      <c r="A30" s="50" t="s">
        <v>322</v>
      </c>
      <c r="B30" s="265"/>
      <c r="C30" s="214" t="s">
        <v>728</v>
      </c>
      <c r="D30" s="220"/>
      <c r="E30" s="220"/>
      <c r="F30" s="216">
        <f>D30-E30</f>
        <v>0</v>
      </c>
      <c r="G30" s="220"/>
      <c r="H30" s="203"/>
      <c r="I30" s="267"/>
      <c r="J30" s="217"/>
      <c r="K30" s="216"/>
      <c r="L30" s="216"/>
    </row>
    <row r="31" spans="1:12" x14ac:dyDescent="0.3">
      <c r="A31" s="50" t="s">
        <v>323</v>
      </c>
      <c r="B31" s="265"/>
      <c r="C31" s="214" t="s">
        <v>729</v>
      </c>
      <c r="D31" s="220"/>
      <c r="E31" s="220"/>
      <c r="F31" s="216">
        <f>D31-E31</f>
        <v>0</v>
      </c>
      <c r="G31" s="220"/>
      <c r="H31" s="203"/>
      <c r="I31" s="267"/>
      <c r="J31" s="231" t="s">
        <v>730</v>
      </c>
      <c r="K31" s="220"/>
      <c r="L31" s="220"/>
    </row>
    <row r="32" spans="1:12" x14ac:dyDescent="0.3">
      <c r="A32" s="50" t="s">
        <v>324</v>
      </c>
      <c r="B32" s="265"/>
      <c r="C32" s="214" t="s">
        <v>731</v>
      </c>
      <c r="D32" s="220"/>
      <c r="E32" s="220"/>
      <c r="F32" s="216">
        <f>D32-E32</f>
        <v>0</v>
      </c>
      <c r="G32" s="220"/>
      <c r="H32" s="203"/>
      <c r="I32" s="267"/>
      <c r="J32" s="217"/>
      <c r="K32" s="216"/>
      <c r="L32" s="216"/>
    </row>
    <row r="33" spans="1:12" x14ac:dyDescent="0.3">
      <c r="A33" s="50" t="s">
        <v>325</v>
      </c>
      <c r="B33" s="265"/>
      <c r="C33" s="214" t="s">
        <v>732</v>
      </c>
      <c r="D33" s="220"/>
      <c r="E33" s="220"/>
      <c r="F33" s="216">
        <f>D33-E33</f>
        <v>0</v>
      </c>
      <c r="G33" s="220"/>
      <c r="H33" s="203"/>
      <c r="I33" s="267"/>
      <c r="J33" s="232" t="s">
        <v>733</v>
      </c>
      <c r="K33" s="220"/>
      <c r="L33" s="220"/>
    </row>
    <row r="34" spans="1:12" x14ac:dyDescent="0.3">
      <c r="A34" s="50" t="s">
        <v>326</v>
      </c>
      <c r="B34" s="265"/>
      <c r="C34" s="225"/>
      <c r="D34" s="216"/>
      <c r="E34" s="216"/>
      <c r="F34" s="216"/>
      <c r="G34" s="216"/>
      <c r="H34" s="203"/>
      <c r="I34" s="267"/>
      <c r="J34" s="217"/>
      <c r="K34" s="216"/>
      <c r="L34" s="216"/>
    </row>
    <row r="35" spans="1:12" x14ac:dyDescent="0.3">
      <c r="A35" s="50" t="s">
        <v>327</v>
      </c>
      <c r="B35" s="265"/>
      <c r="C35" s="233" t="s">
        <v>730</v>
      </c>
      <c r="D35" s="220"/>
      <c r="E35" s="220"/>
      <c r="F35" s="216">
        <f>D35-E35</f>
        <v>0</v>
      </c>
      <c r="G35" s="220"/>
      <c r="H35" s="203"/>
      <c r="I35" s="267"/>
      <c r="J35" s="217"/>
      <c r="K35" s="216"/>
      <c r="L35" s="216"/>
    </row>
    <row r="36" spans="1:12" x14ac:dyDescent="0.3">
      <c r="A36" s="50" t="s">
        <v>328</v>
      </c>
      <c r="B36" s="265"/>
      <c r="C36" s="225"/>
      <c r="D36" s="216"/>
      <c r="E36" s="216"/>
      <c r="F36" s="216"/>
      <c r="G36" s="216"/>
      <c r="H36" s="203"/>
      <c r="I36" s="267"/>
      <c r="J36" s="217"/>
      <c r="K36" s="216"/>
      <c r="L36" s="216"/>
    </row>
    <row r="37" spans="1:12" x14ac:dyDescent="0.3">
      <c r="A37" s="50" t="s">
        <v>329</v>
      </c>
      <c r="B37" s="265"/>
      <c r="C37" s="218" t="s">
        <v>734</v>
      </c>
      <c r="D37" s="234">
        <f>D7+D16+D27+D35</f>
        <v>0</v>
      </c>
      <c r="E37" s="234">
        <f>E7+E16+E27+E35</f>
        <v>0</v>
      </c>
      <c r="F37" s="234">
        <f>F7+F16+F27+F35</f>
        <v>0</v>
      </c>
      <c r="G37" s="234">
        <f>G7+G16+G27+G35</f>
        <v>0</v>
      </c>
      <c r="H37" s="203"/>
      <c r="I37" s="267"/>
      <c r="J37" s="221" t="s">
        <v>734</v>
      </c>
      <c r="K37" s="234">
        <f>SUM(K7+SUM(K11:K14)+SUM(K19:K20)+K23+K25+K27+K29+K31+K33)</f>
        <v>0</v>
      </c>
      <c r="L37" s="234">
        <f>SUM(L7+SUM(L11:L14)+SUM(L19:L20)+L23+L25+L27+L29+L31+L33)</f>
        <v>0</v>
      </c>
    </row>
    <row r="38" spans="1:12" x14ac:dyDescent="0.3">
      <c r="A38" s="50" t="s">
        <v>330</v>
      </c>
      <c r="B38" s="266"/>
      <c r="C38" s="213"/>
      <c r="D38" s="235"/>
      <c r="E38" s="235"/>
      <c r="F38" s="235"/>
      <c r="G38" s="235"/>
      <c r="H38" s="203"/>
      <c r="I38" s="268"/>
      <c r="J38" s="210"/>
      <c r="K38" s="235"/>
      <c r="L38" s="235"/>
    </row>
    <row r="39" spans="1:12" x14ac:dyDescent="0.3">
      <c r="A39" s="50" t="s">
        <v>331</v>
      </c>
      <c r="B39" s="269" t="s">
        <v>84</v>
      </c>
      <c r="C39" s="236"/>
      <c r="D39" s="215"/>
      <c r="E39" s="215"/>
      <c r="F39" s="215"/>
      <c r="G39" s="215"/>
      <c r="H39" s="203"/>
      <c r="I39" s="237"/>
      <c r="J39" s="204"/>
      <c r="K39" s="215"/>
      <c r="L39" s="215"/>
    </row>
    <row r="40" spans="1:12" x14ac:dyDescent="0.3">
      <c r="A40" s="50" t="s">
        <v>332</v>
      </c>
      <c r="B40" s="270"/>
      <c r="C40" s="218" t="s">
        <v>735</v>
      </c>
      <c r="D40" s="216">
        <f>SUM(D42:D47)</f>
        <v>0</v>
      </c>
      <c r="E40" s="216">
        <f>SUM(E42:E47)</f>
        <v>0</v>
      </c>
      <c r="F40" s="216">
        <f>D40-E40</f>
        <v>0</v>
      </c>
      <c r="G40" s="216">
        <f>SUM(G42:G47)</f>
        <v>0</v>
      </c>
      <c r="H40" s="203"/>
      <c r="I40" s="207" t="s">
        <v>736</v>
      </c>
      <c r="J40" s="238" t="s">
        <v>737</v>
      </c>
      <c r="K40" s="220"/>
      <c r="L40" s="220"/>
    </row>
    <row r="41" spans="1:12" x14ac:dyDescent="0.3">
      <c r="A41" s="50" t="s">
        <v>333</v>
      </c>
      <c r="B41" s="270"/>
      <c r="C41" s="214"/>
      <c r="D41" s="216"/>
      <c r="E41" s="216"/>
      <c r="F41" s="216"/>
      <c r="G41" s="216"/>
      <c r="H41" s="203"/>
      <c r="I41" s="207" t="s">
        <v>738</v>
      </c>
      <c r="J41" s="218"/>
      <c r="K41" s="216"/>
      <c r="L41" s="216"/>
    </row>
    <row r="42" spans="1:12" x14ac:dyDescent="0.3">
      <c r="A42" s="50" t="s">
        <v>334</v>
      </c>
      <c r="B42" s="270"/>
      <c r="C42" s="214" t="s">
        <v>739</v>
      </c>
      <c r="D42" s="220"/>
      <c r="E42" s="220"/>
      <c r="F42" s="216">
        <f t="shared" ref="F42:F47" si="2">D42-E42</f>
        <v>0</v>
      </c>
      <c r="G42" s="220"/>
      <c r="H42" s="203"/>
      <c r="I42" s="207" t="s">
        <v>740</v>
      </c>
      <c r="J42" s="238" t="s">
        <v>741</v>
      </c>
      <c r="K42" s="220"/>
      <c r="L42" s="220"/>
    </row>
    <row r="43" spans="1:12" x14ac:dyDescent="0.3">
      <c r="A43" s="50" t="s">
        <v>335</v>
      </c>
      <c r="B43" s="270"/>
      <c r="C43" s="214" t="s">
        <v>742</v>
      </c>
      <c r="D43" s="220"/>
      <c r="E43" s="220"/>
      <c r="F43" s="216">
        <f t="shared" si="2"/>
        <v>0</v>
      </c>
      <c r="G43" s="220"/>
      <c r="H43" s="203"/>
      <c r="I43" s="207"/>
      <c r="J43" s="214"/>
      <c r="K43" s="216"/>
      <c r="L43" s="216"/>
    </row>
    <row r="44" spans="1:12" x14ac:dyDescent="0.3">
      <c r="A44" s="50" t="s">
        <v>783</v>
      </c>
      <c r="B44" s="270"/>
      <c r="C44" s="214" t="s">
        <v>743</v>
      </c>
      <c r="D44" s="220"/>
      <c r="E44" s="220"/>
      <c r="F44" s="216">
        <f t="shared" si="2"/>
        <v>0</v>
      </c>
      <c r="G44" s="220"/>
      <c r="H44" s="203"/>
      <c r="I44" s="239"/>
      <c r="J44" s="240" t="s">
        <v>744</v>
      </c>
      <c r="K44" s="241">
        <f>K40+K42</f>
        <v>0</v>
      </c>
      <c r="L44" s="241">
        <f>L40+L42</f>
        <v>0</v>
      </c>
    </row>
    <row r="45" spans="1:12" x14ac:dyDescent="0.3">
      <c r="A45" s="50" t="s">
        <v>784</v>
      </c>
      <c r="B45" s="270"/>
      <c r="C45" s="214" t="s">
        <v>745</v>
      </c>
      <c r="D45" s="220"/>
      <c r="E45" s="220"/>
      <c r="F45" s="216">
        <f t="shared" si="2"/>
        <v>0</v>
      </c>
      <c r="G45" s="220"/>
      <c r="H45" s="203"/>
      <c r="I45" s="272" t="s">
        <v>746</v>
      </c>
      <c r="J45" s="214"/>
      <c r="K45" s="216"/>
      <c r="L45" s="216"/>
    </row>
    <row r="46" spans="1:12" x14ac:dyDescent="0.3">
      <c r="A46" s="50" t="s">
        <v>785</v>
      </c>
      <c r="B46" s="270"/>
      <c r="C46" s="214" t="s">
        <v>747</v>
      </c>
      <c r="D46" s="220"/>
      <c r="E46" s="220"/>
      <c r="F46" s="216">
        <f t="shared" si="2"/>
        <v>0</v>
      </c>
      <c r="G46" s="220"/>
      <c r="H46" s="203"/>
      <c r="I46" s="265"/>
      <c r="J46" s="218" t="s">
        <v>748</v>
      </c>
      <c r="K46" s="216"/>
      <c r="L46" s="216"/>
    </row>
    <row r="47" spans="1:12" x14ac:dyDescent="0.3">
      <c r="A47" s="50" t="s">
        <v>786</v>
      </c>
      <c r="B47" s="270"/>
      <c r="C47" s="242" t="s">
        <v>749</v>
      </c>
      <c r="D47" s="220"/>
      <c r="E47" s="220"/>
      <c r="F47" s="216">
        <f t="shared" si="2"/>
        <v>0</v>
      </c>
      <c r="G47" s="220"/>
      <c r="H47" s="203"/>
      <c r="I47" s="265"/>
      <c r="J47" s="214"/>
      <c r="K47" s="216"/>
      <c r="L47" s="216"/>
    </row>
    <row r="48" spans="1:12" x14ac:dyDescent="0.3">
      <c r="A48" s="50" t="s">
        <v>787</v>
      </c>
      <c r="B48" s="270"/>
      <c r="C48" s="214"/>
      <c r="D48" s="216"/>
      <c r="E48" s="216"/>
      <c r="F48" s="216"/>
      <c r="G48" s="216"/>
      <c r="H48" s="203"/>
      <c r="I48" s="265"/>
      <c r="J48" s="214" t="s">
        <v>750</v>
      </c>
      <c r="K48" s="220"/>
      <c r="L48" s="220"/>
    </row>
    <row r="49" spans="1:12" x14ac:dyDescent="0.3">
      <c r="A49" s="50" t="s">
        <v>788</v>
      </c>
      <c r="B49" s="270"/>
      <c r="C49" s="218" t="s">
        <v>751</v>
      </c>
      <c r="D49" s="216">
        <f>SUM(D50:D54)</f>
        <v>0</v>
      </c>
      <c r="E49" s="216">
        <f>SUM(E50:E54)</f>
        <v>0</v>
      </c>
      <c r="F49" s="216">
        <f t="shared" ref="F49:F54" si="3">D49-E49</f>
        <v>0</v>
      </c>
      <c r="G49" s="216">
        <f>SUM(G50:G54)</f>
        <v>0</v>
      </c>
      <c r="H49" s="203"/>
      <c r="I49" s="265"/>
      <c r="J49" s="214" t="s">
        <v>752</v>
      </c>
      <c r="K49" s="220"/>
      <c r="L49" s="220"/>
    </row>
    <row r="50" spans="1:12" x14ac:dyDescent="0.3">
      <c r="A50" s="50" t="s">
        <v>789</v>
      </c>
      <c r="B50" s="270"/>
      <c r="C50" s="214" t="s">
        <v>753</v>
      </c>
      <c r="D50" s="220"/>
      <c r="E50" s="220"/>
      <c r="F50" s="216">
        <f t="shared" si="3"/>
        <v>0</v>
      </c>
      <c r="G50" s="220"/>
      <c r="H50" s="203"/>
      <c r="I50" s="265"/>
      <c r="J50" s="214" t="s">
        <v>754</v>
      </c>
      <c r="K50" s="220"/>
      <c r="L50" s="220"/>
    </row>
    <row r="51" spans="1:12" x14ac:dyDescent="0.3">
      <c r="A51" s="50" t="s">
        <v>790</v>
      </c>
      <c r="B51" s="270"/>
      <c r="C51" s="214" t="s">
        <v>755</v>
      </c>
      <c r="D51" s="220"/>
      <c r="E51" s="220"/>
      <c r="F51" s="216">
        <f t="shared" si="3"/>
        <v>0</v>
      </c>
      <c r="G51" s="220"/>
      <c r="H51" s="203"/>
      <c r="I51" s="265"/>
      <c r="J51" s="214" t="s">
        <v>756</v>
      </c>
      <c r="K51" s="220"/>
      <c r="L51" s="220"/>
    </row>
    <row r="52" spans="1:12" x14ac:dyDescent="0.3">
      <c r="A52" s="50" t="s">
        <v>791</v>
      </c>
      <c r="B52" s="270"/>
      <c r="C52" s="214" t="s">
        <v>757</v>
      </c>
      <c r="D52" s="220"/>
      <c r="E52" s="220"/>
      <c r="F52" s="216">
        <f t="shared" si="3"/>
        <v>0</v>
      </c>
      <c r="G52" s="220"/>
      <c r="H52" s="203"/>
      <c r="I52" s="265"/>
      <c r="J52" s="214"/>
      <c r="K52" s="216"/>
      <c r="L52" s="216"/>
    </row>
    <row r="53" spans="1:12" x14ac:dyDescent="0.3">
      <c r="A53" s="50" t="s">
        <v>792</v>
      </c>
      <c r="B53" s="270"/>
      <c r="C53" s="242" t="s">
        <v>758</v>
      </c>
      <c r="D53" s="220"/>
      <c r="E53" s="220"/>
      <c r="F53" s="216">
        <f t="shared" si="3"/>
        <v>0</v>
      </c>
      <c r="G53" s="220"/>
      <c r="H53" s="203"/>
      <c r="I53" s="265"/>
      <c r="J53" s="214"/>
      <c r="K53" s="216"/>
      <c r="L53" s="216"/>
    </row>
    <row r="54" spans="1:12" x14ac:dyDescent="0.3">
      <c r="A54" s="50" t="s">
        <v>793</v>
      </c>
      <c r="B54" s="270"/>
      <c r="C54" s="214" t="s">
        <v>732</v>
      </c>
      <c r="D54" s="220"/>
      <c r="E54" s="220"/>
      <c r="F54" s="216">
        <f t="shared" si="3"/>
        <v>0</v>
      </c>
      <c r="G54" s="220"/>
      <c r="H54" s="203"/>
      <c r="I54" s="265"/>
      <c r="J54" s="218" t="s">
        <v>759</v>
      </c>
      <c r="K54" s="216"/>
      <c r="L54" s="216"/>
    </row>
    <row r="55" spans="1:12" x14ac:dyDescent="0.3">
      <c r="A55" s="50" t="s">
        <v>794</v>
      </c>
      <c r="B55" s="270"/>
      <c r="C55" s="214"/>
      <c r="D55" s="216"/>
      <c r="E55" s="216"/>
      <c r="F55" s="216"/>
      <c r="G55" s="216"/>
      <c r="H55" s="203"/>
      <c r="I55" s="265"/>
      <c r="J55" s="214"/>
      <c r="K55" s="216"/>
      <c r="L55" s="216"/>
    </row>
    <row r="56" spans="1:12" x14ac:dyDescent="0.3">
      <c r="A56" s="50" t="s">
        <v>795</v>
      </c>
      <c r="B56" s="270"/>
      <c r="C56" s="214"/>
      <c r="D56" s="216"/>
      <c r="E56" s="216"/>
      <c r="F56" s="216"/>
      <c r="G56" s="216"/>
      <c r="H56" s="203"/>
      <c r="I56" s="265"/>
      <c r="J56" s="214"/>
      <c r="K56" s="216"/>
      <c r="L56" s="216"/>
    </row>
    <row r="57" spans="1:12" x14ac:dyDescent="0.3">
      <c r="A57" s="50" t="s">
        <v>796</v>
      </c>
      <c r="B57" s="270"/>
      <c r="C57" s="218" t="s">
        <v>760</v>
      </c>
      <c r="D57" s="220"/>
      <c r="E57" s="220"/>
      <c r="F57" s="216">
        <f>D57-E57</f>
        <v>0</v>
      </c>
      <c r="G57" s="220"/>
      <c r="H57" s="203"/>
      <c r="I57" s="265"/>
      <c r="J57" s="214" t="s">
        <v>761</v>
      </c>
      <c r="K57" s="220"/>
      <c r="L57" s="220"/>
    </row>
    <row r="58" spans="1:12" x14ac:dyDescent="0.3">
      <c r="A58" s="50" t="s">
        <v>797</v>
      </c>
      <c r="B58" s="270"/>
      <c r="C58" s="243"/>
      <c r="D58" s="216"/>
      <c r="E58" s="216"/>
      <c r="F58" s="216"/>
      <c r="G58" s="216"/>
      <c r="H58" s="203"/>
      <c r="I58" s="265"/>
      <c r="J58" s="214" t="s">
        <v>762</v>
      </c>
      <c r="K58" s="220"/>
      <c r="L58" s="220"/>
    </row>
    <row r="59" spans="1:12" x14ac:dyDescent="0.3">
      <c r="A59" s="50" t="s">
        <v>798</v>
      </c>
      <c r="B59" s="270"/>
      <c r="C59" s="231" t="s">
        <v>763</v>
      </c>
      <c r="D59" s="220"/>
      <c r="E59" s="220"/>
      <c r="F59" s="216">
        <f>D59-E59</f>
        <v>0</v>
      </c>
      <c r="G59" s="220"/>
      <c r="H59" s="203"/>
      <c r="I59" s="265"/>
      <c r="J59" s="214" t="s">
        <v>764</v>
      </c>
      <c r="K59" s="220"/>
      <c r="L59" s="220"/>
    </row>
    <row r="60" spans="1:12" x14ac:dyDescent="0.3">
      <c r="A60" s="50" t="s">
        <v>799</v>
      </c>
      <c r="B60" s="270"/>
      <c r="C60" s="214"/>
      <c r="D60" s="216"/>
      <c r="E60" s="216"/>
      <c r="F60" s="216"/>
      <c r="G60" s="216"/>
      <c r="H60" s="203"/>
      <c r="I60" s="265"/>
      <c r="J60" s="214"/>
      <c r="K60" s="216"/>
      <c r="L60" s="216"/>
    </row>
    <row r="61" spans="1:12" x14ac:dyDescent="0.3">
      <c r="A61" s="50" t="s">
        <v>800</v>
      </c>
      <c r="B61" s="270"/>
      <c r="C61" s="218" t="s">
        <v>765</v>
      </c>
      <c r="D61" s="220"/>
      <c r="E61" s="220"/>
      <c r="F61" s="216">
        <f>D61-E61</f>
        <v>0</v>
      </c>
      <c r="G61" s="220"/>
      <c r="H61" s="203"/>
      <c r="I61" s="265"/>
      <c r="J61" s="218" t="s">
        <v>766</v>
      </c>
      <c r="K61" s="216"/>
      <c r="L61" s="216"/>
    </row>
    <row r="62" spans="1:12" x14ac:dyDescent="0.3">
      <c r="A62" s="50" t="s">
        <v>801</v>
      </c>
      <c r="B62" s="270"/>
      <c r="C62" s="218" t="s">
        <v>767</v>
      </c>
      <c r="D62" s="220"/>
      <c r="E62" s="220"/>
      <c r="F62" s="216">
        <f>D62-E62</f>
        <v>0</v>
      </c>
      <c r="G62" s="220"/>
      <c r="H62" s="203"/>
      <c r="I62" s="265"/>
      <c r="J62" s="214"/>
      <c r="K62" s="216"/>
      <c r="L62" s="216"/>
    </row>
    <row r="63" spans="1:12" x14ac:dyDescent="0.3">
      <c r="A63" s="50" t="s">
        <v>802</v>
      </c>
      <c r="B63" s="270"/>
      <c r="C63" s="218" t="s">
        <v>768</v>
      </c>
      <c r="D63" s="220"/>
      <c r="E63" s="220"/>
      <c r="F63" s="216">
        <f>D63-E63</f>
        <v>0</v>
      </c>
      <c r="G63" s="220"/>
      <c r="H63" s="203"/>
      <c r="I63" s="265"/>
      <c r="J63" s="214" t="s">
        <v>769</v>
      </c>
      <c r="K63" s="220"/>
      <c r="L63" s="220"/>
    </row>
    <row r="64" spans="1:12" x14ac:dyDescent="0.3">
      <c r="A64" s="50" t="s">
        <v>803</v>
      </c>
      <c r="B64" s="270"/>
      <c r="C64" s="225"/>
      <c r="D64" s="216"/>
      <c r="E64" s="216"/>
      <c r="F64" s="216"/>
      <c r="G64" s="216"/>
      <c r="H64" s="203"/>
      <c r="I64" s="265"/>
      <c r="J64" s="214" t="s">
        <v>770</v>
      </c>
      <c r="K64" s="220"/>
      <c r="L64" s="220"/>
    </row>
    <row r="65" spans="1:12" x14ac:dyDescent="0.3">
      <c r="A65" s="50" t="s">
        <v>804</v>
      </c>
      <c r="B65" s="270"/>
      <c r="C65" s="231" t="s">
        <v>771</v>
      </c>
      <c r="D65" s="220"/>
      <c r="E65" s="220"/>
      <c r="F65" s="216">
        <f>D65-E65</f>
        <v>0</v>
      </c>
      <c r="G65" s="220"/>
      <c r="H65" s="203"/>
      <c r="I65" s="265"/>
      <c r="J65" s="214" t="s">
        <v>732</v>
      </c>
      <c r="K65" s="220"/>
      <c r="L65" s="220"/>
    </row>
    <row r="66" spans="1:12" x14ac:dyDescent="0.3">
      <c r="A66" s="50" t="s">
        <v>805</v>
      </c>
      <c r="B66" s="270"/>
      <c r="C66" s="218"/>
      <c r="D66" s="216"/>
      <c r="E66" s="216"/>
      <c r="F66" s="216"/>
      <c r="G66" s="216"/>
      <c r="H66" s="203"/>
      <c r="I66" s="265"/>
      <c r="J66" s="214" t="s">
        <v>772</v>
      </c>
      <c r="K66" s="220"/>
      <c r="L66" s="220"/>
    </row>
    <row r="67" spans="1:12" x14ac:dyDescent="0.3">
      <c r="A67" s="50" t="s">
        <v>806</v>
      </c>
      <c r="B67" s="270"/>
      <c r="C67" s="218"/>
      <c r="D67" s="216"/>
      <c r="E67" s="216"/>
      <c r="F67" s="216"/>
      <c r="G67" s="216"/>
      <c r="H67" s="203"/>
      <c r="I67" s="265"/>
      <c r="J67" s="214"/>
      <c r="K67" s="216"/>
      <c r="L67" s="216"/>
    </row>
    <row r="68" spans="1:12" x14ac:dyDescent="0.3">
      <c r="A68" s="50" t="s">
        <v>807</v>
      </c>
      <c r="B68" s="270"/>
      <c r="C68" s="203"/>
      <c r="D68" s="214"/>
      <c r="E68" s="214"/>
      <c r="F68" s="203"/>
      <c r="G68" s="214"/>
      <c r="H68" s="203"/>
      <c r="I68" s="265"/>
      <c r="J68" s="231" t="s">
        <v>763</v>
      </c>
      <c r="K68" s="220"/>
      <c r="L68" s="220"/>
    </row>
    <row r="69" spans="1:12" x14ac:dyDescent="0.3">
      <c r="A69" s="50" t="s">
        <v>808</v>
      </c>
      <c r="B69" s="270"/>
      <c r="C69" s="218"/>
      <c r="D69" s="216"/>
      <c r="E69" s="216"/>
      <c r="F69" s="216"/>
      <c r="G69" s="216"/>
      <c r="H69" s="203"/>
      <c r="I69" s="265"/>
      <c r="J69" s="231" t="s">
        <v>771</v>
      </c>
      <c r="K69" s="220"/>
      <c r="L69" s="220"/>
    </row>
    <row r="70" spans="1:12" x14ac:dyDescent="0.3">
      <c r="A70" s="50" t="s">
        <v>809</v>
      </c>
      <c r="B70" s="270"/>
      <c r="C70" s="218"/>
      <c r="D70" s="216"/>
      <c r="E70" s="216"/>
      <c r="F70" s="216"/>
      <c r="G70" s="216"/>
      <c r="H70" s="203"/>
      <c r="I70" s="265"/>
      <c r="J70" s="243"/>
      <c r="K70" s="216"/>
      <c r="L70" s="216"/>
    </row>
    <row r="71" spans="1:12" x14ac:dyDescent="0.3">
      <c r="A71" s="50" t="s">
        <v>810</v>
      </c>
      <c r="B71" s="270"/>
      <c r="C71" s="238" t="s">
        <v>744</v>
      </c>
      <c r="D71" s="244">
        <f>D40+D49+D57+D59+D61+D62+D63+D65</f>
        <v>0</v>
      </c>
      <c r="E71" s="244">
        <f>E40+E49+E57+E59+E61+E62+E63+E65</f>
        <v>0</v>
      </c>
      <c r="F71" s="244">
        <f>F40+F49+F57+F59+F61+F62+F63+F65</f>
        <v>0</v>
      </c>
      <c r="G71" s="244">
        <f>G40+G49+G57+G59+G61+G62+G63+G65</f>
        <v>0</v>
      </c>
      <c r="H71" s="203"/>
      <c r="I71" s="265"/>
      <c r="J71" s="238" t="s">
        <v>773</v>
      </c>
      <c r="K71" s="244">
        <f>SUM(K48:K51)+SUM(K57:K59)+SUM(K63:K66)+SUM(K68:K69)</f>
        <v>0</v>
      </c>
      <c r="L71" s="244">
        <f>SUM(L48:L51)+SUM(L57:L59)+SUM(L63:L66)+SUM(L68:L69)</f>
        <v>0</v>
      </c>
    </row>
    <row r="72" spans="1:12" x14ac:dyDescent="0.3">
      <c r="A72" s="50" t="s">
        <v>811</v>
      </c>
      <c r="B72" s="271"/>
      <c r="C72" s="214"/>
      <c r="D72" s="216"/>
      <c r="E72" s="216"/>
      <c r="F72" s="216"/>
      <c r="G72" s="216"/>
      <c r="H72" s="203"/>
      <c r="I72" s="266"/>
      <c r="J72" s="213"/>
      <c r="K72" s="235"/>
      <c r="L72" s="235"/>
    </row>
    <row r="73" spans="1:12" x14ac:dyDescent="0.3">
      <c r="A73" s="50" t="s">
        <v>812</v>
      </c>
      <c r="B73" s="257" t="s">
        <v>85</v>
      </c>
      <c r="C73" s="204"/>
      <c r="D73" s="215"/>
      <c r="E73" s="215"/>
      <c r="F73" s="215"/>
      <c r="G73" s="215"/>
      <c r="H73" s="203"/>
      <c r="I73" s="257" t="s">
        <v>85</v>
      </c>
      <c r="J73" s="204"/>
      <c r="K73" s="215"/>
      <c r="L73" s="215"/>
    </row>
    <row r="74" spans="1:12" x14ac:dyDescent="0.3">
      <c r="A74" s="50" t="s">
        <v>813</v>
      </c>
      <c r="B74" s="258"/>
      <c r="C74" s="214"/>
      <c r="D74" s="216"/>
      <c r="E74" s="216"/>
      <c r="F74" s="216"/>
      <c r="G74" s="216"/>
      <c r="H74" s="203"/>
      <c r="I74" s="258"/>
      <c r="J74" s="214"/>
      <c r="K74" s="216"/>
      <c r="L74" s="216"/>
    </row>
    <row r="75" spans="1:12" x14ac:dyDescent="0.3">
      <c r="A75" s="50" t="s">
        <v>814</v>
      </c>
      <c r="B75" s="258"/>
      <c r="C75" s="214" t="s">
        <v>774</v>
      </c>
      <c r="D75" s="220"/>
      <c r="E75" s="220"/>
      <c r="F75" s="216">
        <f>D75-E75</f>
        <v>0</v>
      </c>
      <c r="G75" s="220"/>
      <c r="H75" s="203"/>
      <c r="I75" s="258"/>
      <c r="J75" s="214" t="s">
        <v>775</v>
      </c>
      <c r="K75" s="220"/>
      <c r="L75" s="220"/>
    </row>
    <row r="76" spans="1:12" x14ac:dyDescent="0.3">
      <c r="A76" s="50" t="s">
        <v>815</v>
      </c>
      <c r="B76" s="258"/>
      <c r="C76" s="214" t="s">
        <v>776</v>
      </c>
      <c r="D76" s="220"/>
      <c r="E76" s="220"/>
      <c r="F76" s="216">
        <f>D76-E76</f>
        <v>0</v>
      </c>
      <c r="G76" s="220"/>
      <c r="H76" s="203"/>
      <c r="I76" s="258"/>
      <c r="J76" s="214"/>
      <c r="K76" s="216"/>
      <c r="L76" s="216"/>
    </row>
    <row r="77" spans="1:12" x14ac:dyDescent="0.3">
      <c r="A77" s="50" t="s">
        <v>816</v>
      </c>
      <c r="B77" s="258"/>
      <c r="C77" s="214" t="s">
        <v>777</v>
      </c>
      <c r="D77" s="220"/>
      <c r="E77" s="220"/>
      <c r="F77" s="216">
        <f>D77-E77</f>
        <v>0</v>
      </c>
      <c r="G77" s="220"/>
      <c r="H77" s="203"/>
      <c r="I77" s="258"/>
      <c r="J77" s="214" t="s">
        <v>778</v>
      </c>
      <c r="K77" s="220"/>
      <c r="L77" s="220"/>
    </row>
    <row r="78" spans="1:12" x14ac:dyDescent="0.3">
      <c r="A78" s="50" t="s">
        <v>817</v>
      </c>
      <c r="B78" s="258"/>
      <c r="C78" s="214"/>
      <c r="D78" s="216"/>
      <c r="E78" s="216"/>
      <c r="F78" s="216"/>
      <c r="G78" s="216"/>
      <c r="H78" s="203"/>
      <c r="I78" s="258"/>
      <c r="J78" s="214"/>
      <c r="K78" s="216"/>
      <c r="L78" s="216"/>
    </row>
    <row r="79" spans="1:12" x14ac:dyDescent="0.3">
      <c r="A79" s="50" t="s">
        <v>818</v>
      </c>
      <c r="B79" s="258"/>
      <c r="C79" s="214" t="s">
        <v>779</v>
      </c>
      <c r="D79" s="220"/>
      <c r="E79" s="220"/>
      <c r="F79" s="216">
        <f>D79-E79</f>
        <v>0</v>
      </c>
      <c r="G79" s="220"/>
      <c r="H79" s="203"/>
      <c r="I79" s="258"/>
      <c r="J79" s="214"/>
      <c r="K79" s="216"/>
      <c r="L79" s="216"/>
    </row>
    <row r="80" spans="1:12" x14ac:dyDescent="0.3">
      <c r="A80" s="50" t="s">
        <v>819</v>
      </c>
      <c r="B80" s="258"/>
      <c r="C80" s="214" t="s">
        <v>780</v>
      </c>
      <c r="D80" s="220"/>
      <c r="E80" s="220"/>
      <c r="F80" s="216">
        <f>D80-E80</f>
        <v>0</v>
      </c>
      <c r="G80" s="220"/>
      <c r="H80" s="203"/>
      <c r="I80" s="258"/>
      <c r="J80" s="214"/>
      <c r="K80" s="214"/>
      <c r="L80" s="214"/>
    </row>
    <row r="81" spans="1:12" x14ac:dyDescent="0.3">
      <c r="A81" s="50" t="s">
        <v>820</v>
      </c>
      <c r="B81" s="258"/>
      <c r="C81" s="214"/>
      <c r="D81" s="216"/>
      <c r="E81" s="216"/>
      <c r="F81" s="216"/>
      <c r="G81" s="216"/>
      <c r="H81" s="203"/>
      <c r="I81" s="258"/>
      <c r="J81" s="214"/>
      <c r="K81" s="216"/>
      <c r="L81" s="216"/>
    </row>
    <row r="82" spans="1:12" x14ac:dyDescent="0.3">
      <c r="A82" s="50" t="s">
        <v>821</v>
      </c>
      <c r="B82" s="258"/>
      <c r="C82" s="218" t="s">
        <v>773</v>
      </c>
      <c r="D82" s="234">
        <f>SUM(D75:D77)+SUM(D79:D80)</f>
        <v>0</v>
      </c>
      <c r="E82" s="234">
        <f>SUM(E75:E77)+SUM(E79:E80)</f>
        <v>0</v>
      </c>
      <c r="F82" s="234">
        <f>SUM(F75:F77)+SUM(F79:F80)</f>
        <v>0</v>
      </c>
      <c r="G82" s="234">
        <f>SUM(G75:G77)+SUM(G79:G80)</f>
        <v>0</v>
      </c>
      <c r="H82" s="203"/>
      <c r="I82" s="258"/>
      <c r="J82" s="218" t="s">
        <v>781</v>
      </c>
      <c r="K82" s="234">
        <f>K75+K77</f>
        <v>0</v>
      </c>
      <c r="L82" s="234">
        <f>L75+L77</f>
        <v>0</v>
      </c>
    </row>
    <row r="83" spans="1:12" x14ac:dyDescent="0.3">
      <c r="A83" s="50" t="s">
        <v>822</v>
      </c>
      <c r="B83" s="258"/>
      <c r="C83" s="203"/>
      <c r="D83" s="216"/>
      <c r="E83" s="216"/>
      <c r="F83" s="216"/>
      <c r="G83" s="216"/>
      <c r="H83" s="203"/>
      <c r="I83" s="258"/>
      <c r="J83" s="203"/>
      <c r="K83" s="216"/>
      <c r="L83" s="216"/>
    </row>
    <row r="84" spans="1:12" x14ac:dyDescent="0.3">
      <c r="A84" s="50" t="s">
        <v>823</v>
      </c>
      <c r="B84" s="259"/>
      <c r="C84" s="213"/>
      <c r="D84" s="235"/>
      <c r="E84" s="235"/>
      <c r="F84" s="235"/>
      <c r="G84" s="235"/>
      <c r="H84" s="203"/>
      <c r="I84" s="259"/>
      <c r="J84" s="213"/>
      <c r="K84" s="235"/>
      <c r="L84" s="235"/>
    </row>
    <row r="85" spans="1:12" x14ac:dyDescent="0.3">
      <c r="A85" s="50" t="s">
        <v>824</v>
      </c>
      <c r="B85" s="209"/>
      <c r="C85" s="245" t="s">
        <v>782</v>
      </c>
      <c r="D85" s="241">
        <f>D37+D71+D82</f>
        <v>0</v>
      </c>
      <c r="E85" s="241">
        <f>E37+E71+E82</f>
        <v>0</v>
      </c>
      <c r="F85" s="241">
        <f>F37+F71+F82</f>
        <v>0</v>
      </c>
      <c r="G85" s="241">
        <f>G37+G71+G82</f>
        <v>0</v>
      </c>
      <c r="H85" s="203"/>
      <c r="I85" s="209"/>
      <c r="J85" s="246" t="s">
        <v>782</v>
      </c>
      <c r="K85" s="241">
        <f>K37+K44+K71+K82</f>
        <v>0</v>
      </c>
      <c r="L85" s="241">
        <f>L37+L44+L71+L82</f>
        <v>0</v>
      </c>
    </row>
  </sheetData>
  <sheetProtection algorithmName="SHA-512" hashValue="W5Dims9cQkv6NGWw3ZOI+ZlUfTjffGSBORlJB/CtvZL2pjg80w1CYIq/PO4p/zWKTwDaVMSiQiOhQdosVggPVA==" saltValue="+5IaQgqqJ5YHZ+paZd9zrw==" spinCount="100000" sheet="1" objects="1" scenarios="1"/>
  <mergeCells count="9">
    <mergeCell ref="B73:B84"/>
    <mergeCell ref="I73:I84"/>
    <mergeCell ref="D3:F3"/>
    <mergeCell ref="B4:C4"/>
    <mergeCell ref="I4:J4"/>
    <mergeCell ref="B6:B38"/>
    <mergeCell ref="I6:I38"/>
    <mergeCell ref="B39:B72"/>
    <mergeCell ref="I45:I72"/>
  </mergeCells>
  <dataValidations count="2">
    <dataValidation type="decimal" operator="greaterThan" allowBlank="1" showInputMessage="1" showErrorMessage="1" sqref="E42:E46">
      <formula1>0</formula1>
    </dataValidation>
    <dataValidation type="decimal" operator="greaterThanOrEqual" allowBlank="1" showInputMessage="1" showErrorMessage="1" sqref="E9:E14 E18:E20 E22:E25 E30:E33 E35 E50:E54 E57 E59 E61:E63 E65 E75:E77 E79:E80">
      <formula1>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headerFooter>
    <oddFooter>&amp;R&amp;F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N140"/>
  <sheetViews>
    <sheetView zoomScale="70" zoomScaleNormal="70" workbookViewId="0">
      <pane xSplit="4" ySplit="2" topLeftCell="E90" activePane="bottomRight" state="frozen"/>
      <selection activeCell="C124" sqref="C124"/>
      <selection pane="topRight" activeCell="C124" sqref="C124"/>
      <selection pane="bottomLeft" activeCell="C124" sqref="C124"/>
      <selection pane="bottomRight" activeCell="F9" sqref="F9"/>
    </sheetView>
  </sheetViews>
  <sheetFormatPr baseColWidth="10" defaultColWidth="11.5546875" defaultRowHeight="13.2" x14ac:dyDescent="0.25"/>
  <cols>
    <col min="1" max="1" width="2.33203125" style="1" customWidth="1"/>
    <col min="2" max="2" width="11.5546875" style="1"/>
    <col min="3" max="3" width="12.6640625" style="1" customWidth="1"/>
    <col min="4" max="4" width="66.6640625" style="1" customWidth="1"/>
    <col min="5" max="5" width="12" style="1" customWidth="1"/>
    <col min="6" max="6" width="16.33203125" style="2" customWidth="1"/>
    <col min="7" max="7" width="17.88671875" style="2" customWidth="1"/>
    <col min="8" max="8" width="17.5546875" style="2" customWidth="1"/>
    <col min="9" max="9" width="8.6640625" style="2" customWidth="1"/>
    <col min="10" max="10" width="2.44140625" style="1" customWidth="1"/>
    <col min="11" max="11" width="16.33203125" style="1" customWidth="1"/>
    <col min="12" max="12" width="18" style="1" customWidth="1"/>
    <col min="13" max="13" width="17.88671875" style="1" customWidth="1"/>
    <col min="14" max="14" width="8.6640625" style="2" customWidth="1"/>
    <col min="15" max="16384" width="11.5546875" style="1"/>
  </cols>
  <sheetData>
    <row r="1" spans="2:14" x14ac:dyDescent="0.25">
      <c r="F1" s="273" t="s">
        <v>26</v>
      </c>
      <c r="G1" s="274"/>
      <c r="H1" s="274"/>
      <c r="I1" s="275"/>
      <c r="K1" s="273" t="s">
        <v>27</v>
      </c>
      <c r="L1" s="274"/>
      <c r="M1" s="274"/>
      <c r="N1" s="275"/>
    </row>
    <row r="2" spans="2:14" ht="105.6" x14ac:dyDescent="0.25">
      <c r="E2" s="4" t="s">
        <v>15</v>
      </c>
      <c r="F2" s="4" t="s">
        <v>32</v>
      </c>
      <c r="G2" s="16" t="s">
        <v>445</v>
      </c>
      <c r="H2" s="16" t="s">
        <v>446</v>
      </c>
      <c r="I2" s="5" t="s">
        <v>31</v>
      </c>
      <c r="K2" s="4" t="s">
        <v>32</v>
      </c>
      <c r="L2" s="16" t="s">
        <v>445</v>
      </c>
      <c r="M2" s="16" t="s">
        <v>446</v>
      </c>
      <c r="N2" s="5" t="s">
        <v>31</v>
      </c>
    </row>
    <row r="3" spans="2:14" ht="39.6" x14ac:dyDescent="0.25">
      <c r="B3" s="82" t="s">
        <v>286</v>
      </c>
      <c r="C3" s="82" t="s">
        <v>91</v>
      </c>
      <c r="D3" s="17" t="s">
        <v>12</v>
      </c>
      <c r="E3" s="49" t="s">
        <v>267</v>
      </c>
      <c r="F3" s="50" t="s">
        <v>268</v>
      </c>
      <c r="G3" s="50" t="s">
        <v>270</v>
      </c>
      <c r="H3" s="50" t="s">
        <v>289</v>
      </c>
      <c r="I3" s="50" t="s">
        <v>271</v>
      </c>
      <c r="J3" s="51" t="s">
        <v>274</v>
      </c>
      <c r="K3" s="50" t="s">
        <v>269</v>
      </c>
      <c r="L3" s="50" t="s">
        <v>272</v>
      </c>
      <c r="M3" s="50" t="s">
        <v>290</v>
      </c>
      <c r="N3" s="50" t="s">
        <v>273</v>
      </c>
    </row>
    <row r="4" spans="2:14" x14ac:dyDescent="0.25">
      <c r="B4" s="110">
        <v>1</v>
      </c>
      <c r="C4" s="110">
        <v>2</v>
      </c>
      <c r="D4" s="110">
        <v>3</v>
      </c>
      <c r="E4" s="110">
        <v>4</v>
      </c>
      <c r="F4" s="110">
        <v>5</v>
      </c>
      <c r="G4" s="110">
        <v>6</v>
      </c>
      <c r="H4" s="110">
        <v>7</v>
      </c>
      <c r="I4" s="110">
        <v>8</v>
      </c>
      <c r="J4" s="110">
        <v>9</v>
      </c>
      <c r="K4" s="110">
        <v>10</v>
      </c>
      <c r="L4" s="110">
        <v>11</v>
      </c>
      <c r="M4" s="110">
        <v>12</v>
      </c>
      <c r="N4" s="110">
        <v>13</v>
      </c>
    </row>
    <row r="5" spans="2:14" ht="11.25" customHeight="1" x14ac:dyDescent="0.25">
      <c r="B5" s="50" t="s">
        <v>92</v>
      </c>
      <c r="C5" s="50"/>
      <c r="D5" s="18" t="s">
        <v>2</v>
      </c>
      <c r="E5" s="7"/>
      <c r="F5" s="7"/>
      <c r="G5" s="7"/>
      <c r="H5" s="7"/>
      <c r="I5" s="7"/>
      <c r="K5" s="7"/>
      <c r="L5" s="7"/>
      <c r="M5" s="7"/>
      <c r="N5" s="7"/>
    </row>
    <row r="6" spans="2:14" ht="26.4" x14ac:dyDescent="0.25">
      <c r="B6" s="50" t="s">
        <v>93</v>
      </c>
      <c r="C6" s="50">
        <v>70</v>
      </c>
      <c r="D6" s="19" t="s">
        <v>470</v>
      </c>
      <c r="E6" s="7"/>
      <c r="F6" s="178"/>
      <c r="G6" s="7"/>
      <c r="H6" s="181"/>
      <c r="I6" s="7"/>
      <c r="K6" s="7"/>
      <c r="L6" s="7"/>
      <c r="M6" s="7"/>
      <c r="N6" s="7"/>
    </row>
    <row r="7" spans="2:14" x14ac:dyDescent="0.25">
      <c r="B7" s="50" t="s">
        <v>94</v>
      </c>
      <c r="C7" s="50">
        <v>70</v>
      </c>
      <c r="D7" s="20" t="s">
        <v>471</v>
      </c>
      <c r="E7" s="163" t="s">
        <v>14</v>
      </c>
      <c r="F7" s="179"/>
      <c r="G7" s="186"/>
      <c r="H7" s="182">
        <f>+F7</f>
        <v>0</v>
      </c>
      <c r="I7" s="175">
        <f t="shared" ref="I7:I62" si="0">+G7+H7-F7</f>
        <v>0</v>
      </c>
      <c r="K7" s="179"/>
      <c r="L7" s="186"/>
      <c r="M7" s="182">
        <f>+K7</f>
        <v>0</v>
      </c>
      <c r="N7" s="175">
        <f t="shared" ref="N7:N15" si="1">+L7+M7-K7</f>
        <v>0</v>
      </c>
    </row>
    <row r="8" spans="2:14" x14ac:dyDescent="0.25">
      <c r="B8" s="50" t="s">
        <v>95</v>
      </c>
      <c r="C8" s="50">
        <v>70</v>
      </c>
      <c r="D8" s="20" t="s">
        <v>472</v>
      </c>
      <c r="E8" s="163" t="s">
        <v>14</v>
      </c>
      <c r="F8" s="179"/>
      <c r="G8" s="186"/>
      <c r="H8" s="182">
        <f t="shared" ref="H8:H15" si="2">+F8</f>
        <v>0</v>
      </c>
      <c r="I8" s="176">
        <f t="shared" si="0"/>
        <v>0</v>
      </c>
      <c r="K8" s="179"/>
      <c r="L8" s="186"/>
      <c r="M8" s="182">
        <f t="shared" ref="M8:M15" si="3">+K8</f>
        <v>0</v>
      </c>
      <c r="N8" s="176">
        <f t="shared" si="1"/>
        <v>0</v>
      </c>
    </row>
    <row r="9" spans="2:14" x14ac:dyDescent="0.25">
      <c r="B9" s="50" t="s">
        <v>96</v>
      </c>
      <c r="C9" s="50">
        <v>70</v>
      </c>
      <c r="D9" s="20" t="s">
        <v>473</v>
      </c>
      <c r="E9" s="163" t="s">
        <v>14</v>
      </c>
      <c r="F9" s="179"/>
      <c r="G9" s="186"/>
      <c r="H9" s="182">
        <f t="shared" si="2"/>
        <v>0</v>
      </c>
      <c r="I9" s="176">
        <f t="shared" si="0"/>
        <v>0</v>
      </c>
      <c r="K9" s="179"/>
      <c r="L9" s="186"/>
      <c r="M9" s="182">
        <f t="shared" si="3"/>
        <v>0</v>
      </c>
      <c r="N9" s="176">
        <f t="shared" si="1"/>
        <v>0</v>
      </c>
    </row>
    <row r="10" spans="2:14" x14ac:dyDescent="0.25">
      <c r="B10" s="50" t="s">
        <v>97</v>
      </c>
      <c r="C10" s="50">
        <v>70</v>
      </c>
      <c r="D10" s="20" t="s">
        <v>474</v>
      </c>
      <c r="E10" s="163" t="s">
        <v>14</v>
      </c>
      <c r="F10" s="179"/>
      <c r="G10" s="186"/>
      <c r="H10" s="182">
        <f t="shared" si="2"/>
        <v>0</v>
      </c>
      <c r="I10" s="176">
        <f t="shared" si="0"/>
        <v>0</v>
      </c>
      <c r="K10" s="179"/>
      <c r="L10" s="186"/>
      <c r="M10" s="182">
        <f t="shared" si="3"/>
        <v>0</v>
      </c>
      <c r="N10" s="176">
        <f t="shared" si="1"/>
        <v>0</v>
      </c>
    </row>
    <row r="11" spans="2:14" x14ac:dyDescent="0.25">
      <c r="B11" s="50" t="s">
        <v>98</v>
      </c>
      <c r="C11" s="50">
        <v>70</v>
      </c>
      <c r="D11" s="20" t="s">
        <v>475</v>
      </c>
      <c r="E11" s="163" t="s">
        <v>14</v>
      </c>
      <c r="F11" s="179"/>
      <c r="G11" s="186"/>
      <c r="H11" s="182">
        <f t="shared" si="2"/>
        <v>0</v>
      </c>
      <c r="I11" s="176">
        <f t="shared" si="0"/>
        <v>0</v>
      </c>
      <c r="K11" s="179"/>
      <c r="L11" s="186"/>
      <c r="M11" s="182">
        <f t="shared" si="3"/>
        <v>0</v>
      </c>
      <c r="N11" s="176">
        <f t="shared" si="1"/>
        <v>0</v>
      </c>
    </row>
    <row r="12" spans="2:14" x14ac:dyDescent="0.25">
      <c r="B12" s="50" t="s">
        <v>99</v>
      </c>
      <c r="C12" s="50">
        <v>70</v>
      </c>
      <c r="D12" s="20" t="s">
        <v>476</v>
      </c>
      <c r="E12" s="163" t="s">
        <v>14</v>
      </c>
      <c r="F12" s="179"/>
      <c r="G12" s="186"/>
      <c r="H12" s="182">
        <f t="shared" si="2"/>
        <v>0</v>
      </c>
      <c r="I12" s="176">
        <f t="shared" si="0"/>
        <v>0</v>
      </c>
      <c r="K12" s="179"/>
      <c r="L12" s="186"/>
      <c r="M12" s="182">
        <f t="shared" si="3"/>
        <v>0</v>
      </c>
      <c r="N12" s="176">
        <f t="shared" si="1"/>
        <v>0</v>
      </c>
    </row>
    <row r="13" spans="2:14" x14ac:dyDescent="0.25">
      <c r="B13" s="50" t="s">
        <v>100</v>
      </c>
      <c r="C13" s="50">
        <v>70</v>
      </c>
      <c r="D13" s="20" t="s">
        <v>477</v>
      </c>
      <c r="E13" s="163" t="s">
        <v>14</v>
      </c>
      <c r="F13" s="179"/>
      <c r="G13" s="186"/>
      <c r="H13" s="182">
        <f t="shared" si="2"/>
        <v>0</v>
      </c>
      <c r="I13" s="176">
        <f t="shared" si="0"/>
        <v>0</v>
      </c>
      <c r="K13" s="179"/>
      <c r="L13" s="186"/>
      <c r="M13" s="182">
        <f t="shared" si="3"/>
        <v>0</v>
      </c>
      <c r="N13" s="176">
        <f t="shared" si="1"/>
        <v>0</v>
      </c>
    </row>
    <row r="14" spans="2:14" x14ac:dyDescent="0.25">
      <c r="B14" s="50" t="s">
        <v>101</v>
      </c>
      <c r="C14" s="50">
        <v>70</v>
      </c>
      <c r="D14" s="20" t="s">
        <v>478</v>
      </c>
      <c r="E14" s="163" t="s">
        <v>14</v>
      </c>
      <c r="F14" s="179"/>
      <c r="G14" s="186"/>
      <c r="H14" s="182">
        <f t="shared" si="2"/>
        <v>0</v>
      </c>
      <c r="I14" s="176">
        <f t="shared" si="0"/>
        <v>0</v>
      </c>
      <c r="K14" s="179"/>
      <c r="L14" s="186"/>
      <c r="M14" s="182">
        <f t="shared" si="3"/>
        <v>0</v>
      </c>
      <c r="N14" s="176">
        <f t="shared" si="1"/>
        <v>0</v>
      </c>
    </row>
    <row r="15" spans="2:14" x14ac:dyDescent="0.25">
      <c r="B15" s="50" t="s">
        <v>102</v>
      </c>
      <c r="C15" s="50">
        <v>70</v>
      </c>
      <c r="D15" s="20" t="s">
        <v>479</v>
      </c>
      <c r="E15" s="163" t="s">
        <v>14</v>
      </c>
      <c r="F15" s="179"/>
      <c r="G15" s="186"/>
      <c r="H15" s="182">
        <f t="shared" si="2"/>
        <v>0</v>
      </c>
      <c r="I15" s="176">
        <f t="shared" si="0"/>
        <v>0</v>
      </c>
      <c r="K15" s="179"/>
      <c r="L15" s="186"/>
      <c r="M15" s="182">
        <f t="shared" si="3"/>
        <v>0</v>
      </c>
      <c r="N15" s="176">
        <f t="shared" si="1"/>
        <v>0</v>
      </c>
    </row>
    <row r="16" spans="2:14" x14ac:dyDescent="0.25">
      <c r="B16" s="50" t="s">
        <v>103</v>
      </c>
      <c r="C16" s="50">
        <v>70</v>
      </c>
      <c r="D16" s="20" t="s">
        <v>480</v>
      </c>
      <c r="E16" s="7"/>
      <c r="F16" s="178"/>
      <c r="G16" s="7"/>
      <c r="H16" s="181"/>
      <c r="I16" s="7"/>
      <c r="K16" s="178"/>
      <c r="L16" s="7"/>
      <c r="M16" s="181"/>
      <c r="N16" s="7"/>
    </row>
    <row r="17" spans="2:14" x14ac:dyDescent="0.25">
      <c r="B17" s="50" t="s">
        <v>104</v>
      </c>
      <c r="C17" s="50">
        <v>70</v>
      </c>
      <c r="D17" s="20" t="s">
        <v>481</v>
      </c>
      <c r="E17" s="163"/>
      <c r="F17" s="179"/>
      <c r="G17" s="187">
        <f t="shared" ref="G17" si="4">+F17</f>
        <v>0</v>
      </c>
      <c r="H17" s="183"/>
      <c r="I17" s="176">
        <f t="shared" ref="I17" si="5">+G17+H17-F17</f>
        <v>0</v>
      </c>
      <c r="K17" s="179"/>
      <c r="L17" s="187">
        <f t="shared" ref="L17" si="6">+K17</f>
        <v>0</v>
      </c>
      <c r="M17" s="183"/>
      <c r="N17" s="176">
        <f t="shared" ref="N17" si="7">+L17+M17-K17</f>
        <v>0</v>
      </c>
    </row>
    <row r="18" spans="2:14" x14ac:dyDescent="0.25">
      <c r="B18" s="50" t="s">
        <v>105</v>
      </c>
      <c r="C18" s="50">
        <v>70</v>
      </c>
      <c r="D18" s="20" t="s">
        <v>482</v>
      </c>
      <c r="E18" s="7"/>
      <c r="F18" s="178"/>
      <c r="G18" s="7"/>
      <c r="H18" s="181"/>
      <c r="I18" s="7"/>
      <c r="K18" s="178"/>
      <c r="L18" s="7"/>
      <c r="M18" s="181"/>
      <c r="N18" s="7"/>
    </row>
    <row r="19" spans="2:14" x14ac:dyDescent="0.25">
      <c r="B19" s="50" t="s">
        <v>106</v>
      </c>
      <c r="C19" s="50">
        <v>70</v>
      </c>
      <c r="D19" s="20" t="s">
        <v>483</v>
      </c>
      <c r="E19" s="163" t="s">
        <v>14</v>
      </c>
      <c r="F19" s="179"/>
      <c r="G19" s="186"/>
      <c r="H19" s="182">
        <f t="shared" ref="H19:H25" si="8">+F19</f>
        <v>0</v>
      </c>
      <c r="I19" s="176">
        <f t="shared" si="0"/>
        <v>0</v>
      </c>
      <c r="K19" s="179"/>
      <c r="L19" s="186"/>
      <c r="M19" s="182">
        <f t="shared" ref="M19:M25" si="9">+K19</f>
        <v>0</v>
      </c>
      <c r="N19" s="176">
        <f t="shared" ref="N19:N20" si="10">+L19+M19-K19</f>
        <v>0</v>
      </c>
    </row>
    <row r="20" spans="2:14" x14ac:dyDescent="0.25">
      <c r="B20" s="50" t="s">
        <v>107</v>
      </c>
      <c r="C20" s="50">
        <v>70</v>
      </c>
      <c r="D20" s="20" t="s">
        <v>484</v>
      </c>
      <c r="E20" s="163" t="s">
        <v>14</v>
      </c>
      <c r="F20" s="179"/>
      <c r="G20" s="186"/>
      <c r="H20" s="182">
        <f t="shared" si="8"/>
        <v>0</v>
      </c>
      <c r="I20" s="176">
        <f t="shared" si="0"/>
        <v>0</v>
      </c>
      <c r="K20" s="179"/>
      <c r="L20" s="186"/>
      <c r="M20" s="182">
        <f t="shared" si="9"/>
        <v>0</v>
      </c>
      <c r="N20" s="176">
        <f t="shared" si="10"/>
        <v>0</v>
      </c>
    </row>
    <row r="21" spans="2:14" x14ac:dyDescent="0.25">
      <c r="B21" s="50" t="s">
        <v>108</v>
      </c>
      <c r="C21" s="50">
        <v>70</v>
      </c>
      <c r="D21" s="20" t="s">
        <v>485</v>
      </c>
      <c r="E21" s="163" t="s">
        <v>14</v>
      </c>
      <c r="F21" s="179"/>
      <c r="G21" s="186"/>
      <c r="H21" s="182">
        <f t="shared" si="8"/>
        <v>0</v>
      </c>
      <c r="I21" s="176">
        <f>+G21+H21-F21</f>
        <v>0</v>
      </c>
      <c r="K21" s="179"/>
      <c r="L21" s="186"/>
      <c r="M21" s="182">
        <f t="shared" si="9"/>
        <v>0</v>
      </c>
      <c r="N21" s="176">
        <f>+L21+M21-K21</f>
        <v>0</v>
      </c>
    </row>
    <row r="22" spans="2:14" x14ac:dyDescent="0.25">
      <c r="B22" s="50" t="s">
        <v>109</v>
      </c>
      <c r="C22" s="50">
        <v>70</v>
      </c>
      <c r="D22" s="20" t="s">
        <v>486</v>
      </c>
      <c r="E22" s="163" t="s">
        <v>14</v>
      </c>
      <c r="F22" s="179"/>
      <c r="G22" s="186"/>
      <c r="H22" s="182">
        <f t="shared" si="8"/>
        <v>0</v>
      </c>
      <c r="I22" s="176">
        <f t="shared" si="0"/>
        <v>0</v>
      </c>
      <c r="K22" s="179"/>
      <c r="L22" s="186"/>
      <c r="M22" s="182">
        <f t="shared" si="9"/>
        <v>0</v>
      </c>
      <c r="N22" s="176">
        <f t="shared" ref="N22:N27" si="11">+L22+M22-K22</f>
        <v>0</v>
      </c>
    </row>
    <row r="23" spans="2:14" ht="26.4" x14ac:dyDescent="0.25">
      <c r="B23" s="50" t="s">
        <v>110</v>
      </c>
      <c r="C23" s="50">
        <v>70</v>
      </c>
      <c r="D23" s="20" t="s">
        <v>487</v>
      </c>
      <c r="E23" s="163" t="s">
        <v>14</v>
      </c>
      <c r="F23" s="179"/>
      <c r="G23" s="186"/>
      <c r="H23" s="182">
        <f t="shared" si="8"/>
        <v>0</v>
      </c>
      <c r="I23" s="176">
        <f t="shared" si="0"/>
        <v>0</v>
      </c>
      <c r="K23" s="179"/>
      <c r="L23" s="186"/>
      <c r="M23" s="182">
        <f t="shared" si="9"/>
        <v>0</v>
      </c>
      <c r="N23" s="176">
        <f t="shared" si="11"/>
        <v>0</v>
      </c>
    </row>
    <row r="24" spans="2:14" x14ac:dyDescent="0.25">
      <c r="B24" s="50" t="s">
        <v>111</v>
      </c>
      <c r="C24" s="50">
        <v>70</v>
      </c>
      <c r="D24" s="21" t="s">
        <v>488</v>
      </c>
      <c r="E24" s="163" t="s">
        <v>14</v>
      </c>
      <c r="F24" s="179"/>
      <c r="G24" s="186"/>
      <c r="H24" s="182">
        <f t="shared" si="8"/>
        <v>0</v>
      </c>
      <c r="I24" s="176">
        <f t="shared" si="0"/>
        <v>0</v>
      </c>
      <c r="K24" s="179"/>
      <c r="L24" s="186"/>
      <c r="M24" s="182">
        <f t="shared" si="9"/>
        <v>0</v>
      </c>
      <c r="N24" s="176">
        <f t="shared" si="11"/>
        <v>0</v>
      </c>
    </row>
    <row r="25" spans="2:14" x14ac:dyDescent="0.25">
      <c r="B25" s="50" t="s">
        <v>112</v>
      </c>
      <c r="C25" s="50">
        <v>70</v>
      </c>
      <c r="D25" s="21" t="s">
        <v>489</v>
      </c>
      <c r="E25" s="163" t="s">
        <v>14</v>
      </c>
      <c r="F25" s="179"/>
      <c r="G25" s="186"/>
      <c r="H25" s="182">
        <f t="shared" si="8"/>
        <v>0</v>
      </c>
      <c r="I25" s="176">
        <f t="shared" si="0"/>
        <v>0</v>
      </c>
      <c r="K25" s="179"/>
      <c r="L25" s="186"/>
      <c r="M25" s="182">
        <f t="shared" si="9"/>
        <v>0</v>
      </c>
      <c r="N25" s="176">
        <f t="shared" si="11"/>
        <v>0</v>
      </c>
    </row>
    <row r="26" spans="2:14" x14ac:dyDescent="0.25">
      <c r="B26" s="50" t="s">
        <v>113</v>
      </c>
      <c r="C26" s="50">
        <v>70</v>
      </c>
      <c r="D26" s="21" t="s">
        <v>490</v>
      </c>
      <c r="E26" s="163"/>
      <c r="F26" s="179"/>
      <c r="G26" s="187">
        <f t="shared" ref="G26:G27" si="12">+F26</f>
        <v>0</v>
      </c>
      <c r="H26" s="183"/>
      <c r="I26" s="176">
        <f t="shared" si="0"/>
        <v>0</v>
      </c>
      <c r="K26" s="179"/>
      <c r="L26" s="187">
        <f t="shared" ref="L26:L27" si="13">+K26</f>
        <v>0</v>
      </c>
      <c r="M26" s="183"/>
      <c r="N26" s="176">
        <f t="shared" si="11"/>
        <v>0</v>
      </c>
    </row>
    <row r="27" spans="2:14" x14ac:dyDescent="0.25">
      <c r="B27" s="50" t="s">
        <v>114</v>
      </c>
      <c r="C27" s="50">
        <v>70</v>
      </c>
      <c r="D27" s="20" t="s">
        <v>491</v>
      </c>
      <c r="E27" s="163"/>
      <c r="F27" s="179"/>
      <c r="G27" s="187">
        <f t="shared" si="12"/>
        <v>0</v>
      </c>
      <c r="H27" s="183"/>
      <c r="I27" s="176">
        <f t="shared" si="0"/>
        <v>0</v>
      </c>
      <c r="K27" s="179"/>
      <c r="L27" s="187">
        <f t="shared" si="13"/>
        <v>0</v>
      </c>
      <c r="M27" s="183"/>
      <c r="N27" s="176">
        <f t="shared" si="11"/>
        <v>0</v>
      </c>
    </row>
    <row r="28" spans="2:14" x14ac:dyDescent="0.25">
      <c r="B28" s="50" t="s">
        <v>115</v>
      </c>
      <c r="C28" s="50">
        <v>70</v>
      </c>
      <c r="D28" s="20" t="s">
        <v>492</v>
      </c>
      <c r="E28" s="7"/>
      <c r="F28" s="178"/>
      <c r="G28" s="7"/>
      <c r="H28" s="181"/>
      <c r="I28" s="7"/>
      <c r="K28" s="178"/>
      <c r="L28" s="7"/>
      <c r="M28" s="181"/>
      <c r="N28" s="7"/>
    </row>
    <row r="29" spans="2:14" x14ac:dyDescent="0.25">
      <c r="B29" s="50" t="s">
        <v>116</v>
      </c>
      <c r="C29" s="50">
        <v>70</v>
      </c>
      <c r="D29" s="20" t="s">
        <v>493</v>
      </c>
      <c r="E29" s="163" t="s">
        <v>14</v>
      </c>
      <c r="F29" s="179"/>
      <c r="G29" s="186"/>
      <c r="H29" s="182">
        <f t="shared" ref="H29:H32" si="14">+F29</f>
        <v>0</v>
      </c>
      <c r="I29" s="176">
        <f t="shared" si="0"/>
        <v>0</v>
      </c>
      <c r="K29" s="179"/>
      <c r="L29" s="186"/>
      <c r="M29" s="182">
        <f t="shared" ref="M29:M32" si="15">+K29</f>
        <v>0</v>
      </c>
      <c r="N29" s="176">
        <f t="shared" ref="N29:N32" si="16">+L29+M29-K29</f>
        <v>0</v>
      </c>
    </row>
    <row r="30" spans="2:14" x14ac:dyDescent="0.25">
      <c r="B30" s="50" t="s">
        <v>117</v>
      </c>
      <c r="C30" s="50">
        <v>70</v>
      </c>
      <c r="D30" s="21" t="s">
        <v>494</v>
      </c>
      <c r="E30" s="163" t="s">
        <v>14</v>
      </c>
      <c r="F30" s="179"/>
      <c r="G30" s="186"/>
      <c r="H30" s="182">
        <f t="shared" si="14"/>
        <v>0</v>
      </c>
      <c r="I30" s="176">
        <f t="shared" si="0"/>
        <v>0</v>
      </c>
      <c r="K30" s="179"/>
      <c r="L30" s="186"/>
      <c r="M30" s="182">
        <f t="shared" si="15"/>
        <v>0</v>
      </c>
      <c r="N30" s="176">
        <f t="shared" si="16"/>
        <v>0</v>
      </c>
    </row>
    <row r="31" spans="2:14" x14ac:dyDescent="0.25">
      <c r="B31" s="50" t="s">
        <v>118</v>
      </c>
      <c r="C31" s="50">
        <v>70</v>
      </c>
      <c r="D31" s="20" t="s">
        <v>495</v>
      </c>
      <c r="E31" s="163" t="s">
        <v>14</v>
      </c>
      <c r="F31" s="179"/>
      <c r="G31" s="186"/>
      <c r="H31" s="182">
        <f t="shared" si="14"/>
        <v>0</v>
      </c>
      <c r="I31" s="176">
        <f t="shared" si="0"/>
        <v>0</v>
      </c>
      <c r="K31" s="179"/>
      <c r="L31" s="186"/>
      <c r="M31" s="182">
        <f t="shared" si="15"/>
        <v>0</v>
      </c>
      <c r="N31" s="176">
        <f t="shared" si="16"/>
        <v>0</v>
      </c>
    </row>
    <row r="32" spans="2:14" x14ac:dyDescent="0.25">
      <c r="B32" s="50" t="s">
        <v>119</v>
      </c>
      <c r="C32" s="50">
        <v>70</v>
      </c>
      <c r="D32" s="20" t="s">
        <v>496</v>
      </c>
      <c r="E32" s="163" t="s">
        <v>14</v>
      </c>
      <c r="F32" s="179"/>
      <c r="G32" s="186"/>
      <c r="H32" s="182">
        <f t="shared" si="14"/>
        <v>0</v>
      </c>
      <c r="I32" s="176">
        <f t="shared" si="0"/>
        <v>0</v>
      </c>
      <c r="K32" s="179"/>
      <c r="L32" s="186"/>
      <c r="M32" s="182">
        <f t="shared" si="15"/>
        <v>0</v>
      </c>
      <c r="N32" s="176">
        <f t="shared" si="16"/>
        <v>0</v>
      </c>
    </row>
    <row r="33" spans="2:14" x14ac:dyDescent="0.25">
      <c r="B33" s="50" t="s">
        <v>120</v>
      </c>
      <c r="C33" s="50">
        <v>71</v>
      </c>
      <c r="D33" s="164" t="s">
        <v>4</v>
      </c>
      <c r="E33" s="7"/>
      <c r="F33" s="178"/>
      <c r="G33" s="7"/>
      <c r="H33" s="181"/>
      <c r="I33" s="7"/>
      <c r="K33" s="178"/>
      <c r="L33" s="7"/>
      <c r="M33" s="181"/>
      <c r="N33" s="7"/>
    </row>
    <row r="34" spans="2:14" ht="26.4" x14ac:dyDescent="0.25">
      <c r="B34" s="50" t="s">
        <v>121</v>
      </c>
      <c r="C34" s="50">
        <v>71</v>
      </c>
      <c r="D34" s="21" t="s">
        <v>465</v>
      </c>
      <c r="E34" s="163"/>
      <c r="F34" s="179"/>
      <c r="G34" s="187">
        <f t="shared" ref="G34:G58" si="17">+F34</f>
        <v>0</v>
      </c>
      <c r="H34" s="183"/>
      <c r="I34" s="176">
        <f t="shared" si="0"/>
        <v>0</v>
      </c>
      <c r="K34" s="179"/>
      <c r="L34" s="187">
        <f t="shared" ref="L34" si="18">+K34</f>
        <v>0</v>
      </c>
      <c r="M34" s="183"/>
      <c r="N34" s="176">
        <f t="shared" ref="N34:N36" si="19">+L34+M34-K34</f>
        <v>0</v>
      </c>
    </row>
    <row r="35" spans="2:14" ht="26.4" x14ac:dyDescent="0.25">
      <c r="B35" s="50" t="s">
        <v>122</v>
      </c>
      <c r="C35" s="50">
        <v>71</v>
      </c>
      <c r="D35" s="21" t="s">
        <v>466</v>
      </c>
      <c r="E35" s="163" t="s">
        <v>14</v>
      </c>
      <c r="F35" s="179"/>
      <c r="G35" s="186"/>
      <c r="H35" s="182">
        <f t="shared" ref="H35" si="20">+F35</f>
        <v>0</v>
      </c>
      <c r="I35" s="176">
        <f t="shared" si="0"/>
        <v>0</v>
      </c>
      <c r="K35" s="179"/>
      <c r="L35" s="186"/>
      <c r="M35" s="182">
        <f t="shared" ref="M35" si="21">+K35</f>
        <v>0</v>
      </c>
      <c r="N35" s="176">
        <f t="shared" si="19"/>
        <v>0</v>
      </c>
    </row>
    <row r="36" spans="2:14" x14ac:dyDescent="0.25">
      <c r="B36" s="50" t="s">
        <v>123</v>
      </c>
      <c r="C36" s="50">
        <v>72</v>
      </c>
      <c r="D36" s="19" t="s">
        <v>5</v>
      </c>
      <c r="E36" s="163"/>
      <c r="F36" s="179"/>
      <c r="G36" s="187">
        <f t="shared" ref="G36" si="22">+F36</f>
        <v>0</v>
      </c>
      <c r="H36" s="183"/>
      <c r="I36" s="176">
        <f t="shared" si="0"/>
        <v>0</v>
      </c>
      <c r="K36" s="179"/>
      <c r="L36" s="187">
        <f t="shared" ref="L36" si="23">+K36</f>
        <v>0</v>
      </c>
      <c r="M36" s="183"/>
      <c r="N36" s="176">
        <f t="shared" si="19"/>
        <v>0</v>
      </c>
    </row>
    <row r="37" spans="2:14" x14ac:dyDescent="0.25">
      <c r="B37" s="50" t="s">
        <v>124</v>
      </c>
      <c r="C37" s="50">
        <v>73</v>
      </c>
      <c r="D37" s="19" t="s">
        <v>497</v>
      </c>
      <c r="E37" s="7"/>
      <c r="F37" s="178"/>
      <c r="G37" s="7"/>
      <c r="H37" s="181"/>
      <c r="I37" s="7"/>
      <c r="K37" s="178"/>
      <c r="L37" s="7"/>
      <c r="M37" s="181"/>
      <c r="N37" s="7"/>
    </row>
    <row r="38" spans="2:14" x14ac:dyDescent="0.25">
      <c r="B38" s="50" t="s">
        <v>125</v>
      </c>
      <c r="C38" s="50">
        <v>73</v>
      </c>
      <c r="D38" s="20" t="s">
        <v>498</v>
      </c>
      <c r="E38" s="7"/>
      <c r="F38" s="178"/>
      <c r="G38" s="7"/>
      <c r="H38" s="181"/>
      <c r="I38" s="7"/>
      <c r="K38" s="178"/>
      <c r="L38" s="7"/>
      <c r="M38" s="181"/>
      <c r="N38" s="7"/>
    </row>
    <row r="39" spans="2:14" x14ac:dyDescent="0.25">
      <c r="B39" s="50" t="s">
        <v>126</v>
      </c>
      <c r="C39" s="50">
        <v>73</v>
      </c>
      <c r="D39" s="20" t="s">
        <v>499</v>
      </c>
      <c r="E39" s="163"/>
      <c r="F39" s="179"/>
      <c r="G39" s="187">
        <f t="shared" si="17"/>
        <v>0</v>
      </c>
      <c r="H39" s="183"/>
      <c r="I39" s="176">
        <f t="shared" si="0"/>
        <v>0</v>
      </c>
      <c r="K39" s="179"/>
      <c r="L39" s="187">
        <f t="shared" ref="L39:L45" si="24">+K39</f>
        <v>0</v>
      </c>
      <c r="M39" s="183"/>
      <c r="N39" s="176">
        <f t="shared" ref="N39:N45" si="25">+L39+M39-K39</f>
        <v>0</v>
      </c>
    </row>
    <row r="40" spans="2:14" x14ac:dyDescent="0.25">
      <c r="B40" s="50" t="s">
        <v>127</v>
      </c>
      <c r="C40" s="50">
        <v>73</v>
      </c>
      <c r="D40" s="20" t="s">
        <v>500</v>
      </c>
      <c r="E40" s="163"/>
      <c r="F40" s="179"/>
      <c r="G40" s="187">
        <f t="shared" si="17"/>
        <v>0</v>
      </c>
      <c r="H40" s="183"/>
      <c r="I40" s="176">
        <f t="shared" si="0"/>
        <v>0</v>
      </c>
      <c r="K40" s="179"/>
      <c r="L40" s="187">
        <f t="shared" si="24"/>
        <v>0</v>
      </c>
      <c r="M40" s="183"/>
      <c r="N40" s="176">
        <f t="shared" si="25"/>
        <v>0</v>
      </c>
    </row>
    <row r="41" spans="2:14" s="166" customFormat="1" x14ac:dyDescent="0.25">
      <c r="B41" s="50" t="s">
        <v>128</v>
      </c>
      <c r="C41" s="50">
        <v>73</v>
      </c>
      <c r="D41" s="20" t="s">
        <v>501</v>
      </c>
      <c r="E41" s="165"/>
      <c r="F41" s="179"/>
      <c r="G41" s="187">
        <f t="shared" si="17"/>
        <v>0</v>
      </c>
      <c r="H41" s="184"/>
      <c r="I41" s="176">
        <f t="shared" si="0"/>
        <v>0</v>
      </c>
      <c r="K41" s="179"/>
      <c r="L41" s="187">
        <f t="shared" si="24"/>
        <v>0</v>
      </c>
      <c r="M41" s="184"/>
      <c r="N41" s="176">
        <f t="shared" si="25"/>
        <v>0</v>
      </c>
    </row>
    <row r="42" spans="2:14" x14ac:dyDescent="0.25">
      <c r="B42" s="50" t="s">
        <v>129</v>
      </c>
      <c r="C42" s="50">
        <v>73</v>
      </c>
      <c r="D42" s="20" t="s">
        <v>502</v>
      </c>
      <c r="E42" s="163"/>
      <c r="F42" s="179"/>
      <c r="G42" s="187">
        <f t="shared" si="17"/>
        <v>0</v>
      </c>
      <c r="H42" s="183"/>
      <c r="I42" s="176">
        <f t="shared" si="0"/>
        <v>0</v>
      </c>
      <c r="K42" s="179"/>
      <c r="L42" s="187">
        <f t="shared" si="24"/>
        <v>0</v>
      </c>
      <c r="M42" s="183"/>
      <c r="N42" s="176">
        <f t="shared" si="25"/>
        <v>0</v>
      </c>
    </row>
    <row r="43" spans="2:14" x14ac:dyDescent="0.25">
      <c r="B43" s="50" t="s">
        <v>130</v>
      </c>
      <c r="C43" s="50">
        <v>73</v>
      </c>
      <c r="D43" s="20" t="s">
        <v>503</v>
      </c>
      <c r="E43" s="163"/>
      <c r="F43" s="179"/>
      <c r="G43" s="187">
        <f t="shared" si="17"/>
        <v>0</v>
      </c>
      <c r="H43" s="183"/>
      <c r="I43" s="176">
        <f t="shared" si="0"/>
        <v>0</v>
      </c>
      <c r="K43" s="179"/>
      <c r="L43" s="187">
        <f t="shared" si="24"/>
        <v>0</v>
      </c>
      <c r="M43" s="183"/>
      <c r="N43" s="176">
        <f t="shared" si="25"/>
        <v>0</v>
      </c>
    </row>
    <row r="44" spans="2:14" x14ac:dyDescent="0.25">
      <c r="B44" s="50" t="s">
        <v>131</v>
      </c>
      <c r="C44" s="50">
        <v>73</v>
      </c>
      <c r="D44" s="20" t="s">
        <v>504</v>
      </c>
      <c r="E44" s="163"/>
      <c r="F44" s="179"/>
      <c r="G44" s="187">
        <f t="shared" si="17"/>
        <v>0</v>
      </c>
      <c r="H44" s="183"/>
      <c r="I44" s="176">
        <f t="shared" si="0"/>
        <v>0</v>
      </c>
      <c r="K44" s="179"/>
      <c r="L44" s="187">
        <f t="shared" si="24"/>
        <v>0</v>
      </c>
      <c r="M44" s="183"/>
      <c r="N44" s="176">
        <f t="shared" si="25"/>
        <v>0</v>
      </c>
    </row>
    <row r="45" spans="2:14" ht="26.4" x14ac:dyDescent="0.25">
      <c r="B45" s="50" t="s">
        <v>132</v>
      </c>
      <c r="C45" s="50">
        <v>73</v>
      </c>
      <c r="D45" s="20" t="s">
        <v>505</v>
      </c>
      <c r="E45" s="163"/>
      <c r="F45" s="179"/>
      <c r="G45" s="187">
        <f t="shared" si="17"/>
        <v>0</v>
      </c>
      <c r="H45" s="183"/>
      <c r="I45" s="176">
        <f t="shared" si="0"/>
        <v>0</v>
      </c>
      <c r="K45" s="179"/>
      <c r="L45" s="187">
        <f t="shared" si="24"/>
        <v>0</v>
      </c>
      <c r="M45" s="183"/>
      <c r="N45" s="176">
        <f t="shared" si="25"/>
        <v>0</v>
      </c>
    </row>
    <row r="46" spans="2:14" x14ac:dyDescent="0.25">
      <c r="B46" s="50" t="s">
        <v>133</v>
      </c>
      <c r="C46" s="50">
        <v>73</v>
      </c>
      <c r="D46" s="20" t="s">
        <v>506</v>
      </c>
      <c r="E46" s="7"/>
      <c r="F46" s="178"/>
      <c r="G46" s="7"/>
      <c r="H46" s="181"/>
      <c r="I46" s="7"/>
      <c r="K46" s="178"/>
      <c r="L46" s="7"/>
      <c r="M46" s="181"/>
      <c r="N46" s="7"/>
    </row>
    <row r="47" spans="2:14" x14ac:dyDescent="0.25">
      <c r="B47" s="50" t="s">
        <v>134</v>
      </c>
      <c r="C47" s="50">
        <v>73</v>
      </c>
      <c r="D47" s="20" t="s">
        <v>507</v>
      </c>
      <c r="E47" s="163"/>
      <c r="F47" s="179"/>
      <c r="G47" s="187">
        <f t="shared" si="17"/>
        <v>0</v>
      </c>
      <c r="H47" s="183"/>
      <c r="I47" s="176">
        <f t="shared" si="0"/>
        <v>0</v>
      </c>
      <c r="K47" s="179"/>
      <c r="L47" s="187">
        <f t="shared" ref="L47:L54" si="26">+K47</f>
        <v>0</v>
      </c>
      <c r="M47" s="183"/>
      <c r="N47" s="176">
        <f t="shared" ref="N47:N54" si="27">+L47+M47-K47</f>
        <v>0</v>
      </c>
    </row>
    <row r="48" spans="2:14" x14ac:dyDescent="0.25">
      <c r="B48" s="50" t="s">
        <v>135</v>
      </c>
      <c r="C48" s="50">
        <v>73</v>
      </c>
      <c r="D48" s="20" t="s">
        <v>508</v>
      </c>
      <c r="E48" s="163"/>
      <c r="F48" s="179"/>
      <c r="G48" s="187">
        <f t="shared" si="17"/>
        <v>0</v>
      </c>
      <c r="H48" s="183"/>
      <c r="I48" s="176">
        <f t="shared" si="0"/>
        <v>0</v>
      </c>
      <c r="K48" s="179"/>
      <c r="L48" s="187">
        <f t="shared" si="26"/>
        <v>0</v>
      </c>
      <c r="M48" s="183"/>
      <c r="N48" s="176">
        <f t="shared" si="27"/>
        <v>0</v>
      </c>
    </row>
    <row r="49" spans="2:14" x14ac:dyDescent="0.25">
      <c r="B49" s="50" t="s">
        <v>136</v>
      </c>
      <c r="C49" s="50">
        <v>73</v>
      </c>
      <c r="D49" s="20" t="s">
        <v>509</v>
      </c>
      <c r="E49" s="163"/>
      <c r="F49" s="179"/>
      <c r="G49" s="187">
        <f t="shared" si="17"/>
        <v>0</v>
      </c>
      <c r="H49" s="183"/>
      <c r="I49" s="176">
        <f t="shared" si="0"/>
        <v>0</v>
      </c>
      <c r="K49" s="179"/>
      <c r="L49" s="187">
        <f t="shared" si="26"/>
        <v>0</v>
      </c>
      <c r="M49" s="183"/>
      <c r="N49" s="176">
        <f t="shared" si="27"/>
        <v>0</v>
      </c>
    </row>
    <row r="50" spans="2:14" x14ac:dyDescent="0.25">
      <c r="B50" s="50" t="s">
        <v>137</v>
      </c>
      <c r="C50" s="50">
        <v>73</v>
      </c>
      <c r="D50" s="20" t="s">
        <v>510</v>
      </c>
      <c r="E50" s="163"/>
      <c r="F50" s="179"/>
      <c r="G50" s="187">
        <f t="shared" si="17"/>
        <v>0</v>
      </c>
      <c r="H50" s="183"/>
      <c r="I50" s="176">
        <f t="shared" si="0"/>
        <v>0</v>
      </c>
      <c r="K50" s="179"/>
      <c r="L50" s="187">
        <f t="shared" si="26"/>
        <v>0</v>
      </c>
      <c r="M50" s="183"/>
      <c r="N50" s="176">
        <f t="shared" si="27"/>
        <v>0</v>
      </c>
    </row>
    <row r="51" spans="2:14" ht="39.6" x14ac:dyDescent="0.25">
      <c r="B51" s="50" t="s">
        <v>138</v>
      </c>
      <c r="C51" s="50">
        <v>73</v>
      </c>
      <c r="D51" s="20" t="s">
        <v>511</v>
      </c>
      <c r="E51" s="163"/>
      <c r="F51" s="179"/>
      <c r="G51" s="187">
        <f t="shared" si="17"/>
        <v>0</v>
      </c>
      <c r="H51" s="183"/>
      <c r="I51" s="176">
        <f t="shared" si="0"/>
        <v>0</v>
      </c>
      <c r="K51" s="179"/>
      <c r="L51" s="187">
        <f t="shared" si="26"/>
        <v>0</v>
      </c>
      <c r="M51" s="183"/>
      <c r="N51" s="176">
        <f t="shared" si="27"/>
        <v>0</v>
      </c>
    </row>
    <row r="52" spans="2:14" x14ac:dyDescent="0.25">
      <c r="B52" s="50" t="s">
        <v>139</v>
      </c>
      <c r="C52" s="50">
        <v>73</v>
      </c>
      <c r="D52" s="20" t="s">
        <v>512</v>
      </c>
      <c r="E52" s="163"/>
      <c r="F52" s="179"/>
      <c r="G52" s="187">
        <f t="shared" si="17"/>
        <v>0</v>
      </c>
      <c r="H52" s="183"/>
      <c r="I52" s="176">
        <f t="shared" si="0"/>
        <v>0</v>
      </c>
      <c r="K52" s="179"/>
      <c r="L52" s="187">
        <f t="shared" si="26"/>
        <v>0</v>
      </c>
      <c r="M52" s="183"/>
      <c r="N52" s="176">
        <f t="shared" si="27"/>
        <v>0</v>
      </c>
    </row>
    <row r="53" spans="2:14" x14ac:dyDescent="0.25">
      <c r="B53" s="50" t="s">
        <v>140</v>
      </c>
      <c r="C53" s="50">
        <v>73</v>
      </c>
      <c r="D53" s="20" t="s">
        <v>513</v>
      </c>
      <c r="E53" s="163"/>
      <c r="F53" s="179"/>
      <c r="G53" s="187">
        <f t="shared" si="17"/>
        <v>0</v>
      </c>
      <c r="H53" s="183"/>
      <c r="I53" s="176">
        <f t="shared" si="0"/>
        <v>0</v>
      </c>
      <c r="K53" s="179"/>
      <c r="L53" s="187">
        <f t="shared" si="26"/>
        <v>0</v>
      </c>
      <c r="M53" s="183"/>
      <c r="N53" s="176">
        <f t="shared" si="27"/>
        <v>0</v>
      </c>
    </row>
    <row r="54" spans="2:14" ht="26.4" x14ac:dyDescent="0.25">
      <c r="B54" s="50" t="s">
        <v>141</v>
      </c>
      <c r="C54" s="50">
        <v>73</v>
      </c>
      <c r="D54" s="20" t="s">
        <v>514</v>
      </c>
      <c r="E54" s="163"/>
      <c r="F54" s="179"/>
      <c r="G54" s="187">
        <f t="shared" si="17"/>
        <v>0</v>
      </c>
      <c r="H54" s="183"/>
      <c r="I54" s="176">
        <f t="shared" si="0"/>
        <v>0</v>
      </c>
      <c r="K54" s="179"/>
      <c r="L54" s="187">
        <f t="shared" si="26"/>
        <v>0</v>
      </c>
      <c r="M54" s="183"/>
      <c r="N54" s="176">
        <f t="shared" si="27"/>
        <v>0</v>
      </c>
    </row>
    <row r="55" spans="2:14" ht="26.4" x14ac:dyDescent="0.25">
      <c r="B55" s="50" t="s">
        <v>142</v>
      </c>
      <c r="C55" s="50">
        <v>73</v>
      </c>
      <c r="D55" s="20" t="s">
        <v>515</v>
      </c>
      <c r="E55" s="7"/>
      <c r="F55" s="178"/>
      <c r="G55" s="7"/>
      <c r="H55" s="181"/>
      <c r="I55" s="7"/>
      <c r="K55" s="178"/>
      <c r="L55" s="7"/>
      <c r="M55" s="181"/>
      <c r="N55" s="7"/>
    </row>
    <row r="56" spans="2:14" x14ac:dyDescent="0.25">
      <c r="B56" s="50" t="s">
        <v>143</v>
      </c>
      <c r="C56" s="50">
        <v>73</v>
      </c>
      <c r="D56" s="20" t="s">
        <v>516</v>
      </c>
      <c r="E56" s="163"/>
      <c r="F56" s="179"/>
      <c r="G56" s="187">
        <f t="shared" si="17"/>
        <v>0</v>
      </c>
      <c r="H56" s="183"/>
      <c r="I56" s="176">
        <f t="shared" si="0"/>
        <v>0</v>
      </c>
      <c r="K56" s="179"/>
      <c r="L56" s="187">
        <f t="shared" ref="L56:L58" si="28">+K56</f>
        <v>0</v>
      </c>
      <c r="M56" s="183"/>
      <c r="N56" s="176">
        <f t="shared" ref="N56:N62" si="29">+L56+M56-K56</f>
        <v>0</v>
      </c>
    </row>
    <row r="57" spans="2:14" x14ac:dyDescent="0.25">
      <c r="B57" s="50" t="s">
        <v>144</v>
      </c>
      <c r="C57" s="50">
        <v>73</v>
      </c>
      <c r="D57" s="20" t="s">
        <v>517</v>
      </c>
      <c r="E57" s="163"/>
      <c r="F57" s="179"/>
      <c r="G57" s="187">
        <f t="shared" si="17"/>
        <v>0</v>
      </c>
      <c r="H57" s="183"/>
      <c r="I57" s="176">
        <f t="shared" si="0"/>
        <v>0</v>
      </c>
      <c r="K57" s="179"/>
      <c r="L57" s="187">
        <f t="shared" si="28"/>
        <v>0</v>
      </c>
      <c r="M57" s="183"/>
      <c r="N57" s="176">
        <f t="shared" si="29"/>
        <v>0</v>
      </c>
    </row>
    <row r="58" spans="2:14" ht="26.4" x14ac:dyDescent="0.25">
      <c r="B58" s="50" t="s">
        <v>145</v>
      </c>
      <c r="C58" s="50">
        <v>73</v>
      </c>
      <c r="D58" s="20" t="s">
        <v>518</v>
      </c>
      <c r="E58" s="163"/>
      <c r="F58" s="179"/>
      <c r="G58" s="187">
        <f t="shared" si="17"/>
        <v>0</v>
      </c>
      <c r="H58" s="183"/>
      <c r="I58" s="176">
        <f t="shared" si="0"/>
        <v>0</v>
      </c>
      <c r="K58" s="179"/>
      <c r="L58" s="187">
        <f t="shared" si="28"/>
        <v>0</v>
      </c>
      <c r="M58" s="183"/>
      <c r="N58" s="176">
        <f t="shared" si="29"/>
        <v>0</v>
      </c>
    </row>
    <row r="59" spans="2:14" ht="26.4" x14ac:dyDescent="0.25">
      <c r="B59" s="50" t="s">
        <v>146</v>
      </c>
      <c r="C59" s="50">
        <v>73</v>
      </c>
      <c r="D59" s="20" t="s">
        <v>519</v>
      </c>
      <c r="E59" s="163" t="s">
        <v>14</v>
      </c>
      <c r="F59" s="179"/>
      <c r="G59" s="186"/>
      <c r="H59" s="182">
        <f t="shared" ref="H59" si="30">+F59</f>
        <v>0</v>
      </c>
      <c r="I59" s="176">
        <f t="shared" si="0"/>
        <v>0</v>
      </c>
      <c r="K59" s="179"/>
      <c r="L59" s="186"/>
      <c r="M59" s="182">
        <f t="shared" ref="M59" si="31">+K59</f>
        <v>0</v>
      </c>
      <c r="N59" s="176">
        <f t="shared" si="29"/>
        <v>0</v>
      </c>
    </row>
    <row r="60" spans="2:14" x14ac:dyDescent="0.25">
      <c r="B60" s="50" t="s">
        <v>147</v>
      </c>
      <c r="C60" s="50">
        <v>73</v>
      </c>
      <c r="D60" s="20" t="s">
        <v>520</v>
      </c>
      <c r="E60" s="163"/>
      <c r="F60" s="179"/>
      <c r="G60" s="187">
        <f t="shared" ref="G60:G62" si="32">+F60</f>
        <v>0</v>
      </c>
      <c r="H60" s="183"/>
      <c r="I60" s="176">
        <f t="shared" si="0"/>
        <v>0</v>
      </c>
      <c r="K60" s="179"/>
      <c r="L60" s="187">
        <f t="shared" ref="L60:L62" si="33">+K60</f>
        <v>0</v>
      </c>
      <c r="M60" s="183"/>
      <c r="N60" s="176">
        <f t="shared" si="29"/>
        <v>0</v>
      </c>
    </row>
    <row r="61" spans="2:14" x14ac:dyDescent="0.25">
      <c r="B61" s="50" t="s">
        <v>148</v>
      </c>
      <c r="C61" s="50">
        <v>73</v>
      </c>
      <c r="D61" s="20" t="s">
        <v>521</v>
      </c>
      <c r="E61" s="163"/>
      <c r="F61" s="179"/>
      <c r="G61" s="187">
        <f t="shared" si="32"/>
        <v>0</v>
      </c>
      <c r="H61" s="183"/>
      <c r="I61" s="176">
        <f t="shared" si="0"/>
        <v>0</v>
      </c>
      <c r="K61" s="179"/>
      <c r="L61" s="187">
        <f t="shared" si="33"/>
        <v>0</v>
      </c>
      <c r="M61" s="183"/>
      <c r="N61" s="176">
        <f t="shared" si="29"/>
        <v>0</v>
      </c>
    </row>
    <row r="62" spans="2:14" ht="26.4" x14ac:dyDescent="0.25">
      <c r="B62" s="50" t="s">
        <v>149</v>
      </c>
      <c r="C62" s="50">
        <v>73</v>
      </c>
      <c r="D62" s="20" t="s">
        <v>522</v>
      </c>
      <c r="E62" s="163"/>
      <c r="F62" s="179"/>
      <c r="G62" s="187">
        <f t="shared" si="32"/>
        <v>0</v>
      </c>
      <c r="H62" s="183"/>
      <c r="I62" s="176">
        <f t="shared" si="0"/>
        <v>0</v>
      </c>
      <c r="K62" s="179"/>
      <c r="L62" s="187">
        <f t="shared" si="33"/>
        <v>0</v>
      </c>
      <c r="M62" s="183"/>
      <c r="N62" s="176">
        <f t="shared" si="29"/>
        <v>0</v>
      </c>
    </row>
    <row r="63" spans="2:14" x14ac:dyDescent="0.25">
      <c r="B63" s="50" t="s">
        <v>150</v>
      </c>
      <c r="C63" s="50">
        <v>74</v>
      </c>
      <c r="D63" s="19" t="s">
        <v>6</v>
      </c>
      <c r="E63" s="7"/>
      <c r="F63" s="178"/>
      <c r="G63" s="7"/>
      <c r="H63" s="181"/>
      <c r="I63" s="7"/>
      <c r="K63" s="178"/>
      <c r="L63" s="7"/>
      <c r="M63" s="181"/>
      <c r="N63" s="7"/>
    </row>
    <row r="64" spans="2:14" x14ac:dyDescent="0.25">
      <c r="B64" s="50" t="s">
        <v>151</v>
      </c>
      <c r="C64" s="50">
        <v>74</v>
      </c>
      <c r="D64" s="20" t="s">
        <v>523</v>
      </c>
      <c r="E64" s="7"/>
      <c r="F64" s="178"/>
      <c r="G64" s="7"/>
      <c r="H64" s="181"/>
      <c r="I64" s="7"/>
      <c r="K64" s="178"/>
      <c r="L64" s="7"/>
      <c r="M64" s="181"/>
      <c r="N64" s="7"/>
    </row>
    <row r="65" spans="2:14" x14ac:dyDescent="0.25">
      <c r="B65" s="50" t="s">
        <v>152</v>
      </c>
      <c r="C65" s="50">
        <v>74</v>
      </c>
      <c r="D65" s="20" t="s">
        <v>524</v>
      </c>
      <c r="E65" s="163"/>
      <c r="F65" s="179"/>
      <c r="G65" s="187">
        <f t="shared" ref="G65:G71" si="34">+F65</f>
        <v>0</v>
      </c>
      <c r="H65" s="183"/>
      <c r="I65" s="176">
        <f t="shared" ref="I65:I71" si="35">+G65+H65-F65</f>
        <v>0</v>
      </c>
      <c r="K65" s="179"/>
      <c r="L65" s="187">
        <f t="shared" ref="L65:L71" si="36">+K65</f>
        <v>0</v>
      </c>
      <c r="M65" s="183"/>
      <c r="N65" s="176">
        <f t="shared" ref="N65:N71" si="37">+L65+M65-K65</f>
        <v>0</v>
      </c>
    </row>
    <row r="66" spans="2:14" x14ac:dyDescent="0.25">
      <c r="B66" s="50" t="s">
        <v>153</v>
      </c>
      <c r="C66" s="50">
        <v>74</v>
      </c>
      <c r="D66" s="20" t="s">
        <v>525</v>
      </c>
      <c r="E66" s="163"/>
      <c r="F66" s="179"/>
      <c r="G66" s="187">
        <f t="shared" si="34"/>
        <v>0</v>
      </c>
      <c r="H66" s="183"/>
      <c r="I66" s="176">
        <f t="shared" si="35"/>
        <v>0</v>
      </c>
      <c r="K66" s="179"/>
      <c r="L66" s="187">
        <f t="shared" si="36"/>
        <v>0</v>
      </c>
      <c r="M66" s="183"/>
      <c r="N66" s="176">
        <f t="shared" si="37"/>
        <v>0</v>
      </c>
    </row>
    <row r="67" spans="2:14" x14ac:dyDescent="0.25">
      <c r="B67" s="50" t="s">
        <v>154</v>
      </c>
      <c r="C67" s="50">
        <v>74</v>
      </c>
      <c r="D67" s="20" t="s">
        <v>526</v>
      </c>
      <c r="E67" s="163"/>
      <c r="F67" s="179"/>
      <c r="G67" s="187">
        <f t="shared" si="34"/>
        <v>0</v>
      </c>
      <c r="H67" s="183"/>
      <c r="I67" s="176">
        <f t="shared" si="35"/>
        <v>0</v>
      </c>
      <c r="K67" s="179"/>
      <c r="L67" s="187">
        <f t="shared" si="36"/>
        <v>0</v>
      </c>
      <c r="M67" s="183"/>
      <c r="N67" s="176">
        <f t="shared" si="37"/>
        <v>0</v>
      </c>
    </row>
    <row r="68" spans="2:14" x14ac:dyDescent="0.25">
      <c r="B68" s="50" t="s">
        <v>155</v>
      </c>
      <c r="C68" s="50">
        <v>74</v>
      </c>
      <c r="D68" s="20" t="s">
        <v>527</v>
      </c>
      <c r="E68" s="163"/>
      <c r="F68" s="179"/>
      <c r="G68" s="187">
        <f t="shared" si="34"/>
        <v>0</v>
      </c>
      <c r="H68" s="183"/>
      <c r="I68" s="176">
        <f t="shared" si="35"/>
        <v>0</v>
      </c>
      <c r="K68" s="179"/>
      <c r="L68" s="187">
        <f t="shared" si="36"/>
        <v>0</v>
      </c>
      <c r="M68" s="183"/>
      <c r="N68" s="176">
        <f t="shared" si="37"/>
        <v>0</v>
      </c>
    </row>
    <row r="69" spans="2:14" ht="26.4" x14ac:dyDescent="0.25">
      <c r="B69" s="50" t="s">
        <v>156</v>
      </c>
      <c r="C69" s="50">
        <v>74</v>
      </c>
      <c r="D69" s="20" t="s">
        <v>528</v>
      </c>
      <c r="E69" s="163"/>
      <c r="F69" s="179"/>
      <c r="G69" s="187">
        <f t="shared" si="34"/>
        <v>0</v>
      </c>
      <c r="H69" s="183"/>
      <c r="I69" s="176">
        <f t="shared" si="35"/>
        <v>0</v>
      </c>
      <c r="K69" s="179"/>
      <c r="L69" s="187">
        <f t="shared" si="36"/>
        <v>0</v>
      </c>
      <c r="M69" s="183"/>
      <c r="N69" s="176">
        <f t="shared" si="37"/>
        <v>0</v>
      </c>
    </row>
    <row r="70" spans="2:14" ht="26.4" x14ac:dyDescent="0.25">
      <c r="B70" s="50" t="s">
        <v>157</v>
      </c>
      <c r="C70" s="50">
        <v>74</v>
      </c>
      <c r="D70" s="20" t="s">
        <v>529</v>
      </c>
      <c r="E70" s="163"/>
      <c r="F70" s="179"/>
      <c r="G70" s="187">
        <f t="shared" si="34"/>
        <v>0</v>
      </c>
      <c r="H70" s="183"/>
      <c r="I70" s="176">
        <f t="shared" si="35"/>
        <v>0</v>
      </c>
      <c r="K70" s="179"/>
      <c r="L70" s="187">
        <f t="shared" si="36"/>
        <v>0</v>
      </c>
      <c r="M70" s="183"/>
      <c r="N70" s="176">
        <f t="shared" si="37"/>
        <v>0</v>
      </c>
    </row>
    <row r="71" spans="2:14" x14ac:dyDescent="0.25">
      <c r="B71" s="50" t="s">
        <v>158</v>
      </c>
      <c r="C71" s="50">
        <v>74</v>
      </c>
      <c r="D71" s="20" t="s">
        <v>530</v>
      </c>
      <c r="E71" s="163"/>
      <c r="F71" s="179"/>
      <c r="G71" s="187">
        <f t="shared" si="34"/>
        <v>0</v>
      </c>
      <c r="H71" s="183"/>
      <c r="I71" s="176">
        <f t="shared" si="35"/>
        <v>0</v>
      </c>
      <c r="K71" s="179"/>
      <c r="L71" s="187">
        <f t="shared" si="36"/>
        <v>0</v>
      </c>
      <c r="M71" s="183"/>
      <c r="N71" s="176">
        <f t="shared" si="37"/>
        <v>0</v>
      </c>
    </row>
    <row r="72" spans="2:14" x14ac:dyDescent="0.25">
      <c r="B72" s="50" t="s">
        <v>159</v>
      </c>
      <c r="C72" s="50">
        <v>74</v>
      </c>
      <c r="D72" s="20" t="s">
        <v>531</v>
      </c>
      <c r="E72" s="7"/>
      <c r="F72" s="178"/>
      <c r="G72" s="7"/>
      <c r="H72" s="181"/>
      <c r="I72" s="7"/>
      <c r="K72" s="178"/>
      <c r="L72" s="7"/>
      <c r="M72" s="181"/>
      <c r="N72" s="7"/>
    </row>
    <row r="73" spans="2:14" ht="26.4" x14ac:dyDescent="0.25">
      <c r="B73" s="50" t="s">
        <v>160</v>
      </c>
      <c r="C73" s="50">
        <v>74</v>
      </c>
      <c r="D73" s="20" t="s">
        <v>532</v>
      </c>
      <c r="E73" s="163"/>
      <c r="F73" s="179"/>
      <c r="G73" s="187">
        <f t="shared" ref="G73:G76" si="38">+F73</f>
        <v>0</v>
      </c>
      <c r="H73" s="183"/>
      <c r="I73" s="176">
        <f t="shared" ref="I73:I77" si="39">+G73+H73-F73</f>
        <v>0</v>
      </c>
      <c r="K73" s="179"/>
      <c r="L73" s="187">
        <f t="shared" ref="L73:L76" si="40">+K73</f>
        <v>0</v>
      </c>
      <c r="M73" s="183"/>
      <c r="N73" s="176">
        <f t="shared" ref="N73:N77" si="41">+L73+M73-K73</f>
        <v>0</v>
      </c>
    </row>
    <row r="74" spans="2:14" x14ac:dyDescent="0.25">
      <c r="B74" s="50" t="s">
        <v>161</v>
      </c>
      <c r="C74" s="50">
        <v>74</v>
      </c>
      <c r="D74" s="20" t="s">
        <v>533</v>
      </c>
      <c r="E74" s="163"/>
      <c r="F74" s="179"/>
      <c r="G74" s="187">
        <f t="shared" si="38"/>
        <v>0</v>
      </c>
      <c r="H74" s="183"/>
      <c r="I74" s="176">
        <f t="shared" si="39"/>
        <v>0</v>
      </c>
      <c r="K74" s="179"/>
      <c r="L74" s="187">
        <f t="shared" si="40"/>
        <v>0</v>
      </c>
      <c r="M74" s="183"/>
      <c r="N74" s="176">
        <f t="shared" si="41"/>
        <v>0</v>
      </c>
    </row>
    <row r="75" spans="2:14" x14ac:dyDescent="0.25">
      <c r="B75" s="50" t="s">
        <v>162</v>
      </c>
      <c r="C75" s="50">
        <v>74</v>
      </c>
      <c r="D75" s="21" t="s">
        <v>24</v>
      </c>
      <c r="E75" s="163"/>
      <c r="F75" s="179"/>
      <c r="G75" s="187">
        <f t="shared" si="38"/>
        <v>0</v>
      </c>
      <c r="H75" s="183"/>
      <c r="I75" s="176">
        <f t="shared" si="39"/>
        <v>0</v>
      </c>
      <c r="K75" s="179"/>
      <c r="L75" s="187">
        <f t="shared" si="40"/>
        <v>0</v>
      </c>
      <c r="M75" s="183"/>
      <c r="N75" s="176">
        <f t="shared" si="41"/>
        <v>0</v>
      </c>
    </row>
    <row r="76" spans="2:14" x14ac:dyDescent="0.25">
      <c r="B76" s="50" t="s">
        <v>163</v>
      </c>
      <c r="C76" s="50">
        <v>74</v>
      </c>
      <c r="D76" s="21" t="s">
        <v>25</v>
      </c>
      <c r="E76" s="163"/>
      <c r="F76" s="179"/>
      <c r="G76" s="187">
        <f t="shared" si="38"/>
        <v>0</v>
      </c>
      <c r="H76" s="183"/>
      <c r="I76" s="176">
        <f t="shared" si="39"/>
        <v>0</v>
      </c>
      <c r="K76" s="179"/>
      <c r="L76" s="187">
        <f t="shared" si="40"/>
        <v>0</v>
      </c>
      <c r="M76" s="183"/>
      <c r="N76" s="176">
        <f t="shared" si="41"/>
        <v>0</v>
      </c>
    </row>
    <row r="77" spans="2:14" x14ac:dyDescent="0.25">
      <c r="B77" s="50" t="s">
        <v>164</v>
      </c>
      <c r="C77" s="50">
        <v>74</v>
      </c>
      <c r="D77" s="20" t="s">
        <v>534</v>
      </c>
      <c r="E77" s="163" t="s">
        <v>14</v>
      </c>
      <c r="F77" s="179"/>
      <c r="G77" s="186"/>
      <c r="H77" s="182">
        <f t="shared" ref="H77" si="42">+F77</f>
        <v>0</v>
      </c>
      <c r="I77" s="176">
        <f t="shared" si="39"/>
        <v>0</v>
      </c>
      <c r="K77" s="179"/>
      <c r="L77" s="186"/>
      <c r="M77" s="182">
        <f t="shared" ref="M77" si="43">+K77</f>
        <v>0</v>
      </c>
      <c r="N77" s="176">
        <f t="shared" si="41"/>
        <v>0</v>
      </c>
    </row>
    <row r="78" spans="2:14" x14ac:dyDescent="0.25">
      <c r="B78" s="50" t="s">
        <v>165</v>
      </c>
      <c r="C78" s="50">
        <v>75</v>
      </c>
      <c r="D78" s="19" t="s">
        <v>7</v>
      </c>
      <c r="E78" s="7"/>
      <c r="F78" s="178"/>
      <c r="G78" s="7"/>
      <c r="H78" s="181"/>
      <c r="I78" s="7"/>
      <c r="K78" s="178"/>
      <c r="L78" s="7"/>
      <c r="M78" s="181"/>
      <c r="N78" s="7"/>
    </row>
    <row r="79" spans="2:14" ht="26.4" x14ac:dyDescent="0.25">
      <c r="B79" s="50" t="s">
        <v>166</v>
      </c>
      <c r="C79" s="50">
        <v>75</v>
      </c>
      <c r="D79" s="20" t="s">
        <v>535</v>
      </c>
      <c r="E79" s="163" t="s">
        <v>14</v>
      </c>
      <c r="F79" s="179"/>
      <c r="G79" s="186"/>
      <c r="H79" s="182">
        <f t="shared" ref="H79:H80" si="44">+F79</f>
        <v>0</v>
      </c>
      <c r="I79" s="176">
        <f t="shared" ref="I79:I105" si="45">+G79+H79-F79</f>
        <v>0</v>
      </c>
      <c r="K79" s="179"/>
      <c r="L79" s="186"/>
      <c r="M79" s="182">
        <f t="shared" ref="M79:M80" si="46">+K79</f>
        <v>0</v>
      </c>
      <c r="N79" s="176">
        <f t="shared" ref="N79:N82" si="47">+L79+M79-K79</f>
        <v>0</v>
      </c>
    </row>
    <row r="80" spans="2:14" x14ac:dyDescent="0.25">
      <c r="B80" s="50" t="s">
        <v>167</v>
      </c>
      <c r="C80" s="50">
        <v>75</v>
      </c>
      <c r="D80" s="20" t="s">
        <v>536</v>
      </c>
      <c r="E80" s="163" t="s">
        <v>14</v>
      </c>
      <c r="F80" s="179"/>
      <c r="G80" s="186"/>
      <c r="H80" s="182">
        <f t="shared" si="44"/>
        <v>0</v>
      </c>
      <c r="I80" s="177">
        <f t="shared" si="45"/>
        <v>0</v>
      </c>
      <c r="K80" s="179"/>
      <c r="L80" s="186"/>
      <c r="M80" s="182">
        <f t="shared" si="46"/>
        <v>0</v>
      </c>
      <c r="N80" s="177">
        <f t="shared" si="47"/>
        <v>0</v>
      </c>
    </row>
    <row r="81" spans="2:14" ht="14.25" customHeight="1" x14ac:dyDescent="0.25">
      <c r="B81" s="50" t="s">
        <v>168</v>
      </c>
      <c r="C81" s="50">
        <v>75</v>
      </c>
      <c r="D81" s="20" t="s">
        <v>537</v>
      </c>
      <c r="E81" s="163"/>
      <c r="F81" s="179"/>
      <c r="G81" s="187">
        <f t="shared" ref="G81:G83" si="48">+F81</f>
        <v>0</v>
      </c>
      <c r="H81" s="183"/>
      <c r="I81" s="177">
        <f t="shared" si="45"/>
        <v>0</v>
      </c>
      <c r="K81" s="179"/>
      <c r="L81" s="187">
        <f t="shared" ref="L81:L83" si="49">+K81</f>
        <v>0</v>
      </c>
      <c r="M81" s="183"/>
      <c r="N81" s="177">
        <f t="shared" si="47"/>
        <v>0</v>
      </c>
    </row>
    <row r="82" spans="2:14" ht="14.25" customHeight="1" x14ac:dyDescent="0.25">
      <c r="B82" s="50" t="s">
        <v>169</v>
      </c>
      <c r="C82" s="50">
        <v>75</v>
      </c>
      <c r="D82" s="20" t="s">
        <v>538</v>
      </c>
      <c r="E82" s="163"/>
      <c r="F82" s="179"/>
      <c r="G82" s="187">
        <f t="shared" si="48"/>
        <v>0</v>
      </c>
      <c r="H82" s="183"/>
      <c r="I82" s="177">
        <f t="shared" si="45"/>
        <v>0</v>
      </c>
      <c r="K82" s="179"/>
      <c r="L82" s="187">
        <f t="shared" si="49"/>
        <v>0</v>
      </c>
      <c r="M82" s="183"/>
      <c r="N82" s="177">
        <f t="shared" si="47"/>
        <v>0</v>
      </c>
    </row>
    <row r="83" spans="2:14" x14ac:dyDescent="0.25">
      <c r="B83" s="50" t="s">
        <v>170</v>
      </c>
      <c r="C83" s="50">
        <v>75</v>
      </c>
      <c r="D83" s="20" t="s">
        <v>539</v>
      </c>
      <c r="E83" s="163"/>
      <c r="F83" s="179"/>
      <c r="G83" s="187">
        <f t="shared" si="48"/>
        <v>0</v>
      </c>
      <c r="H83" s="183"/>
      <c r="I83" s="177">
        <f>+G83+H83-F83</f>
        <v>0</v>
      </c>
      <c r="K83" s="179"/>
      <c r="L83" s="187">
        <f t="shared" si="49"/>
        <v>0</v>
      </c>
      <c r="M83" s="183"/>
      <c r="N83" s="177">
        <f>+L83+M83-K83</f>
        <v>0</v>
      </c>
    </row>
    <row r="84" spans="2:14" x14ac:dyDescent="0.25">
      <c r="B84" s="50" t="s">
        <v>416</v>
      </c>
      <c r="C84" s="50">
        <v>75</v>
      </c>
      <c r="D84" s="21" t="s">
        <v>540</v>
      </c>
      <c r="E84" s="7"/>
      <c r="F84" s="178"/>
      <c r="G84" s="7"/>
      <c r="H84" s="181"/>
      <c r="I84" s="7"/>
      <c r="K84" s="178"/>
      <c r="L84" s="7"/>
      <c r="M84" s="181"/>
      <c r="N84" s="7"/>
    </row>
    <row r="85" spans="2:14" x14ac:dyDescent="0.25">
      <c r="B85" s="50" t="s">
        <v>417</v>
      </c>
      <c r="C85" s="50">
        <v>75</v>
      </c>
      <c r="D85" s="21" t="s">
        <v>541</v>
      </c>
      <c r="E85" s="7"/>
      <c r="F85" s="178"/>
      <c r="G85" s="7"/>
      <c r="H85" s="181"/>
      <c r="I85" s="7"/>
      <c r="K85" s="178"/>
      <c r="L85" s="7"/>
      <c r="M85" s="181"/>
      <c r="N85" s="7"/>
    </row>
    <row r="86" spans="2:14" x14ac:dyDescent="0.25">
      <c r="B86" s="50" t="s">
        <v>418</v>
      </c>
      <c r="C86" s="50">
        <v>75</v>
      </c>
      <c r="D86" s="21" t="s">
        <v>542</v>
      </c>
      <c r="E86" s="163"/>
      <c r="F86" s="167"/>
      <c r="G86" s="187">
        <f t="shared" ref="G86" si="50">+F86</f>
        <v>0</v>
      </c>
      <c r="H86" s="183"/>
      <c r="I86" s="177">
        <f>+G86+H86-F86</f>
        <v>0</v>
      </c>
      <c r="K86" s="167"/>
      <c r="L86" s="187">
        <f t="shared" ref="L86" si="51">+K86</f>
        <v>0</v>
      </c>
      <c r="M86" s="183"/>
      <c r="N86" s="177">
        <f>+L86+M86-K86</f>
        <v>0</v>
      </c>
    </row>
    <row r="87" spans="2:14" x14ac:dyDescent="0.25">
      <c r="B87" s="50" t="s">
        <v>419</v>
      </c>
      <c r="C87" s="50">
        <v>75</v>
      </c>
      <c r="D87" s="21" t="s">
        <v>543</v>
      </c>
      <c r="E87" s="7"/>
      <c r="F87" s="178"/>
      <c r="G87" s="7"/>
      <c r="H87" s="181"/>
      <c r="I87" s="7"/>
      <c r="K87" s="178"/>
      <c r="L87" s="7"/>
      <c r="M87" s="181"/>
      <c r="N87" s="7"/>
    </row>
    <row r="88" spans="2:14" ht="26.4" x14ac:dyDescent="0.25">
      <c r="B88" s="50" t="s">
        <v>420</v>
      </c>
      <c r="C88" s="50">
        <v>75</v>
      </c>
      <c r="D88" s="21" t="s">
        <v>544</v>
      </c>
      <c r="E88" s="163" t="s">
        <v>14</v>
      </c>
      <c r="F88" s="179"/>
      <c r="G88" s="186"/>
      <c r="H88" s="182">
        <f t="shared" ref="H88" si="52">+F88</f>
        <v>0</v>
      </c>
      <c r="I88" s="177">
        <f t="shared" ref="I88" si="53">+G88+H88-F88</f>
        <v>0</v>
      </c>
      <c r="K88" s="179"/>
      <c r="L88" s="186"/>
      <c r="M88" s="182">
        <f t="shared" ref="M88" si="54">+K88</f>
        <v>0</v>
      </c>
      <c r="N88" s="177">
        <f t="shared" ref="N88" si="55">+L88+M88-K88</f>
        <v>0</v>
      </c>
    </row>
    <row r="89" spans="2:14" ht="26.4" x14ac:dyDescent="0.25">
      <c r="B89" s="50" t="s">
        <v>421</v>
      </c>
      <c r="C89" s="50">
        <v>75</v>
      </c>
      <c r="D89" s="21" t="s">
        <v>545</v>
      </c>
      <c r="E89" s="163"/>
      <c r="F89" s="167"/>
      <c r="G89" s="187">
        <f t="shared" ref="G89" si="56">+F89</f>
        <v>0</v>
      </c>
      <c r="H89" s="168"/>
      <c r="I89" s="177">
        <f>+G89+H89-F89</f>
        <v>0</v>
      </c>
      <c r="K89" s="167"/>
      <c r="L89" s="187">
        <f t="shared" ref="L89" si="57">+K89</f>
        <v>0</v>
      </c>
      <c r="M89" s="168"/>
      <c r="N89" s="177">
        <f>+L89+M89-K89</f>
        <v>0</v>
      </c>
    </row>
    <row r="90" spans="2:14" x14ac:dyDescent="0.25">
      <c r="B90" s="50" t="s">
        <v>422</v>
      </c>
      <c r="C90" s="50">
        <v>76</v>
      </c>
      <c r="D90" s="19" t="s">
        <v>8</v>
      </c>
      <c r="E90" s="7"/>
      <c r="F90" s="178"/>
      <c r="G90" s="7"/>
      <c r="H90" s="181"/>
      <c r="I90" s="7"/>
      <c r="K90" s="178"/>
      <c r="L90" s="7"/>
      <c r="M90" s="181"/>
      <c r="N90" s="7"/>
    </row>
    <row r="91" spans="2:14" x14ac:dyDescent="0.25">
      <c r="B91" s="50" t="s">
        <v>423</v>
      </c>
      <c r="C91" s="50">
        <v>76</v>
      </c>
      <c r="D91" s="20" t="s">
        <v>546</v>
      </c>
      <c r="E91" s="163" t="s">
        <v>14</v>
      </c>
      <c r="F91" s="179"/>
      <c r="G91" s="186"/>
      <c r="H91" s="182">
        <f t="shared" ref="H91:H97" si="58">+F91</f>
        <v>0</v>
      </c>
      <c r="I91" s="176">
        <f t="shared" ref="I91:I97" si="59">+G91+H91-F91</f>
        <v>0</v>
      </c>
      <c r="K91" s="179"/>
      <c r="L91" s="186"/>
      <c r="M91" s="182">
        <f t="shared" ref="M91:M97" si="60">+K91</f>
        <v>0</v>
      </c>
      <c r="N91" s="176">
        <f t="shared" ref="N91:N97" si="61">+L91+M91-K91</f>
        <v>0</v>
      </c>
    </row>
    <row r="92" spans="2:14" x14ac:dyDescent="0.25">
      <c r="B92" s="50" t="s">
        <v>424</v>
      </c>
      <c r="C92" s="50">
        <v>76</v>
      </c>
      <c r="D92" s="20" t="s">
        <v>547</v>
      </c>
      <c r="E92" s="163" t="s">
        <v>14</v>
      </c>
      <c r="F92" s="179"/>
      <c r="G92" s="186"/>
      <c r="H92" s="182">
        <f t="shared" si="58"/>
        <v>0</v>
      </c>
      <c r="I92" s="176">
        <f t="shared" si="59"/>
        <v>0</v>
      </c>
      <c r="K92" s="179"/>
      <c r="L92" s="186"/>
      <c r="M92" s="182">
        <f t="shared" si="60"/>
        <v>0</v>
      </c>
      <c r="N92" s="176">
        <f t="shared" si="61"/>
        <v>0</v>
      </c>
    </row>
    <row r="93" spans="2:14" x14ac:dyDescent="0.25">
      <c r="B93" s="50" t="s">
        <v>449</v>
      </c>
      <c r="C93" s="50">
        <v>76</v>
      </c>
      <c r="D93" s="20" t="s">
        <v>548</v>
      </c>
      <c r="E93" s="163" t="s">
        <v>14</v>
      </c>
      <c r="F93" s="179"/>
      <c r="G93" s="186"/>
      <c r="H93" s="182">
        <f t="shared" si="58"/>
        <v>0</v>
      </c>
      <c r="I93" s="176">
        <f t="shared" si="59"/>
        <v>0</v>
      </c>
      <c r="K93" s="179"/>
      <c r="L93" s="186"/>
      <c r="M93" s="182">
        <f t="shared" si="60"/>
        <v>0</v>
      </c>
      <c r="N93" s="176">
        <f t="shared" si="61"/>
        <v>0</v>
      </c>
    </row>
    <row r="94" spans="2:14" x14ac:dyDescent="0.25">
      <c r="B94" s="50" t="s">
        <v>450</v>
      </c>
      <c r="C94" s="50">
        <v>76</v>
      </c>
      <c r="D94" s="20" t="s">
        <v>549</v>
      </c>
      <c r="E94" s="163" t="s">
        <v>14</v>
      </c>
      <c r="F94" s="179"/>
      <c r="G94" s="186"/>
      <c r="H94" s="182">
        <f t="shared" si="58"/>
        <v>0</v>
      </c>
      <c r="I94" s="176">
        <f t="shared" si="59"/>
        <v>0</v>
      </c>
      <c r="K94" s="179"/>
      <c r="L94" s="186"/>
      <c r="M94" s="182">
        <f t="shared" si="60"/>
        <v>0</v>
      </c>
      <c r="N94" s="176">
        <f t="shared" si="61"/>
        <v>0</v>
      </c>
    </row>
    <row r="95" spans="2:14" x14ac:dyDescent="0.25">
      <c r="B95" s="50" t="s">
        <v>467</v>
      </c>
      <c r="C95" s="50">
        <v>76</v>
      </c>
      <c r="D95" s="20" t="s">
        <v>550</v>
      </c>
      <c r="E95" s="163" t="s">
        <v>14</v>
      </c>
      <c r="F95" s="179"/>
      <c r="G95" s="186"/>
      <c r="H95" s="182">
        <f t="shared" si="58"/>
        <v>0</v>
      </c>
      <c r="I95" s="176">
        <f t="shared" si="59"/>
        <v>0</v>
      </c>
      <c r="K95" s="179"/>
      <c r="L95" s="186"/>
      <c r="M95" s="182">
        <f t="shared" si="60"/>
        <v>0</v>
      </c>
      <c r="N95" s="176">
        <f t="shared" si="61"/>
        <v>0</v>
      </c>
    </row>
    <row r="96" spans="2:14" x14ac:dyDescent="0.25">
      <c r="B96" s="50" t="s">
        <v>468</v>
      </c>
      <c r="C96" s="50">
        <v>76</v>
      </c>
      <c r="D96" s="20" t="s">
        <v>551</v>
      </c>
      <c r="E96" s="163" t="s">
        <v>14</v>
      </c>
      <c r="F96" s="179"/>
      <c r="G96" s="186"/>
      <c r="H96" s="182">
        <f t="shared" si="58"/>
        <v>0</v>
      </c>
      <c r="I96" s="176">
        <f t="shared" si="59"/>
        <v>0</v>
      </c>
      <c r="K96" s="179"/>
      <c r="L96" s="186"/>
      <c r="M96" s="182">
        <f t="shared" si="60"/>
        <v>0</v>
      </c>
      <c r="N96" s="176">
        <f t="shared" si="61"/>
        <v>0</v>
      </c>
    </row>
    <row r="97" spans="2:14" x14ac:dyDescent="0.25">
      <c r="B97" s="50" t="s">
        <v>469</v>
      </c>
      <c r="C97" s="50">
        <v>76</v>
      </c>
      <c r="D97" s="20" t="s">
        <v>552</v>
      </c>
      <c r="E97" s="163" t="s">
        <v>14</v>
      </c>
      <c r="F97" s="179"/>
      <c r="G97" s="186"/>
      <c r="H97" s="182">
        <f t="shared" si="58"/>
        <v>0</v>
      </c>
      <c r="I97" s="176">
        <f t="shared" si="59"/>
        <v>0</v>
      </c>
      <c r="K97" s="179"/>
      <c r="L97" s="186"/>
      <c r="M97" s="182">
        <f t="shared" si="60"/>
        <v>0</v>
      </c>
      <c r="N97" s="176">
        <f t="shared" si="61"/>
        <v>0</v>
      </c>
    </row>
    <row r="98" spans="2:14" x14ac:dyDescent="0.25">
      <c r="B98" s="50" t="s">
        <v>665</v>
      </c>
      <c r="C98" s="50">
        <v>77</v>
      </c>
      <c r="D98" s="19" t="s">
        <v>9</v>
      </c>
      <c r="E98" s="7"/>
      <c r="F98" s="178"/>
      <c r="G98" s="7"/>
      <c r="H98" s="181"/>
      <c r="I98" s="7"/>
      <c r="K98" s="178"/>
      <c r="L98" s="7"/>
      <c r="M98" s="181"/>
      <c r="N98" s="7"/>
    </row>
    <row r="99" spans="2:14" x14ac:dyDescent="0.25">
      <c r="B99" s="50" t="s">
        <v>666</v>
      </c>
      <c r="C99" s="50">
        <v>77</v>
      </c>
      <c r="D99" s="20" t="s">
        <v>553</v>
      </c>
      <c r="E99" s="163" t="s">
        <v>14</v>
      </c>
      <c r="F99" s="179"/>
      <c r="G99" s="186"/>
      <c r="H99" s="182">
        <f t="shared" ref="H99" si="62">+F99</f>
        <v>0</v>
      </c>
      <c r="I99" s="177">
        <f t="shared" ref="I99" si="63">+G99+H99-F99</f>
        <v>0</v>
      </c>
      <c r="K99" s="179"/>
      <c r="L99" s="186"/>
      <c r="M99" s="182">
        <f t="shared" ref="M99" si="64">+K99</f>
        <v>0</v>
      </c>
      <c r="N99" s="177">
        <f t="shared" ref="N99:N105" si="65">+L99+M99-K99</f>
        <v>0</v>
      </c>
    </row>
    <row r="100" spans="2:14" x14ac:dyDescent="0.25">
      <c r="B100" s="50" t="s">
        <v>667</v>
      </c>
      <c r="C100" s="50">
        <v>77</v>
      </c>
      <c r="D100" s="20" t="s">
        <v>554</v>
      </c>
      <c r="E100" s="163"/>
      <c r="F100" s="179"/>
      <c r="G100" s="187">
        <f t="shared" ref="G100" si="66">+F100</f>
        <v>0</v>
      </c>
      <c r="H100" s="183"/>
      <c r="I100" s="176">
        <f t="shared" si="45"/>
        <v>0</v>
      </c>
      <c r="K100" s="179"/>
      <c r="L100" s="187">
        <f t="shared" ref="L100" si="67">+K100</f>
        <v>0</v>
      </c>
      <c r="M100" s="183"/>
      <c r="N100" s="176">
        <f t="shared" si="65"/>
        <v>0</v>
      </c>
    </row>
    <row r="101" spans="2:14" x14ac:dyDescent="0.25">
      <c r="B101" s="50" t="s">
        <v>668</v>
      </c>
      <c r="C101" s="50">
        <v>77</v>
      </c>
      <c r="D101" s="20" t="s">
        <v>555</v>
      </c>
      <c r="E101" s="163" t="s">
        <v>14</v>
      </c>
      <c r="F101" s="179"/>
      <c r="G101" s="186"/>
      <c r="H101" s="182">
        <f t="shared" ref="H101:H102" si="68">+F101</f>
        <v>0</v>
      </c>
      <c r="I101" s="176">
        <f t="shared" si="45"/>
        <v>0</v>
      </c>
      <c r="K101" s="179"/>
      <c r="L101" s="186"/>
      <c r="M101" s="182">
        <f t="shared" ref="M101:M102" si="69">+K101</f>
        <v>0</v>
      </c>
      <c r="N101" s="176">
        <f t="shared" si="65"/>
        <v>0</v>
      </c>
    </row>
    <row r="102" spans="2:14" x14ac:dyDescent="0.25">
      <c r="B102" s="50" t="s">
        <v>669</v>
      </c>
      <c r="C102" s="50">
        <v>77</v>
      </c>
      <c r="D102" s="20" t="s">
        <v>556</v>
      </c>
      <c r="E102" s="163" t="s">
        <v>14</v>
      </c>
      <c r="F102" s="179"/>
      <c r="G102" s="186"/>
      <c r="H102" s="182">
        <f t="shared" si="68"/>
        <v>0</v>
      </c>
      <c r="I102" s="177">
        <f t="shared" si="45"/>
        <v>0</v>
      </c>
      <c r="K102" s="179"/>
      <c r="L102" s="186"/>
      <c r="M102" s="182">
        <f t="shared" si="69"/>
        <v>0</v>
      </c>
      <c r="N102" s="177">
        <f t="shared" si="65"/>
        <v>0</v>
      </c>
    </row>
    <row r="103" spans="2:14" ht="26.4" x14ac:dyDescent="0.25">
      <c r="B103" s="50" t="s">
        <v>670</v>
      </c>
      <c r="C103" s="50">
        <v>77</v>
      </c>
      <c r="D103" s="21" t="s">
        <v>557</v>
      </c>
      <c r="E103" s="163"/>
      <c r="F103" s="179"/>
      <c r="G103" s="187">
        <f t="shared" ref="G103" si="70">+F103</f>
        <v>0</v>
      </c>
      <c r="H103" s="183"/>
      <c r="I103" s="176">
        <f t="shared" si="45"/>
        <v>0</v>
      </c>
      <c r="K103" s="179"/>
      <c r="L103" s="187">
        <f t="shared" ref="L103" si="71">+K103</f>
        <v>0</v>
      </c>
      <c r="M103" s="183"/>
      <c r="N103" s="176">
        <f t="shared" si="65"/>
        <v>0</v>
      </c>
    </row>
    <row r="104" spans="2:14" ht="26.4" x14ac:dyDescent="0.25">
      <c r="B104" s="50" t="s">
        <v>671</v>
      </c>
      <c r="C104" s="50">
        <v>77</v>
      </c>
      <c r="D104" s="21" t="s">
        <v>558</v>
      </c>
      <c r="E104" s="163" t="s">
        <v>14</v>
      </c>
      <c r="F104" s="179"/>
      <c r="G104" s="186"/>
      <c r="H104" s="182">
        <f t="shared" ref="H104:H105" si="72">+F104</f>
        <v>0</v>
      </c>
      <c r="I104" s="177">
        <f t="shared" si="45"/>
        <v>0</v>
      </c>
      <c r="K104" s="179"/>
      <c r="L104" s="186"/>
      <c r="M104" s="182">
        <f t="shared" ref="M104:M105" si="73">+K104</f>
        <v>0</v>
      </c>
      <c r="N104" s="177">
        <f t="shared" si="65"/>
        <v>0</v>
      </c>
    </row>
    <row r="105" spans="2:14" x14ac:dyDescent="0.25">
      <c r="B105" s="50" t="s">
        <v>672</v>
      </c>
      <c r="C105" s="50">
        <v>77</v>
      </c>
      <c r="D105" s="20" t="s">
        <v>559</v>
      </c>
      <c r="E105" s="163" t="s">
        <v>14</v>
      </c>
      <c r="F105" s="179"/>
      <c r="G105" s="186"/>
      <c r="H105" s="182">
        <f t="shared" si="72"/>
        <v>0</v>
      </c>
      <c r="I105" s="177">
        <f t="shared" si="45"/>
        <v>0</v>
      </c>
      <c r="K105" s="179"/>
      <c r="L105" s="186"/>
      <c r="M105" s="182">
        <f t="shared" si="73"/>
        <v>0</v>
      </c>
      <c r="N105" s="177">
        <f t="shared" si="65"/>
        <v>0</v>
      </c>
    </row>
    <row r="106" spans="2:14" x14ac:dyDescent="0.25">
      <c r="B106" s="50" t="s">
        <v>673</v>
      </c>
      <c r="C106" s="50">
        <v>78</v>
      </c>
      <c r="D106" s="19" t="s">
        <v>10</v>
      </c>
      <c r="E106" s="7"/>
      <c r="F106" s="178"/>
      <c r="G106" s="7"/>
      <c r="H106" s="181"/>
      <c r="I106" s="7"/>
      <c r="K106" s="178"/>
      <c r="L106" s="7"/>
      <c r="M106" s="181"/>
      <c r="N106" s="7"/>
    </row>
    <row r="107" spans="2:14" ht="26.4" x14ac:dyDescent="0.25">
      <c r="B107" s="50" t="s">
        <v>674</v>
      </c>
      <c r="C107" s="50">
        <v>78</v>
      </c>
      <c r="D107" s="20" t="s">
        <v>560</v>
      </c>
      <c r="E107" s="163"/>
      <c r="F107" s="179"/>
      <c r="G107" s="187">
        <f t="shared" ref="G107" si="74">+F107</f>
        <v>0</v>
      </c>
      <c r="H107" s="183"/>
      <c r="I107" s="177">
        <f t="shared" ref="I107:I114" si="75">+G107+H107-F107</f>
        <v>0</v>
      </c>
      <c r="K107" s="179"/>
      <c r="L107" s="187">
        <f t="shared" ref="L107" si="76">+K107</f>
        <v>0</v>
      </c>
      <c r="M107" s="183"/>
      <c r="N107" s="177">
        <f t="shared" ref="N107:N109" si="77">+L107+M107-K107</f>
        <v>0</v>
      </c>
    </row>
    <row r="108" spans="2:14" ht="26.4" x14ac:dyDescent="0.25">
      <c r="B108" s="50" t="s">
        <v>675</v>
      </c>
      <c r="C108" s="50">
        <v>78</v>
      </c>
      <c r="D108" s="20" t="s">
        <v>561</v>
      </c>
      <c r="E108" s="163" t="s">
        <v>14</v>
      </c>
      <c r="F108" s="179"/>
      <c r="G108" s="186"/>
      <c r="H108" s="182">
        <f t="shared" ref="H108:H109" si="78">+F108</f>
        <v>0</v>
      </c>
      <c r="I108" s="177">
        <f t="shared" si="75"/>
        <v>0</v>
      </c>
      <c r="K108" s="179"/>
      <c r="L108" s="186"/>
      <c r="M108" s="182">
        <f t="shared" ref="M108:M109" si="79">+K108</f>
        <v>0</v>
      </c>
      <c r="N108" s="177">
        <f t="shared" si="77"/>
        <v>0</v>
      </c>
    </row>
    <row r="109" spans="2:14" ht="26.4" x14ac:dyDescent="0.25">
      <c r="B109" s="50" t="s">
        <v>676</v>
      </c>
      <c r="C109" s="50">
        <v>78</v>
      </c>
      <c r="D109" s="20" t="s">
        <v>562</v>
      </c>
      <c r="E109" s="163" t="s">
        <v>14</v>
      </c>
      <c r="F109" s="179"/>
      <c r="G109" s="186"/>
      <c r="H109" s="182">
        <f t="shared" si="78"/>
        <v>0</v>
      </c>
      <c r="I109" s="177">
        <f t="shared" si="75"/>
        <v>0</v>
      </c>
      <c r="K109" s="179"/>
      <c r="L109" s="186"/>
      <c r="M109" s="182">
        <f t="shared" si="79"/>
        <v>0</v>
      </c>
      <c r="N109" s="177">
        <f t="shared" si="77"/>
        <v>0</v>
      </c>
    </row>
    <row r="110" spans="2:14" x14ac:dyDescent="0.25">
      <c r="B110" s="50" t="s">
        <v>677</v>
      </c>
      <c r="C110" s="50">
        <v>78</v>
      </c>
      <c r="D110" s="20" t="s">
        <v>563</v>
      </c>
      <c r="E110" s="7"/>
      <c r="F110" s="178"/>
      <c r="G110" s="7"/>
      <c r="H110" s="181"/>
      <c r="I110" s="7"/>
      <c r="K110" s="178"/>
      <c r="L110" s="7"/>
      <c r="M110" s="181"/>
      <c r="N110" s="7"/>
    </row>
    <row r="111" spans="2:14" ht="26.4" x14ac:dyDescent="0.25">
      <c r="B111" s="50" t="s">
        <v>678</v>
      </c>
      <c r="C111" s="50">
        <v>78</v>
      </c>
      <c r="D111" s="21" t="s">
        <v>827</v>
      </c>
      <c r="E111" s="163"/>
      <c r="F111" s="179"/>
      <c r="G111" s="187">
        <f t="shared" ref="G111" si="80">+F111</f>
        <v>0</v>
      </c>
      <c r="H111" s="183"/>
      <c r="I111" s="176">
        <f t="shared" ref="I111:I112" si="81">+G111+H111-F111</f>
        <v>0</v>
      </c>
      <c r="K111" s="179"/>
      <c r="L111" s="187">
        <f t="shared" ref="L111" si="82">+K111</f>
        <v>0</v>
      </c>
      <c r="M111" s="183"/>
      <c r="N111" s="176">
        <f t="shared" ref="N111:N112" si="83">+L111+M111-K111</f>
        <v>0</v>
      </c>
    </row>
    <row r="112" spans="2:14" ht="26.4" x14ac:dyDescent="0.25">
      <c r="B112" s="50" t="s">
        <v>679</v>
      </c>
      <c r="C112" s="50">
        <v>78</v>
      </c>
      <c r="D112" s="21" t="s">
        <v>828</v>
      </c>
      <c r="E112" s="163" t="s">
        <v>14</v>
      </c>
      <c r="F112" s="179"/>
      <c r="G112" s="186"/>
      <c r="H112" s="182">
        <f t="shared" ref="H112" si="84">+F112</f>
        <v>0</v>
      </c>
      <c r="I112" s="177">
        <f t="shared" si="81"/>
        <v>0</v>
      </c>
      <c r="K112" s="179"/>
      <c r="L112" s="186"/>
      <c r="M112" s="182">
        <f t="shared" ref="M112" si="85">+K112</f>
        <v>0</v>
      </c>
      <c r="N112" s="177">
        <f t="shared" si="83"/>
        <v>0</v>
      </c>
    </row>
    <row r="113" spans="2:14" x14ac:dyDescent="0.25">
      <c r="B113" s="50" t="s">
        <v>680</v>
      </c>
      <c r="C113" s="50">
        <v>78</v>
      </c>
      <c r="D113" s="20" t="s">
        <v>564</v>
      </c>
      <c r="E113" s="163" t="s">
        <v>14</v>
      </c>
      <c r="F113" s="179"/>
      <c r="G113" s="186"/>
      <c r="H113" s="182">
        <f t="shared" ref="H113:H114" si="86">+F113</f>
        <v>0</v>
      </c>
      <c r="I113" s="176">
        <f t="shared" si="75"/>
        <v>0</v>
      </c>
      <c r="K113" s="179"/>
      <c r="L113" s="186"/>
      <c r="M113" s="182">
        <f t="shared" ref="M113:M114" si="87">+K113</f>
        <v>0</v>
      </c>
      <c r="N113" s="176">
        <f t="shared" ref="N113:N114" si="88">+L113+M113-K113</f>
        <v>0</v>
      </c>
    </row>
    <row r="114" spans="2:14" x14ac:dyDescent="0.25">
      <c r="B114" s="50" t="s">
        <v>681</v>
      </c>
      <c r="C114" s="50">
        <v>78</v>
      </c>
      <c r="D114" s="20" t="s">
        <v>565</v>
      </c>
      <c r="E114" s="163" t="s">
        <v>14</v>
      </c>
      <c r="F114" s="179"/>
      <c r="G114" s="186"/>
      <c r="H114" s="182">
        <f t="shared" si="86"/>
        <v>0</v>
      </c>
      <c r="I114" s="176">
        <f t="shared" si="75"/>
        <v>0</v>
      </c>
      <c r="K114" s="179"/>
      <c r="L114" s="186"/>
      <c r="M114" s="182">
        <f t="shared" si="87"/>
        <v>0</v>
      </c>
      <c r="N114" s="176">
        <f t="shared" si="88"/>
        <v>0</v>
      </c>
    </row>
    <row r="115" spans="2:14" x14ac:dyDescent="0.25">
      <c r="B115" s="50" t="s">
        <v>682</v>
      </c>
      <c r="C115" s="50">
        <v>79</v>
      </c>
      <c r="D115" s="19" t="s">
        <v>566</v>
      </c>
      <c r="E115" s="7"/>
      <c r="F115" s="178"/>
      <c r="G115" s="7"/>
      <c r="H115" s="181"/>
      <c r="I115" s="7"/>
      <c r="K115" s="178"/>
      <c r="L115" s="7"/>
      <c r="M115" s="181"/>
      <c r="N115" s="7"/>
    </row>
    <row r="116" spans="2:14" x14ac:dyDescent="0.25">
      <c r="B116" s="50" t="s">
        <v>683</v>
      </c>
      <c r="C116" s="50">
        <v>79</v>
      </c>
      <c r="D116" s="20" t="s">
        <v>567</v>
      </c>
      <c r="E116" s="163"/>
      <c r="F116" s="179"/>
      <c r="G116" s="187">
        <f t="shared" ref="G116" si="89">+F116</f>
        <v>0</v>
      </c>
      <c r="H116" s="183"/>
      <c r="I116" s="177">
        <f t="shared" ref="I116:I118" si="90">+G116+H116-F116</f>
        <v>0</v>
      </c>
      <c r="K116" s="179"/>
      <c r="L116" s="187">
        <f t="shared" ref="L116" si="91">+K116</f>
        <v>0</v>
      </c>
      <c r="M116" s="183"/>
      <c r="N116" s="177">
        <f t="shared" ref="N116:N118" si="92">+L116+M116-K116</f>
        <v>0</v>
      </c>
    </row>
    <row r="117" spans="2:14" x14ac:dyDescent="0.25">
      <c r="B117" s="50" t="s">
        <v>684</v>
      </c>
      <c r="C117" s="50">
        <v>79</v>
      </c>
      <c r="D117" s="20" t="s">
        <v>568</v>
      </c>
      <c r="E117" s="163" t="s">
        <v>14</v>
      </c>
      <c r="F117" s="179"/>
      <c r="G117" s="186"/>
      <c r="H117" s="182">
        <f t="shared" ref="H117:H118" si="93">+F117</f>
        <v>0</v>
      </c>
      <c r="I117" s="176">
        <f t="shared" si="90"/>
        <v>0</v>
      </c>
      <c r="K117" s="179"/>
      <c r="L117" s="186"/>
      <c r="M117" s="182">
        <f t="shared" ref="M117:M118" si="94">+K117</f>
        <v>0</v>
      </c>
      <c r="N117" s="176">
        <f t="shared" si="92"/>
        <v>0</v>
      </c>
    </row>
    <row r="118" spans="2:14" x14ac:dyDescent="0.25">
      <c r="B118" s="50" t="s">
        <v>685</v>
      </c>
      <c r="C118" s="50">
        <v>79</v>
      </c>
      <c r="D118" s="20" t="s">
        <v>569</v>
      </c>
      <c r="E118" s="163" t="s">
        <v>14</v>
      </c>
      <c r="F118" s="179"/>
      <c r="G118" s="186"/>
      <c r="H118" s="182">
        <f t="shared" si="93"/>
        <v>0</v>
      </c>
      <c r="I118" s="176">
        <f t="shared" si="90"/>
        <v>0</v>
      </c>
      <c r="K118" s="179"/>
      <c r="L118" s="186"/>
      <c r="M118" s="182">
        <f t="shared" si="94"/>
        <v>0</v>
      </c>
      <c r="N118" s="176">
        <f t="shared" si="92"/>
        <v>0</v>
      </c>
    </row>
    <row r="119" spans="2:14" x14ac:dyDescent="0.25">
      <c r="B119" s="50" t="s">
        <v>826</v>
      </c>
      <c r="C119" s="50" t="s">
        <v>266</v>
      </c>
      <c r="D119" s="22" t="s">
        <v>28</v>
      </c>
      <c r="E119" s="169"/>
      <c r="F119" s="180">
        <f>SUM(F5:F118)</f>
        <v>0</v>
      </c>
      <c r="G119" s="12">
        <f>SUM(G5:G118)</f>
        <v>0</v>
      </c>
      <c r="H119" s="185">
        <f>SUM(H5:H118)</f>
        <v>0</v>
      </c>
      <c r="I119" s="13">
        <f>+G119+H119-F119+SUM(I5:I118)</f>
        <v>0</v>
      </c>
      <c r="K119" s="180">
        <f>SUM(K5:K118)</f>
        <v>0</v>
      </c>
      <c r="L119" s="12">
        <f>SUM(L5:L118)</f>
        <v>0</v>
      </c>
      <c r="M119" s="185">
        <f>SUM(M5:M118)</f>
        <v>0</v>
      </c>
      <c r="N119" s="13">
        <f>+L119+M119-K119+SUM(N5:N118)</f>
        <v>0</v>
      </c>
    </row>
    <row r="120" spans="2:14" x14ac:dyDescent="0.25">
      <c r="D120" s="24"/>
      <c r="E120" s="14"/>
      <c r="K120" s="14"/>
    </row>
    <row r="121" spans="2:14" x14ac:dyDescent="0.25">
      <c r="D121" s="23"/>
      <c r="E121" s="14"/>
      <c r="F121" s="15"/>
      <c r="G121" s="15"/>
      <c r="H121" s="15"/>
      <c r="I121" s="15"/>
      <c r="K121" s="14"/>
      <c r="L121" s="14"/>
      <c r="M121" s="14"/>
      <c r="N121" s="15"/>
    </row>
    <row r="122" spans="2:14" x14ac:dyDescent="0.25">
      <c r="D122" s="23"/>
      <c r="K122" s="14"/>
    </row>
    <row r="123" spans="2:14" x14ac:dyDescent="0.25">
      <c r="D123" s="23"/>
      <c r="E123" s="14"/>
      <c r="F123" s="15"/>
      <c r="G123" s="15"/>
      <c r="H123" s="15"/>
      <c r="I123" s="15"/>
      <c r="K123" s="14"/>
      <c r="L123" s="14"/>
      <c r="M123" s="14"/>
      <c r="N123" s="15"/>
    </row>
    <row r="124" spans="2:14" x14ac:dyDescent="0.25">
      <c r="D124" s="24"/>
      <c r="E124" s="14"/>
      <c r="F124" s="15"/>
      <c r="G124" s="15"/>
      <c r="H124" s="15"/>
      <c r="I124" s="15"/>
      <c r="K124" s="14"/>
      <c r="L124" s="14"/>
      <c r="M124" s="14"/>
      <c r="N124" s="15"/>
    </row>
    <row r="125" spans="2:14" x14ac:dyDescent="0.25">
      <c r="D125" s="23"/>
      <c r="E125" s="14"/>
      <c r="F125" s="15"/>
      <c r="G125" s="15"/>
      <c r="H125" s="15"/>
      <c r="I125" s="15"/>
      <c r="K125" s="14"/>
      <c r="L125" s="14"/>
      <c r="M125" s="14"/>
      <c r="N125" s="15"/>
    </row>
    <row r="126" spans="2:14" x14ac:dyDescent="0.25">
      <c r="D126" s="25"/>
      <c r="E126" s="14"/>
      <c r="F126" s="15"/>
      <c r="G126" s="15"/>
      <c r="H126" s="15"/>
      <c r="I126" s="15"/>
      <c r="K126" s="14"/>
      <c r="L126" s="14"/>
      <c r="M126" s="14"/>
      <c r="N126" s="15"/>
    </row>
    <row r="127" spans="2:14" x14ac:dyDescent="0.25">
      <c r="D127" s="26"/>
    </row>
    <row r="128" spans="2:14" x14ac:dyDescent="0.25">
      <c r="D128" s="23"/>
    </row>
    <row r="129" spans="4:4" x14ac:dyDescent="0.25">
      <c r="D129" s="24"/>
    </row>
    <row r="130" spans="4:4" x14ac:dyDescent="0.25">
      <c r="D130" s="24"/>
    </row>
    <row r="131" spans="4:4" x14ac:dyDescent="0.25">
      <c r="D131" s="24"/>
    </row>
    <row r="132" spans="4:4" x14ac:dyDescent="0.25">
      <c r="D132" s="24"/>
    </row>
    <row r="133" spans="4:4" x14ac:dyDescent="0.25">
      <c r="D133" s="24"/>
    </row>
    <row r="134" spans="4:4" x14ac:dyDescent="0.25">
      <c r="D134" s="24"/>
    </row>
    <row r="135" spans="4:4" x14ac:dyDescent="0.25">
      <c r="D135" s="24"/>
    </row>
    <row r="136" spans="4:4" x14ac:dyDescent="0.25">
      <c r="D136" s="24"/>
    </row>
    <row r="137" spans="4:4" x14ac:dyDescent="0.25">
      <c r="D137" s="24"/>
    </row>
    <row r="138" spans="4:4" x14ac:dyDescent="0.25">
      <c r="D138" s="24"/>
    </row>
    <row r="139" spans="4:4" x14ac:dyDescent="0.25">
      <c r="D139" s="24"/>
    </row>
    <row r="140" spans="4:4" x14ac:dyDescent="0.25">
      <c r="D140" s="24"/>
    </row>
  </sheetData>
  <sheetProtection algorithmName="SHA-512" hashValue="E4sZDtciXV99YedUVsq4+vtG5TMAk5nzQteZS4Gzc/6dWsHnevgF85Sn2nN+mmlCgdvFnMp7s1GHAVKBGBVEAg==" saltValue="avvDUAZMDhOsTgcaku001A==" spinCount="100000" sheet="1" objects="1" scenarios="1"/>
  <autoFilter ref="D2:N119"/>
  <mergeCells count="2">
    <mergeCell ref="F1:I1"/>
    <mergeCell ref="K1:N1"/>
  </mergeCells>
  <dataValidations count="1">
    <dataValidation type="decimal" allowBlank="1" showInputMessage="1" showErrorMessage="1" sqref="F116:I118 F34:I36 F89:I89 F91:I97 F65:I71 F86:I86 F29:I32 F47:I54 G88:I88 F79 F39:I45 F83 F81 K111:N114 K107:N109 F19:I27 F56:I62 F73:I77 F17:I17 H12:I15 F13:G15 G7:I11 F99:I105 G79:I83 K116:N118 K34:N36 K89:N89 K91:N97 K65:N71 K86:N86 K29:N32 K47:N54 L88:N88 K79 K39:N45 K83 K81 F107:I109 L79:N83 K19:N27 K56:N62 K73:N77 K17:N17 M12:N15 K13:L15 L7:N11 K99:N105 F111:I114">
      <formula1>-1000000000000000000</formula1>
      <formula2>10000000000000000000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112"/>
  <sheetViews>
    <sheetView zoomScale="85" zoomScaleNormal="85" workbookViewId="0">
      <selection activeCell="D5" sqref="D5"/>
    </sheetView>
  </sheetViews>
  <sheetFormatPr baseColWidth="10" defaultRowHeight="14.4" x14ac:dyDescent="0.3"/>
  <cols>
    <col min="3" max="3" width="96.6640625" customWidth="1"/>
    <col min="4" max="5" width="19.21875" customWidth="1"/>
  </cols>
  <sheetData>
    <row r="1" spans="1:5" ht="39.6" x14ac:dyDescent="0.3">
      <c r="C1" s="1"/>
      <c r="D1" s="4" t="s">
        <v>278</v>
      </c>
      <c r="E1" s="4" t="s">
        <v>279</v>
      </c>
    </row>
    <row r="2" spans="1:5" ht="39.6" x14ac:dyDescent="0.3">
      <c r="A2" s="82" t="s">
        <v>286</v>
      </c>
      <c r="B2" s="82" t="s">
        <v>91</v>
      </c>
      <c r="C2" s="17" t="s">
        <v>275</v>
      </c>
      <c r="D2" s="50" t="s">
        <v>276</v>
      </c>
      <c r="E2" s="50" t="s">
        <v>277</v>
      </c>
    </row>
    <row r="3" spans="1:5" x14ac:dyDescent="0.3">
      <c r="A3" s="11" t="s">
        <v>171</v>
      </c>
      <c r="B3" s="11"/>
      <c r="C3" s="6" t="s">
        <v>0</v>
      </c>
      <c r="D3" s="7"/>
      <c r="E3" s="7"/>
    </row>
    <row r="4" spans="1:5" x14ac:dyDescent="0.3">
      <c r="A4" s="11" t="s">
        <v>172</v>
      </c>
      <c r="B4" s="11">
        <v>60</v>
      </c>
      <c r="C4" s="6" t="s">
        <v>45</v>
      </c>
      <c r="D4" s="6"/>
      <c r="E4" s="7"/>
    </row>
    <row r="5" spans="1:5" x14ac:dyDescent="0.3">
      <c r="A5" s="11" t="s">
        <v>173</v>
      </c>
      <c r="B5" s="11">
        <v>60</v>
      </c>
      <c r="C5" s="9" t="s">
        <v>570</v>
      </c>
      <c r="D5" s="10"/>
      <c r="E5" s="10"/>
    </row>
    <row r="6" spans="1:5" x14ac:dyDescent="0.3">
      <c r="A6" s="11" t="s">
        <v>174</v>
      </c>
      <c r="B6" s="11">
        <v>60</v>
      </c>
      <c r="C6" s="9" t="s">
        <v>571</v>
      </c>
      <c r="D6" s="10"/>
      <c r="E6" s="10"/>
    </row>
    <row r="7" spans="1:5" x14ac:dyDescent="0.3">
      <c r="A7" s="11" t="s">
        <v>175</v>
      </c>
      <c r="B7" s="11">
        <v>60</v>
      </c>
      <c r="C7" s="9" t="s">
        <v>572</v>
      </c>
      <c r="D7" s="10"/>
      <c r="E7" s="10"/>
    </row>
    <row r="8" spans="1:5" x14ac:dyDescent="0.3">
      <c r="A8" s="11" t="s">
        <v>176</v>
      </c>
      <c r="B8" s="11">
        <v>60</v>
      </c>
      <c r="C8" s="9" t="s">
        <v>573</v>
      </c>
      <c r="D8" s="10"/>
      <c r="E8" s="10"/>
    </row>
    <row r="9" spans="1:5" x14ac:dyDescent="0.3">
      <c r="A9" s="11" t="s">
        <v>177</v>
      </c>
      <c r="B9" s="11">
        <v>60</v>
      </c>
      <c r="C9" s="9" t="s">
        <v>574</v>
      </c>
      <c r="D9" s="10"/>
      <c r="E9" s="10"/>
    </row>
    <row r="10" spans="1:5" x14ac:dyDescent="0.3">
      <c r="A10" s="11" t="s">
        <v>178</v>
      </c>
      <c r="B10" s="11">
        <v>60</v>
      </c>
      <c r="C10" s="9" t="s">
        <v>575</v>
      </c>
      <c r="D10" s="10"/>
      <c r="E10" s="10"/>
    </row>
    <row r="11" spans="1:5" x14ac:dyDescent="0.3">
      <c r="A11" s="11" t="s">
        <v>179</v>
      </c>
      <c r="B11" s="11">
        <v>61</v>
      </c>
      <c r="C11" s="6" t="s">
        <v>1</v>
      </c>
      <c r="D11" s="6"/>
      <c r="E11" s="6"/>
    </row>
    <row r="12" spans="1:5" x14ac:dyDescent="0.3">
      <c r="A12" s="11" t="s">
        <v>180</v>
      </c>
      <c r="B12" s="11">
        <v>61</v>
      </c>
      <c r="C12" s="9" t="s">
        <v>576</v>
      </c>
      <c r="D12" s="10"/>
      <c r="E12" s="10"/>
    </row>
    <row r="13" spans="1:5" x14ac:dyDescent="0.3">
      <c r="A13" s="11" t="s">
        <v>181</v>
      </c>
      <c r="B13" s="11">
        <v>61</v>
      </c>
      <c r="C13" s="188" t="s">
        <v>577</v>
      </c>
      <c r="D13" s="6"/>
      <c r="E13" s="6"/>
    </row>
    <row r="14" spans="1:5" x14ac:dyDescent="0.3">
      <c r="A14" s="11" t="s">
        <v>182</v>
      </c>
      <c r="B14" s="11">
        <v>61</v>
      </c>
      <c r="C14" s="21" t="s">
        <v>426</v>
      </c>
      <c r="D14" s="10"/>
      <c r="E14" s="10"/>
    </row>
    <row r="15" spans="1:5" x14ac:dyDescent="0.3">
      <c r="A15" s="11" t="s">
        <v>183</v>
      </c>
      <c r="B15" s="11">
        <v>61</v>
      </c>
      <c r="C15" s="21" t="s">
        <v>425</v>
      </c>
      <c r="D15" s="10"/>
      <c r="E15" s="10"/>
    </row>
    <row r="16" spans="1:5" x14ac:dyDescent="0.3">
      <c r="A16" s="11" t="s">
        <v>184</v>
      </c>
      <c r="B16" s="11">
        <v>61</v>
      </c>
      <c r="C16" s="188" t="s">
        <v>578</v>
      </c>
      <c r="D16" s="6"/>
      <c r="E16" s="6"/>
    </row>
    <row r="17" spans="1:5" x14ac:dyDescent="0.3">
      <c r="A17" s="11" t="s">
        <v>185</v>
      </c>
      <c r="B17" s="11">
        <v>61</v>
      </c>
      <c r="C17" s="21" t="s">
        <v>427</v>
      </c>
      <c r="D17" s="10"/>
      <c r="E17" s="10"/>
    </row>
    <row r="18" spans="1:5" x14ac:dyDescent="0.3">
      <c r="A18" s="11" t="s">
        <v>186</v>
      </c>
      <c r="B18" s="11">
        <v>61</v>
      </c>
      <c r="C18" s="21" t="s">
        <v>428</v>
      </c>
      <c r="D18" s="10"/>
      <c r="E18" s="10"/>
    </row>
    <row r="19" spans="1:5" x14ac:dyDescent="0.3">
      <c r="A19" s="11" t="s">
        <v>187</v>
      </c>
      <c r="B19" s="11">
        <v>61</v>
      </c>
      <c r="C19" s="188" t="s">
        <v>579</v>
      </c>
      <c r="D19" s="6"/>
      <c r="E19" s="6"/>
    </row>
    <row r="20" spans="1:5" x14ac:dyDescent="0.3">
      <c r="A20" s="11" t="s">
        <v>188</v>
      </c>
      <c r="B20" s="11">
        <v>61</v>
      </c>
      <c r="C20" s="21" t="s">
        <v>429</v>
      </c>
      <c r="D20" s="10"/>
      <c r="E20" s="10"/>
    </row>
    <row r="21" spans="1:5" x14ac:dyDescent="0.3">
      <c r="A21" s="11" t="s">
        <v>189</v>
      </c>
      <c r="B21" s="11">
        <v>61</v>
      </c>
      <c r="C21" s="21" t="s">
        <v>430</v>
      </c>
      <c r="D21" s="10"/>
      <c r="E21" s="10"/>
    </row>
    <row r="22" spans="1:5" x14ac:dyDescent="0.3">
      <c r="A22" s="11" t="s">
        <v>190</v>
      </c>
      <c r="B22" s="11">
        <v>61</v>
      </c>
      <c r="C22" s="188" t="s">
        <v>580</v>
      </c>
      <c r="D22" s="6"/>
      <c r="E22" s="6"/>
    </row>
    <row r="23" spans="1:5" x14ac:dyDescent="0.3">
      <c r="A23" s="11" t="s">
        <v>191</v>
      </c>
      <c r="B23" s="11">
        <v>61</v>
      </c>
      <c r="C23" s="21" t="s">
        <v>431</v>
      </c>
      <c r="D23" s="10"/>
      <c r="E23" s="10"/>
    </row>
    <row r="24" spans="1:5" x14ac:dyDescent="0.3">
      <c r="A24" s="11" t="s">
        <v>192</v>
      </c>
      <c r="B24" s="11">
        <v>61</v>
      </c>
      <c r="C24" s="21" t="s">
        <v>432</v>
      </c>
      <c r="D24" s="10"/>
      <c r="E24" s="10"/>
    </row>
    <row r="25" spans="1:5" x14ac:dyDescent="0.3">
      <c r="A25" s="11" t="s">
        <v>193</v>
      </c>
      <c r="B25" s="11">
        <v>61</v>
      </c>
      <c r="C25" s="9" t="s">
        <v>581</v>
      </c>
      <c r="D25" s="10"/>
      <c r="E25" s="10"/>
    </row>
    <row r="26" spans="1:5" x14ac:dyDescent="0.3">
      <c r="A26" s="11" t="s">
        <v>194</v>
      </c>
      <c r="B26" s="11">
        <v>61</v>
      </c>
      <c r="C26" s="9" t="s">
        <v>582</v>
      </c>
      <c r="D26" s="10"/>
      <c r="E26" s="10"/>
    </row>
    <row r="27" spans="1:5" x14ac:dyDescent="0.3">
      <c r="A27" s="11" t="s">
        <v>195</v>
      </c>
      <c r="B27" s="11">
        <v>61</v>
      </c>
      <c r="C27" s="9" t="s">
        <v>583</v>
      </c>
      <c r="D27" s="10"/>
      <c r="E27" s="10"/>
    </row>
    <row r="28" spans="1:5" x14ac:dyDescent="0.3">
      <c r="A28" s="11" t="s">
        <v>196</v>
      </c>
      <c r="B28" s="11">
        <v>61</v>
      </c>
      <c r="C28" s="9" t="s">
        <v>584</v>
      </c>
      <c r="D28" s="10"/>
      <c r="E28" s="10"/>
    </row>
    <row r="29" spans="1:5" x14ac:dyDescent="0.3">
      <c r="A29" s="11" t="s">
        <v>197</v>
      </c>
      <c r="B29" s="11">
        <v>62</v>
      </c>
      <c r="C29" s="6" t="s">
        <v>16</v>
      </c>
      <c r="D29" s="6"/>
      <c r="E29" s="6"/>
    </row>
    <row r="30" spans="1:5" x14ac:dyDescent="0.3">
      <c r="A30" s="11" t="s">
        <v>198</v>
      </c>
      <c r="B30" s="11">
        <v>62</v>
      </c>
      <c r="C30" s="9" t="s">
        <v>585</v>
      </c>
      <c r="D30" s="10"/>
      <c r="E30" s="10"/>
    </row>
    <row r="31" spans="1:5" x14ac:dyDescent="0.3">
      <c r="A31" s="11" t="s">
        <v>199</v>
      </c>
      <c r="B31" s="11">
        <v>62</v>
      </c>
      <c r="C31" s="9" t="s">
        <v>586</v>
      </c>
      <c r="D31" s="10"/>
      <c r="E31" s="10"/>
    </row>
    <row r="32" spans="1:5" x14ac:dyDescent="0.3">
      <c r="A32" s="11" t="s">
        <v>200</v>
      </c>
      <c r="B32" s="11">
        <v>62</v>
      </c>
      <c r="C32" s="9" t="s">
        <v>587</v>
      </c>
      <c r="D32" s="10"/>
      <c r="E32" s="10"/>
    </row>
    <row r="33" spans="1:5" x14ac:dyDescent="0.3">
      <c r="A33" s="11" t="s">
        <v>201</v>
      </c>
      <c r="B33" s="11">
        <v>62</v>
      </c>
      <c r="C33" s="9" t="s">
        <v>588</v>
      </c>
      <c r="D33" s="10"/>
      <c r="E33" s="10"/>
    </row>
    <row r="34" spans="1:5" x14ac:dyDescent="0.3">
      <c r="A34" s="11" t="s">
        <v>202</v>
      </c>
      <c r="B34" s="11">
        <v>62</v>
      </c>
      <c r="C34" s="9" t="s">
        <v>589</v>
      </c>
      <c r="D34" s="10"/>
      <c r="E34" s="10"/>
    </row>
    <row r="35" spans="1:5" x14ac:dyDescent="0.3">
      <c r="A35" s="11" t="s">
        <v>203</v>
      </c>
      <c r="B35" s="11">
        <v>62</v>
      </c>
      <c r="C35" s="9" t="s">
        <v>590</v>
      </c>
      <c r="D35" s="10"/>
      <c r="E35" s="10"/>
    </row>
    <row r="36" spans="1:5" x14ac:dyDescent="0.3">
      <c r="A36" s="11" t="s">
        <v>204</v>
      </c>
      <c r="B36" s="11">
        <v>62</v>
      </c>
      <c r="C36" s="9" t="s">
        <v>591</v>
      </c>
      <c r="D36" s="10"/>
      <c r="E36" s="10"/>
    </row>
    <row r="37" spans="1:5" x14ac:dyDescent="0.3">
      <c r="A37" s="11" t="s">
        <v>205</v>
      </c>
      <c r="B37" s="11">
        <v>62</v>
      </c>
      <c r="C37" s="9" t="s">
        <v>592</v>
      </c>
      <c r="D37" s="10"/>
      <c r="E37" s="10"/>
    </row>
    <row r="38" spans="1:5" x14ac:dyDescent="0.3">
      <c r="A38" s="11" t="s">
        <v>206</v>
      </c>
      <c r="B38" s="11">
        <v>62</v>
      </c>
      <c r="C38" s="9" t="s">
        <v>593</v>
      </c>
      <c r="D38" s="10"/>
      <c r="E38" s="10"/>
    </row>
    <row r="39" spans="1:5" x14ac:dyDescent="0.3">
      <c r="A39" s="11" t="s">
        <v>207</v>
      </c>
      <c r="B39" s="11">
        <v>63</v>
      </c>
      <c r="C39" s="6" t="s">
        <v>17</v>
      </c>
      <c r="D39" s="6"/>
      <c r="E39" s="6"/>
    </row>
    <row r="40" spans="1:5" x14ac:dyDescent="0.3">
      <c r="A40" s="11" t="s">
        <v>208</v>
      </c>
      <c r="B40" s="11">
        <v>63</v>
      </c>
      <c r="C40" s="9" t="s">
        <v>594</v>
      </c>
      <c r="D40" s="6"/>
      <c r="E40" s="6"/>
    </row>
    <row r="41" spans="1:5" x14ac:dyDescent="0.3">
      <c r="A41" s="11" t="s">
        <v>209</v>
      </c>
      <c r="B41" s="11">
        <v>63</v>
      </c>
      <c r="C41" s="9" t="s">
        <v>595</v>
      </c>
      <c r="D41" s="6"/>
      <c r="E41" s="6"/>
    </row>
    <row r="42" spans="1:5" x14ac:dyDescent="0.3">
      <c r="A42" s="11" t="s">
        <v>210</v>
      </c>
      <c r="B42" s="11">
        <v>63</v>
      </c>
      <c r="C42" s="9" t="s">
        <v>596</v>
      </c>
      <c r="D42" s="10"/>
      <c r="E42" s="10"/>
    </row>
    <row r="43" spans="1:5" x14ac:dyDescent="0.3">
      <c r="A43" s="11" t="s">
        <v>211</v>
      </c>
      <c r="B43" s="11">
        <v>63</v>
      </c>
      <c r="C43" s="9" t="s">
        <v>597</v>
      </c>
      <c r="D43" s="10"/>
      <c r="E43" s="10"/>
    </row>
    <row r="44" spans="1:5" x14ac:dyDescent="0.3">
      <c r="A44" s="11" t="s">
        <v>212</v>
      </c>
      <c r="B44" s="11">
        <v>63</v>
      </c>
      <c r="C44" s="9" t="s">
        <v>598</v>
      </c>
      <c r="D44" s="6"/>
      <c r="E44" s="6"/>
    </row>
    <row r="45" spans="1:5" x14ac:dyDescent="0.3">
      <c r="A45" s="11" t="s">
        <v>213</v>
      </c>
      <c r="B45" s="11">
        <v>63</v>
      </c>
      <c r="C45" s="9" t="s">
        <v>599</v>
      </c>
      <c r="D45" s="6"/>
      <c r="E45" s="6"/>
    </row>
    <row r="46" spans="1:5" x14ac:dyDescent="0.3">
      <c r="A46" s="11" t="s">
        <v>214</v>
      </c>
      <c r="B46" s="11">
        <v>63</v>
      </c>
      <c r="C46" s="9" t="s">
        <v>600</v>
      </c>
      <c r="D46" s="10"/>
      <c r="E46" s="10"/>
    </row>
    <row r="47" spans="1:5" x14ac:dyDescent="0.3">
      <c r="A47" s="11" t="s">
        <v>215</v>
      </c>
      <c r="B47" s="11">
        <v>63</v>
      </c>
      <c r="C47" s="9" t="s">
        <v>601</v>
      </c>
      <c r="D47" s="10"/>
      <c r="E47" s="10"/>
    </row>
    <row r="48" spans="1:5" x14ac:dyDescent="0.3">
      <c r="A48" s="11" t="s">
        <v>216</v>
      </c>
      <c r="B48" s="11">
        <v>63</v>
      </c>
      <c r="C48" s="9" t="s">
        <v>602</v>
      </c>
      <c r="D48" s="10"/>
      <c r="E48" s="10"/>
    </row>
    <row r="49" spans="1:5" x14ac:dyDescent="0.3">
      <c r="A49" s="11" t="s">
        <v>217</v>
      </c>
      <c r="B49" s="11">
        <v>63</v>
      </c>
      <c r="C49" s="9" t="s">
        <v>603</v>
      </c>
      <c r="D49" s="6"/>
      <c r="E49" s="6"/>
    </row>
    <row r="50" spans="1:5" x14ac:dyDescent="0.3">
      <c r="A50" s="11" t="s">
        <v>218</v>
      </c>
      <c r="B50" s="11">
        <v>63</v>
      </c>
      <c r="C50" s="9" t="s">
        <v>604</v>
      </c>
      <c r="D50" s="10"/>
      <c r="E50" s="10"/>
    </row>
    <row r="51" spans="1:5" x14ac:dyDescent="0.3">
      <c r="A51" s="11" t="s">
        <v>219</v>
      </c>
      <c r="B51" s="11">
        <v>63</v>
      </c>
      <c r="C51" s="9" t="s">
        <v>605</v>
      </c>
      <c r="D51" s="10"/>
      <c r="E51" s="10"/>
    </row>
    <row r="52" spans="1:5" x14ac:dyDescent="0.3">
      <c r="A52" s="11" t="s">
        <v>220</v>
      </c>
      <c r="B52" s="11">
        <v>63</v>
      </c>
      <c r="C52" s="9" t="s">
        <v>606</v>
      </c>
      <c r="D52" s="10"/>
      <c r="E52" s="10"/>
    </row>
    <row r="53" spans="1:5" x14ac:dyDescent="0.3">
      <c r="A53" s="11" t="s">
        <v>221</v>
      </c>
      <c r="B53" s="11">
        <v>63</v>
      </c>
      <c r="C53" s="9" t="s">
        <v>607</v>
      </c>
      <c r="D53" s="10"/>
      <c r="E53" s="10"/>
    </row>
    <row r="54" spans="1:5" x14ac:dyDescent="0.3">
      <c r="A54" s="11" t="s">
        <v>222</v>
      </c>
      <c r="B54" s="11">
        <v>63</v>
      </c>
      <c r="C54" s="9" t="s">
        <v>608</v>
      </c>
      <c r="D54" s="10"/>
      <c r="E54" s="10"/>
    </row>
    <row r="55" spans="1:5" x14ac:dyDescent="0.3">
      <c r="A55" s="11" t="s">
        <v>223</v>
      </c>
      <c r="B55" s="11">
        <v>63</v>
      </c>
      <c r="C55" s="9" t="s">
        <v>609</v>
      </c>
      <c r="D55" s="10"/>
      <c r="E55" s="10"/>
    </row>
    <row r="56" spans="1:5" x14ac:dyDescent="0.3">
      <c r="A56" s="11" t="s">
        <v>224</v>
      </c>
      <c r="B56" s="11">
        <v>63</v>
      </c>
      <c r="C56" s="9" t="s">
        <v>610</v>
      </c>
      <c r="D56" s="6"/>
      <c r="E56" s="6"/>
    </row>
    <row r="57" spans="1:5" x14ac:dyDescent="0.3">
      <c r="A57" s="11" t="s">
        <v>225</v>
      </c>
      <c r="B57" s="11">
        <v>63</v>
      </c>
      <c r="C57" s="9" t="s">
        <v>611</v>
      </c>
      <c r="D57" s="171"/>
      <c r="E57" s="171"/>
    </row>
    <row r="58" spans="1:5" x14ac:dyDescent="0.3">
      <c r="A58" s="11" t="s">
        <v>226</v>
      </c>
      <c r="B58" s="11">
        <v>63</v>
      </c>
      <c r="C58" s="9" t="s">
        <v>612</v>
      </c>
      <c r="D58" s="10"/>
      <c r="E58" s="10"/>
    </row>
    <row r="59" spans="1:5" x14ac:dyDescent="0.3">
      <c r="A59" s="11" t="s">
        <v>227</v>
      </c>
      <c r="B59" s="11">
        <v>63</v>
      </c>
      <c r="C59" s="9" t="s">
        <v>613</v>
      </c>
      <c r="D59" s="172"/>
      <c r="E59" s="172"/>
    </row>
    <row r="60" spans="1:5" x14ac:dyDescent="0.3">
      <c r="A60" s="11" t="s">
        <v>228</v>
      </c>
      <c r="B60" s="11">
        <v>63</v>
      </c>
      <c r="C60" s="9" t="s">
        <v>614</v>
      </c>
      <c r="D60" s="6"/>
      <c r="E60" s="6"/>
    </row>
    <row r="61" spans="1:5" x14ac:dyDescent="0.3">
      <c r="A61" s="11" t="s">
        <v>229</v>
      </c>
      <c r="B61" s="11">
        <v>63</v>
      </c>
      <c r="C61" s="9" t="s">
        <v>615</v>
      </c>
      <c r="D61" s="6"/>
      <c r="E61" s="6"/>
    </row>
    <row r="62" spans="1:5" x14ac:dyDescent="0.3">
      <c r="A62" s="11" t="s">
        <v>230</v>
      </c>
      <c r="B62" s="11">
        <v>63</v>
      </c>
      <c r="C62" s="9" t="s">
        <v>616</v>
      </c>
      <c r="D62" s="6"/>
      <c r="E62" s="6"/>
    </row>
    <row r="63" spans="1:5" x14ac:dyDescent="0.3">
      <c r="A63" s="11" t="s">
        <v>231</v>
      </c>
      <c r="B63" s="11">
        <v>63</v>
      </c>
      <c r="C63" s="9" t="s">
        <v>617</v>
      </c>
      <c r="D63" s="10"/>
      <c r="E63" s="10"/>
    </row>
    <row r="64" spans="1:5" x14ac:dyDescent="0.3">
      <c r="A64" s="11" t="s">
        <v>232</v>
      </c>
      <c r="B64" s="11">
        <v>63</v>
      </c>
      <c r="C64" s="9" t="s">
        <v>618</v>
      </c>
      <c r="D64" s="10"/>
      <c r="E64" s="10"/>
    </row>
    <row r="65" spans="1:5" x14ac:dyDescent="0.3">
      <c r="A65" s="11" t="s">
        <v>233</v>
      </c>
      <c r="B65" s="11">
        <v>63</v>
      </c>
      <c r="C65" s="9" t="s">
        <v>619</v>
      </c>
      <c r="D65" s="10"/>
      <c r="E65" s="10"/>
    </row>
    <row r="66" spans="1:5" x14ac:dyDescent="0.3">
      <c r="A66" s="11" t="s">
        <v>234</v>
      </c>
      <c r="B66" s="11">
        <v>63</v>
      </c>
      <c r="C66" s="9" t="s">
        <v>620</v>
      </c>
      <c r="D66" s="10"/>
      <c r="E66" s="10"/>
    </row>
    <row r="67" spans="1:5" x14ac:dyDescent="0.3">
      <c r="A67" s="11" t="s">
        <v>235</v>
      </c>
      <c r="B67" s="11">
        <v>63</v>
      </c>
      <c r="C67" s="9" t="s">
        <v>621</v>
      </c>
      <c r="D67" s="10"/>
      <c r="E67" s="10"/>
    </row>
    <row r="68" spans="1:5" x14ac:dyDescent="0.3">
      <c r="A68" s="11" t="s">
        <v>236</v>
      </c>
      <c r="B68" s="11">
        <v>63</v>
      </c>
      <c r="C68" s="9" t="s">
        <v>622</v>
      </c>
      <c r="D68" s="10"/>
      <c r="E68" s="10"/>
    </row>
    <row r="69" spans="1:5" x14ac:dyDescent="0.3">
      <c r="A69" s="11" t="s">
        <v>237</v>
      </c>
      <c r="B69" s="11">
        <v>63</v>
      </c>
      <c r="C69" s="9" t="s">
        <v>623</v>
      </c>
      <c r="D69" s="10"/>
      <c r="E69" s="10"/>
    </row>
    <row r="70" spans="1:5" x14ac:dyDescent="0.3">
      <c r="A70" s="11" t="s">
        <v>238</v>
      </c>
      <c r="B70" s="11">
        <v>63</v>
      </c>
      <c r="C70" s="9" t="s">
        <v>624</v>
      </c>
      <c r="D70" s="10"/>
      <c r="E70" s="10"/>
    </row>
    <row r="71" spans="1:5" x14ac:dyDescent="0.3">
      <c r="A71" s="11" t="s">
        <v>239</v>
      </c>
      <c r="B71" s="11">
        <v>63</v>
      </c>
      <c r="C71" s="9" t="s">
        <v>625</v>
      </c>
      <c r="D71" s="10"/>
      <c r="E71" s="10"/>
    </row>
    <row r="72" spans="1:5" x14ac:dyDescent="0.3">
      <c r="A72" s="11" t="s">
        <v>240</v>
      </c>
      <c r="B72" s="11">
        <v>63</v>
      </c>
      <c r="C72" s="9" t="s">
        <v>626</v>
      </c>
      <c r="D72" s="10"/>
      <c r="E72" s="10"/>
    </row>
    <row r="73" spans="1:5" x14ac:dyDescent="0.3">
      <c r="A73" s="11" t="s">
        <v>241</v>
      </c>
      <c r="B73" s="11">
        <v>64</v>
      </c>
      <c r="C73" s="6" t="s">
        <v>18</v>
      </c>
      <c r="D73" s="6"/>
      <c r="E73" s="6"/>
    </row>
    <row r="74" spans="1:5" x14ac:dyDescent="0.3">
      <c r="A74" s="11" t="s">
        <v>242</v>
      </c>
      <c r="B74" s="11">
        <v>64</v>
      </c>
      <c r="C74" s="9" t="s">
        <v>627</v>
      </c>
      <c r="D74" s="10"/>
      <c r="E74" s="10"/>
    </row>
    <row r="75" spans="1:5" x14ac:dyDescent="0.3">
      <c r="A75" s="11" t="s">
        <v>243</v>
      </c>
      <c r="B75" s="11">
        <v>64</v>
      </c>
      <c r="C75" s="9" t="s">
        <v>628</v>
      </c>
      <c r="D75" s="10"/>
      <c r="E75" s="10"/>
    </row>
    <row r="76" spans="1:5" x14ac:dyDescent="0.3">
      <c r="A76" s="11" t="s">
        <v>244</v>
      </c>
      <c r="B76" s="11">
        <v>64</v>
      </c>
      <c r="C76" s="9" t="s">
        <v>629</v>
      </c>
      <c r="D76" s="10"/>
      <c r="E76" s="10"/>
    </row>
    <row r="77" spans="1:5" x14ac:dyDescent="0.3">
      <c r="A77" s="11" t="s">
        <v>245</v>
      </c>
      <c r="B77" s="11">
        <v>64</v>
      </c>
      <c r="C77" s="9" t="s">
        <v>630</v>
      </c>
      <c r="D77" s="10"/>
      <c r="E77" s="10"/>
    </row>
    <row r="78" spans="1:5" x14ac:dyDescent="0.3">
      <c r="A78" s="11" t="s">
        <v>246</v>
      </c>
      <c r="B78" s="11">
        <v>64</v>
      </c>
      <c r="C78" s="9" t="s">
        <v>631</v>
      </c>
      <c r="D78" s="10"/>
      <c r="E78" s="10"/>
    </row>
    <row r="79" spans="1:5" x14ac:dyDescent="0.3">
      <c r="A79" s="11" t="s">
        <v>247</v>
      </c>
      <c r="B79" s="11">
        <v>64</v>
      </c>
      <c r="C79" s="9" t="s">
        <v>632</v>
      </c>
      <c r="D79" s="10"/>
      <c r="E79" s="10"/>
    </row>
    <row r="80" spans="1:5" x14ac:dyDescent="0.3">
      <c r="A80" s="11" t="s">
        <v>248</v>
      </c>
      <c r="B80" s="11">
        <v>65</v>
      </c>
      <c r="C80" s="6" t="s">
        <v>19</v>
      </c>
      <c r="D80" s="6"/>
      <c r="E80" s="6"/>
    </row>
    <row r="81" spans="1:5" x14ac:dyDescent="0.3">
      <c r="A81" s="11" t="s">
        <v>249</v>
      </c>
      <c r="B81" s="11">
        <v>65</v>
      </c>
      <c r="C81" s="9" t="s">
        <v>633</v>
      </c>
      <c r="D81" s="10"/>
      <c r="E81" s="10"/>
    </row>
    <row r="82" spans="1:5" x14ac:dyDescent="0.3">
      <c r="A82" s="11" t="s">
        <v>250</v>
      </c>
      <c r="B82" s="11">
        <v>65</v>
      </c>
      <c r="C82" s="9" t="s">
        <v>634</v>
      </c>
      <c r="D82" s="10"/>
      <c r="E82" s="10"/>
    </row>
    <row r="83" spans="1:5" x14ac:dyDescent="0.3">
      <c r="A83" s="11" t="s">
        <v>251</v>
      </c>
      <c r="B83" s="11">
        <v>65</v>
      </c>
      <c r="C83" s="9" t="s">
        <v>635</v>
      </c>
      <c r="D83" s="10"/>
      <c r="E83" s="10"/>
    </row>
    <row r="84" spans="1:5" x14ac:dyDescent="0.3">
      <c r="A84" s="11" t="s">
        <v>252</v>
      </c>
      <c r="B84" s="11">
        <v>65</v>
      </c>
      <c r="C84" s="9" t="s">
        <v>636</v>
      </c>
      <c r="D84" s="10"/>
      <c r="E84" s="10"/>
    </row>
    <row r="85" spans="1:5" x14ac:dyDescent="0.3">
      <c r="A85" s="11" t="s">
        <v>253</v>
      </c>
      <c r="B85" s="11">
        <v>65</v>
      </c>
      <c r="C85" s="9" t="s">
        <v>637</v>
      </c>
      <c r="D85" s="10"/>
      <c r="E85" s="10"/>
    </row>
    <row r="86" spans="1:5" x14ac:dyDescent="0.3">
      <c r="A86" s="11" t="s">
        <v>254</v>
      </c>
      <c r="B86" s="11">
        <v>66</v>
      </c>
      <c r="C86" s="6" t="s">
        <v>20</v>
      </c>
      <c r="D86" s="6"/>
      <c r="E86" s="6"/>
    </row>
    <row r="87" spans="1:5" x14ac:dyDescent="0.3">
      <c r="A87" s="11" t="s">
        <v>255</v>
      </c>
      <c r="B87" s="11">
        <v>66</v>
      </c>
      <c r="C87" s="9" t="s">
        <v>638</v>
      </c>
      <c r="D87" s="10"/>
      <c r="E87" s="10"/>
    </row>
    <row r="88" spans="1:5" x14ac:dyDescent="0.3">
      <c r="A88" s="11" t="s">
        <v>256</v>
      </c>
      <c r="B88" s="11">
        <v>66</v>
      </c>
      <c r="C88" s="9" t="s">
        <v>639</v>
      </c>
      <c r="D88" s="10"/>
      <c r="E88" s="10"/>
    </row>
    <row r="89" spans="1:5" x14ac:dyDescent="0.3">
      <c r="A89" s="11" t="s">
        <v>257</v>
      </c>
      <c r="B89" s="11">
        <v>66</v>
      </c>
      <c r="C89" s="9" t="s">
        <v>640</v>
      </c>
      <c r="D89" s="10"/>
      <c r="E89" s="10"/>
    </row>
    <row r="90" spans="1:5" x14ac:dyDescent="0.3">
      <c r="A90" s="11" t="s">
        <v>258</v>
      </c>
      <c r="B90" s="11">
        <v>66</v>
      </c>
      <c r="C90" s="9" t="s">
        <v>641</v>
      </c>
      <c r="D90" s="10"/>
      <c r="E90" s="10"/>
    </row>
    <row r="91" spans="1:5" x14ac:dyDescent="0.3">
      <c r="A91" s="11" t="s">
        <v>259</v>
      </c>
      <c r="B91" s="11">
        <v>66</v>
      </c>
      <c r="C91" s="9" t="s">
        <v>642</v>
      </c>
      <c r="D91" s="10"/>
      <c r="E91" s="10"/>
    </row>
    <row r="92" spans="1:5" x14ac:dyDescent="0.3">
      <c r="A92" s="11" t="s">
        <v>260</v>
      </c>
      <c r="B92" s="11">
        <v>67</v>
      </c>
      <c r="C92" s="6" t="s">
        <v>21</v>
      </c>
      <c r="D92" s="6"/>
      <c r="E92" s="6"/>
    </row>
    <row r="93" spans="1:5" x14ac:dyDescent="0.3">
      <c r="A93" s="11" t="s">
        <v>261</v>
      </c>
      <c r="B93" s="11">
        <v>67</v>
      </c>
      <c r="C93" s="9" t="s">
        <v>643</v>
      </c>
      <c r="D93" s="10"/>
      <c r="E93" s="10"/>
    </row>
    <row r="94" spans="1:5" x14ac:dyDescent="0.3">
      <c r="A94" s="11" t="s">
        <v>262</v>
      </c>
      <c r="B94" s="11">
        <v>67</v>
      </c>
      <c r="C94" s="9" t="s">
        <v>644</v>
      </c>
      <c r="D94" s="10"/>
      <c r="E94" s="10"/>
    </row>
    <row r="95" spans="1:5" x14ac:dyDescent="0.3">
      <c r="A95" s="11" t="s">
        <v>263</v>
      </c>
      <c r="B95" s="11">
        <v>67</v>
      </c>
      <c r="C95" s="9" t="s">
        <v>645</v>
      </c>
      <c r="D95" s="10"/>
      <c r="E95" s="10"/>
    </row>
    <row r="96" spans="1:5" x14ac:dyDescent="0.3">
      <c r="A96" s="11" t="s">
        <v>264</v>
      </c>
      <c r="B96" s="11">
        <v>67</v>
      </c>
      <c r="C96" s="9" t="s">
        <v>646</v>
      </c>
      <c r="D96" s="10"/>
      <c r="E96" s="10"/>
    </row>
    <row r="97" spans="1:5" x14ac:dyDescent="0.3">
      <c r="A97" s="11" t="s">
        <v>435</v>
      </c>
      <c r="B97" s="11">
        <v>67</v>
      </c>
      <c r="C97" s="9" t="s">
        <v>647</v>
      </c>
      <c r="D97" s="10"/>
      <c r="E97" s="10"/>
    </row>
    <row r="98" spans="1:5" x14ac:dyDescent="0.3">
      <c r="A98" s="11" t="s">
        <v>436</v>
      </c>
      <c r="B98" s="11">
        <v>68</v>
      </c>
      <c r="C98" s="6" t="s">
        <v>22</v>
      </c>
      <c r="D98" s="6"/>
      <c r="E98" s="6"/>
    </row>
    <row r="99" spans="1:5" x14ac:dyDescent="0.3">
      <c r="A99" s="11" t="s">
        <v>437</v>
      </c>
      <c r="B99" s="11">
        <v>68</v>
      </c>
      <c r="C99" s="9" t="s">
        <v>648</v>
      </c>
      <c r="D99" s="6"/>
      <c r="E99" s="6"/>
    </row>
    <row r="100" spans="1:5" x14ac:dyDescent="0.3">
      <c r="A100" s="11" t="s">
        <v>438</v>
      </c>
      <c r="B100" s="11">
        <v>68</v>
      </c>
      <c r="C100" s="21" t="s">
        <v>433</v>
      </c>
      <c r="D100" s="10"/>
      <c r="E100" s="10"/>
    </row>
    <row r="101" spans="1:5" x14ac:dyDescent="0.3">
      <c r="A101" s="11" t="s">
        <v>439</v>
      </c>
      <c r="B101" s="11">
        <v>68</v>
      </c>
      <c r="C101" s="21" t="s">
        <v>434</v>
      </c>
      <c r="D101" s="10"/>
      <c r="E101" s="10"/>
    </row>
    <row r="102" spans="1:5" x14ac:dyDescent="0.3">
      <c r="A102" s="11" t="s">
        <v>440</v>
      </c>
      <c r="B102" s="11">
        <v>68</v>
      </c>
      <c r="C102" s="9" t="s">
        <v>649</v>
      </c>
      <c r="D102" s="10"/>
      <c r="E102" s="10"/>
    </row>
    <row r="103" spans="1:5" x14ac:dyDescent="0.3">
      <c r="A103" s="11" t="s">
        <v>441</v>
      </c>
      <c r="B103" s="11">
        <v>68</v>
      </c>
      <c r="C103" s="9" t="s">
        <v>650</v>
      </c>
      <c r="D103" s="10"/>
      <c r="E103" s="10"/>
    </row>
    <row r="104" spans="1:5" x14ac:dyDescent="0.3">
      <c r="A104" s="11" t="s">
        <v>442</v>
      </c>
      <c r="B104" s="11">
        <v>68</v>
      </c>
      <c r="C104" s="9" t="s">
        <v>651</v>
      </c>
      <c r="D104" s="10"/>
      <c r="E104" s="10"/>
    </row>
    <row r="105" spans="1:5" x14ac:dyDescent="0.3">
      <c r="A105" s="11" t="s">
        <v>443</v>
      </c>
      <c r="B105" s="11">
        <v>69</v>
      </c>
      <c r="C105" s="170" t="s">
        <v>652</v>
      </c>
      <c r="D105" s="6"/>
      <c r="E105" s="6"/>
    </row>
    <row r="106" spans="1:5" x14ac:dyDescent="0.3">
      <c r="A106" s="11" t="s">
        <v>444</v>
      </c>
      <c r="B106" s="11">
        <v>69</v>
      </c>
      <c r="C106" s="9" t="s">
        <v>653</v>
      </c>
      <c r="D106" s="10"/>
      <c r="E106" s="10"/>
    </row>
    <row r="107" spans="1:5" x14ac:dyDescent="0.3">
      <c r="A107" s="11" t="s">
        <v>659</v>
      </c>
      <c r="B107" s="11">
        <v>69</v>
      </c>
      <c r="C107" s="9" t="s">
        <v>654</v>
      </c>
      <c r="D107" s="10"/>
      <c r="E107" s="10"/>
    </row>
    <row r="108" spans="1:5" x14ac:dyDescent="0.3">
      <c r="A108" s="11" t="s">
        <v>660</v>
      </c>
      <c r="B108" s="11">
        <v>69</v>
      </c>
      <c r="C108" s="9" t="s">
        <v>655</v>
      </c>
      <c r="D108" s="10"/>
      <c r="E108" s="10"/>
    </row>
    <row r="109" spans="1:5" x14ac:dyDescent="0.3">
      <c r="A109" s="11" t="s">
        <v>661</v>
      </c>
      <c r="B109" s="11">
        <v>69</v>
      </c>
      <c r="C109" s="9" t="s">
        <v>656</v>
      </c>
      <c r="D109" s="10"/>
      <c r="E109" s="10"/>
    </row>
    <row r="110" spans="1:5" x14ac:dyDescent="0.3">
      <c r="A110" s="11" t="s">
        <v>662</v>
      </c>
      <c r="B110" s="11">
        <v>69</v>
      </c>
      <c r="C110" s="9" t="s">
        <v>657</v>
      </c>
      <c r="D110" s="10"/>
      <c r="E110" s="10"/>
    </row>
    <row r="111" spans="1:5" x14ac:dyDescent="0.3">
      <c r="A111" s="11" t="s">
        <v>663</v>
      </c>
      <c r="B111" s="11">
        <v>69</v>
      </c>
      <c r="C111" s="9" t="s">
        <v>658</v>
      </c>
      <c r="D111" s="10"/>
      <c r="E111" s="10"/>
    </row>
    <row r="112" spans="1:5" x14ac:dyDescent="0.3">
      <c r="A112" s="11" t="s">
        <v>664</v>
      </c>
      <c r="B112" s="11" t="s">
        <v>265</v>
      </c>
      <c r="C112" s="22" t="s">
        <v>34</v>
      </c>
      <c r="D112" s="12">
        <f>SUM(D3:D111)</f>
        <v>0</v>
      </c>
      <c r="E112" s="12">
        <f>SUM(E3:E111)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35"/>
  <sheetViews>
    <sheetView zoomScaleNormal="100" workbookViewId="0">
      <pane xSplit="5" ySplit="3" topLeftCell="F4" activePane="bottomRight" state="frozen"/>
      <selection activeCell="C48" sqref="C48"/>
      <selection pane="topRight" activeCell="C48" sqref="C48"/>
      <selection pane="bottomLeft" activeCell="C48" sqref="C48"/>
      <selection pane="bottomRight" activeCell="F5" sqref="F5"/>
    </sheetView>
  </sheetViews>
  <sheetFormatPr baseColWidth="10" defaultColWidth="11.5546875" defaultRowHeight="13.2" x14ac:dyDescent="0.25"/>
  <cols>
    <col min="1" max="1" width="11.5546875" style="1"/>
    <col min="2" max="2" width="64.5546875" style="1" bestFit="1" customWidth="1"/>
    <col min="3" max="3" width="19.33203125" style="1" bestFit="1" customWidth="1"/>
    <col min="4" max="4" width="11.5546875" style="1" customWidth="1"/>
    <col min="5" max="5" width="1.6640625" style="1" customWidth="1"/>
    <col min="6" max="9" width="16" style="1" customWidth="1"/>
    <col min="10" max="10" width="1.6640625" style="1" customWidth="1"/>
    <col min="11" max="17" width="16" style="1" customWidth="1"/>
    <col min="18" max="18" width="1.6640625" style="1" customWidth="1"/>
    <col min="19" max="19" width="16" style="1" customWidth="1"/>
    <col min="20" max="16384" width="11.5546875" style="1"/>
  </cols>
  <sheetData>
    <row r="1" spans="1:19" s="33" customFormat="1" ht="14.25" customHeight="1" thickBot="1" x14ac:dyDescent="0.3">
      <c r="B1" s="27"/>
      <c r="C1" s="31"/>
      <c r="D1" s="32"/>
      <c r="E1" s="1"/>
      <c r="F1" s="276" t="s">
        <v>447</v>
      </c>
      <c r="G1" s="277"/>
      <c r="H1" s="277"/>
      <c r="I1" s="278"/>
      <c r="J1" s="1"/>
      <c r="K1" s="279" t="s">
        <v>448</v>
      </c>
      <c r="L1" s="280"/>
      <c r="M1" s="280"/>
      <c r="N1" s="280"/>
      <c r="O1" s="280"/>
      <c r="P1" s="280"/>
      <c r="Q1" s="281"/>
      <c r="R1" s="1"/>
      <c r="S1" s="46" t="s">
        <v>88</v>
      </c>
    </row>
    <row r="2" spans="1:19" s="42" customFormat="1" ht="127.2" customHeight="1" x14ac:dyDescent="0.25">
      <c r="A2" s="48" t="s">
        <v>91</v>
      </c>
      <c r="B2" s="17" t="s">
        <v>287</v>
      </c>
      <c r="C2" s="34" t="s">
        <v>41</v>
      </c>
      <c r="D2" s="52" t="s">
        <v>89</v>
      </c>
      <c r="E2" s="1"/>
      <c r="F2" s="40" t="s">
        <v>456</v>
      </c>
      <c r="G2" s="38" t="s">
        <v>37</v>
      </c>
      <c r="H2" s="38" t="s">
        <v>39</v>
      </c>
      <c r="I2" s="41" t="s">
        <v>38</v>
      </c>
      <c r="J2" s="1"/>
      <c r="K2" s="35" t="s">
        <v>35</v>
      </c>
      <c r="L2" s="36" t="s">
        <v>87</v>
      </c>
      <c r="M2" s="36" t="s">
        <v>90</v>
      </c>
      <c r="N2" s="36" t="s">
        <v>451</v>
      </c>
      <c r="O2" s="37" t="s">
        <v>36</v>
      </c>
      <c r="P2" s="38" t="s">
        <v>42</v>
      </c>
      <c r="Q2" s="38" t="s">
        <v>13</v>
      </c>
      <c r="R2" s="1"/>
      <c r="S2" s="39" t="s">
        <v>43</v>
      </c>
    </row>
    <row r="3" spans="1:19" s="33" customFormat="1" ht="27" thickBot="1" x14ac:dyDescent="0.3">
      <c r="B3" s="28"/>
      <c r="C3" s="43" t="s">
        <v>344</v>
      </c>
      <c r="D3" s="53" t="s">
        <v>345</v>
      </c>
      <c r="E3" s="81" t="s">
        <v>303</v>
      </c>
      <c r="F3" s="66" t="s">
        <v>302</v>
      </c>
      <c r="G3" s="67" t="s">
        <v>296</v>
      </c>
      <c r="H3" s="64" t="s">
        <v>297</v>
      </c>
      <c r="I3" s="68" t="s">
        <v>294</v>
      </c>
      <c r="J3" s="81" t="s">
        <v>304</v>
      </c>
      <c r="K3" s="62" t="s">
        <v>298</v>
      </c>
      <c r="L3" s="63" t="s">
        <v>299</v>
      </c>
      <c r="M3" s="63" t="s">
        <v>300</v>
      </c>
      <c r="N3" s="63" t="s">
        <v>301</v>
      </c>
      <c r="O3" s="80" t="s">
        <v>295</v>
      </c>
      <c r="P3" s="64" t="s">
        <v>291</v>
      </c>
      <c r="Q3" s="64" t="s">
        <v>292</v>
      </c>
      <c r="R3" s="81" t="s">
        <v>305</v>
      </c>
      <c r="S3" s="65" t="s">
        <v>293</v>
      </c>
    </row>
    <row r="4" spans="1:19" s="33" customFormat="1" x14ac:dyDescent="0.25">
      <c r="A4" s="110">
        <v>1</v>
      </c>
      <c r="B4" s="110">
        <v>2</v>
      </c>
      <c r="C4" s="110">
        <v>3</v>
      </c>
      <c r="D4" s="110">
        <v>4</v>
      </c>
      <c r="E4" s="110">
        <v>5</v>
      </c>
      <c r="F4" s="110">
        <v>6</v>
      </c>
      <c r="G4" s="110">
        <v>7</v>
      </c>
      <c r="H4" s="110">
        <v>8</v>
      </c>
      <c r="I4" s="110">
        <v>9</v>
      </c>
      <c r="J4" s="110">
        <v>10</v>
      </c>
      <c r="K4" s="110">
        <v>11</v>
      </c>
      <c r="L4" s="110">
        <v>12</v>
      </c>
      <c r="M4" s="110">
        <v>13</v>
      </c>
      <c r="N4" s="110">
        <v>14</v>
      </c>
      <c r="O4" s="110">
        <v>15</v>
      </c>
      <c r="P4" s="110">
        <v>16</v>
      </c>
      <c r="Q4" s="110">
        <v>17</v>
      </c>
      <c r="R4" s="110">
        <v>18</v>
      </c>
      <c r="S4" s="110">
        <v>19</v>
      </c>
    </row>
    <row r="5" spans="1:19" x14ac:dyDescent="0.25">
      <c r="A5" s="44">
        <v>60</v>
      </c>
      <c r="B5" s="29" t="s">
        <v>45</v>
      </c>
      <c r="C5" s="44">
        <f ca="1">SUMIF(Charges!$B$4:$E$111,Analytique_classe!A5,Charges!$D$4:$D$111)</f>
        <v>0</v>
      </c>
      <c r="D5" s="54">
        <f t="shared" ref="D5:D13" ca="1" si="0">C5-SUM(F5:S5)</f>
        <v>0</v>
      </c>
      <c r="E5" s="2"/>
      <c r="F5" s="57"/>
      <c r="G5" s="58"/>
      <c r="H5" s="58"/>
      <c r="I5" s="59"/>
      <c r="J5" s="2"/>
      <c r="K5" s="57"/>
      <c r="L5" s="189"/>
      <c r="M5" s="58"/>
      <c r="N5" s="58"/>
      <c r="O5" s="58"/>
      <c r="P5" s="58"/>
      <c r="Q5" s="58"/>
      <c r="R5" s="2"/>
      <c r="S5" s="59"/>
    </row>
    <row r="6" spans="1:19" x14ac:dyDescent="0.25">
      <c r="A6" s="44">
        <v>61</v>
      </c>
      <c r="B6" s="29" t="s">
        <v>1</v>
      </c>
      <c r="C6" s="44">
        <f ca="1">SUMIF(Charges!$B$4:$E$111,Analytique_classe!A6,Charges!$D$4:$D$111)</f>
        <v>0</v>
      </c>
      <c r="D6" s="54">
        <f t="shared" ca="1" si="0"/>
        <v>0</v>
      </c>
      <c r="E6" s="2"/>
      <c r="F6" s="60"/>
      <c r="G6" s="10"/>
      <c r="H6" s="10"/>
      <c r="I6" s="61"/>
      <c r="J6" s="2"/>
      <c r="K6" s="60"/>
      <c r="L6" s="190"/>
      <c r="M6" s="10"/>
      <c r="N6" s="10"/>
      <c r="O6" s="10"/>
      <c r="P6" s="10"/>
      <c r="Q6" s="10"/>
      <c r="R6" s="2"/>
      <c r="S6" s="61"/>
    </row>
    <row r="7" spans="1:19" x14ac:dyDescent="0.25">
      <c r="A7" s="44">
        <v>62</v>
      </c>
      <c r="B7" s="29" t="s">
        <v>16</v>
      </c>
      <c r="C7" s="44">
        <f ca="1">SUMIF(Charges!$B$4:$E$111,Analytique_classe!A7,Charges!$D$4:$D$111)</f>
        <v>0</v>
      </c>
      <c r="D7" s="54">
        <f t="shared" ca="1" si="0"/>
        <v>0</v>
      </c>
      <c r="E7" s="2"/>
      <c r="F7" s="60"/>
      <c r="G7" s="10"/>
      <c r="H7" s="10"/>
      <c r="I7" s="61"/>
      <c r="J7" s="2"/>
      <c r="K7" s="60"/>
      <c r="L7" s="190"/>
      <c r="M7" s="10"/>
      <c r="N7" s="10"/>
      <c r="O7" s="10"/>
      <c r="P7" s="10"/>
      <c r="Q7" s="10"/>
      <c r="R7" s="2"/>
      <c r="S7" s="61"/>
    </row>
    <row r="8" spans="1:19" x14ac:dyDescent="0.25">
      <c r="A8" s="44">
        <v>63</v>
      </c>
      <c r="B8" s="29" t="s">
        <v>17</v>
      </c>
      <c r="C8" s="44">
        <f ca="1">SUMIF(Charges!$B$4:$E$111,Analytique_classe!A8,Charges!$D$4:$D$111)</f>
        <v>0</v>
      </c>
      <c r="D8" s="54">
        <f t="shared" ca="1" si="0"/>
        <v>0</v>
      </c>
      <c r="E8" s="2"/>
      <c r="F8" s="60"/>
      <c r="G8" s="10"/>
      <c r="H8" s="10"/>
      <c r="I8" s="61"/>
      <c r="J8" s="2"/>
      <c r="K8" s="60"/>
      <c r="L8" s="190"/>
      <c r="M8" s="10"/>
      <c r="N8" s="10"/>
      <c r="O8" s="10"/>
      <c r="P8" s="10"/>
      <c r="Q8" s="10"/>
      <c r="R8" s="2"/>
      <c r="S8" s="61"/>
    </row>
    <row r="9" spans="1:19" x14ac:dyDescent="0.25">
      <c r="A9" s="44">
        <v>64</v>
      </c>
      <c r="B9" s="29" t="s">
        <v>18</v>
      </c>
      <c r="C9" s="44">
        <f ca="1">SUMIF(Charges!$B$4:$E$111,Analytique_classe!A9,Charges!$D$4:$D$111)</f>
        <v>0</v>
      </c>
      <c r="D9" s="54">
        <f t="shared" ca="1" si="0"/>
        <v>0</v>
      </c>
      <c r="E9" s="2"/>
      <c r="F9" s="60"/>
      <c r="G9" s="10"/>
      <c r="H9" s="10"/>
      <c r="I9" s="61"/>
      <c r="J9" s="2"/>
      <c r="K9" s="60"/>
      <c r="L9" s="190"/>
      <c r="M9" s="10"/>
      <c r="N9" s="10"/>
      <c r="O9" s="10"/>
      <c r="P9" s="10"/>
      <c r="Q9" s="10"/>
      <c r="R9" s="2"/>
      <c r="S9" s="61"/>
    </row>
    <row r="10" spans="1:19" x14ac:dyDescent="0.25">
      <c r="A10" s="44">
        <v>65</v>
      </c>
      <c r="B10" s="29" t="s">
        <v>19</v>
      </c>
      <c r="C10" s="44">
        <f ca="1">SUMIF(Charges!$B$4:$E$111,Analytique_classe!A10,Charges!$D$4:$D$111)</f>
        <v>0</v>
      </c>
      <c r="D10" s="54">
        <f t="shared" ca="1" si="0"/>
        <v>0</v>
      </c>
      <c r="E10" s="2"/>
      <c r="F10" s="60"/>
      <c r="G10" s="10"/>
      <c r="H10" s="10"/>
      <c r="I10" s="61"/>
      <c r="J10" s="2"/>
      <c r="K10" s="60"/>
      <c r="L10" s="190"/>
      <c r="M10" s="10"/>
      <c r="N10" s="10"/>
      <c r="O10" s="10"/>
      <c r="P10" s="10"/>
      <c r="Q10" s="10"/>
      <c r="R10" s="2"/>
      <c r="S10" s="61"/>
    </row>
    <row r="11" spans="1:19" x14ac:dyDescent="0.25">
      <c r="A11" s="44">
        <v>66</v>
      </c>
      <c r="B11" s="29" t="s">
        <v>20</v>
      </c>
      <c r="C11" s="44">
        <f ca="1">SUMIF(Charges!$B$4:$E$111,Analytique_classe!A11,Charges!$D$4:$D$111)</f>
        <v>0</v>
      </c>
      <c r="D11" s="54">
        <f t="shared" ca="1" si="0"/>
        <v>0</v>
      </c>
      <c r="E11" s="2"/>
      <c r="F11" s="60"/>
      <c r="G11" s="10"/>
      <c r="H11" s="10"/>
      <c r="I11" s="61"/>
      <c r="J11" s="2"/>
      <c r="K11" s="60"/>
      <c r="L11" s="190"/>
      <c r="M11" s="10"/>
      <c r="N11" s="10"/>
      <c r="O11" s="10"/>
      <c r="P11" s="10"/>
      <c r="Q11" s="10"/>
      <c r="R11" s="2"/>
      <c r="S11" s="61"/>
    </row>
    <row r="12" spans="1:19" x14ac:dyDescent="0.25">
      <c r="A12" s="44">
        <v>67</v>
      </c>
      <c r="B12" s="29" t="s">
        <v>21</v>
      </c>
      <c r="C12" s="44">
        <f ca="1">SUMIF(Charges!$B$4:$E$111,Analytique_classe!A12,Charges!$D$4:$D$111)</f>
        <v>0</v>
      </c>
      <c r="D12" s="54">
        <f t="shared" ca="1" si="0"/>
        <v>0</v>
      </c>
      <c r="E12" s="2"/>
      <c r="F12" s="60"/>
      <c r="G12" s="10"/>
      <c r="H12" s="10"/>
      <c r="I12" s="61"/>
      <c r="J12" s="2"/>
      <c r="K12" s="60"/>
      <c r="L12" s="190"/>
      <c r="M12" s="10"/>
      <c r="N12" s="10"/>
      <c r="O12" s="10"/>
      <c r="P12" s="10"/>
      <c r="Q12" s="10"/>
      <c r="R12" s="2"/>
      <c r="S12" s="61"/>
    </row>
    <row r="13" spans="1:19" x14ac:dyDescent="0.25">
      <c r="A13" s="44">
        <v>68</v>
      </c>
      <c r="B13" s="29" t="s">
        <v>22</v>
      </c>
      <c r="C13" s="44">
        <f ca="1">SUMIF(Charges!$B$4:$E$111,Analytique_classe!A13,Charges!$D$4:$D$111)</f>
        <v>0</v>
      </c>
      <c r="D13" s="54">
        <f t="shared" ca="1" si="0"/>
        <v>0</v>
      </c>
      <c r="E13" s="2"/>
      <c r="F13" s="60"/>
      <c r="G13" s="10"/>
      <c r="H13" s="10"/>
      <c r="I13" s="61"/>
      <c r="J13" s="2"/>
      <c r="K13" s="60"/>
      <c r="L13" s="190"/>
      <c r="M13" s="10"/>
      <c r="N13" s="10"/>
      <c r="O13" s="10"/>
      <c r="P13" s="10"/>
      <c r="Q13" s="10"/>
      <c r="R13" s="2"/>
      <c r="S13" s="61"/>
    </row>
    <row r="14" spans="1:19" x14ac:dyDescent="0.25">
      <c r="A14" s="44">
        <v>69</v>
      </c>
      <c r="B14" s="29" t="s">
        <v>23</v>
      </c>
      <c r="C14" s="44">
        <f ca="1">SUMIF(Charges!$B$4:$E$111,Analytique_classe!A14,Charges!$D$4:$D$111)</f>
        <v>0</v>
      </c>
      <c r="D14" s="54">
        <f ca="1">C14-SUM(F14:S14)</f>
        <v>0</v>
      </c>
      <c r="E14" s="2"/>
      <c r="F14" s="60"/>
      <c r="G14" s="10"/>
      <c r="H14" s="10"/>
      <c r="I14" s="61"/>
      <c r="J14" s="2"/>
      <c r="K14" s="60"/>
      <c r="L14" s="190"/>
      <c r="M14" s="10"/>
      <c r="N14" s="10"/>
      <c r="O14" s="10"/>
      <c r="P14" s="10"/>
      <c r="Q14" s="10"/>
      <c r="R14" s="2"/>
      <c r="S14" s="61"/>
    </row>
    <row r="15" spans="1:19" x14ac:dyDescent="0.25">
      <c r="A15" s="11" t="s">
        <v>265</v>
      </c>
      <c r="B15" s="30" t="s">
        <v>40</v>
      </c>
      <c r="C15" s="12">
        <f t="shared" ref="C15" ca="1" si="1">SUM(C5:C14)</f>
        <v>0</v>
      </c>
      <c r="D15" s="13">
        <f t="shared" ref="D15" ca="1" si="2">C15-SUM(F15:S15)</f>
        <v>0</v>
      </c>
      <c r="E15" s="2"/>
      <c r="F15" s="12">
        <f t="shared" ref="F15:I15" si="3">SUM(F5:F14)</f>
        <v>0</v>
      </c>
      <c r="G15" s="12">
        <f t="shared" si="3"/>
        <v>0</v>
      </c>
      <c r="H15" s="12">
        <f t="shared" si="3"/>
        <v>0</v>
      </c>
      <c r="I15" s="12">
        <f t="shared" si="3"/>
        <v>0</v>
      </c>
      <c r="J15" s="2"/>
      <c r="K15" s="12">
        <f t="shared" ref="K15:Q15" si="4">SUM(K5:K14)</f>
        <v>0</v>
      </c>
      <c r="L15" s="12">
        <f t="shared" si="4"/>
        <v>0</v>
      </c>
      <c r="M15" s="12">
        <f t="shared" si="4"/>
        <v>0</v>
      </c>
      <c r="N15" s="12">
        <f t="shared" si="4"/>
        <v>0</v>
      </c>
      <c r="O15" s="12">
        <f t="shared" si="4"/>
        <v>0</v>
      </c>
      <c r="P15" s="12">
        <f t="shared" si="4"/>
        <v>0</v>
      </c>
      <c r="Q15" s="12">
        <f t="shared" si="4"/>
        <v>0</v>
      </c>
      <c r="R15" s="2"/>
      <c r="S15" s="12">
        <f>SUM(S5:S14)</f>
        <v>0</v>
      </c>
    </row>
    <row r="16" spans="1:19" x14ac:dyDescent="0.25">
      <c r="A16" s="2"/>
      <c r="C16" s="2"/>
      <c r="D16" s="5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25">
      <c r="A17" s="8">
        <v>70</v>
      </c>
      <c r="B17" s="9" t="s">
        <v>3</v>
      </c>
      <c r="C17" s="8">
        <f>SUMIF(Produits!$C$3:$C$119,A17,Produits!$F$3:$F$119)</f>
        <v>0</v>
      </c>
      <c r="D17" s="156">
        <f>C17-SUM(F17:S17)</f>
        <v>0</v>
      </c>
      <c r="E17" s="2"/>
      <c r="F17" s="57"/>
      <c r="G17" s="58"/>
      <c r="H17" s="58"/>
      <c r="I17" s="59"/>
      <c r="J17" s="2"/>
      <c r="K17" s="57"/>
      <c r="L17" s="58"/>
      <c r="M17" s="58"/>
      <c r="N17" s="58"/>
      <c r="O17" s="58"/>
      <c r="P17" s="58"/>
      <c r="Q17" s="58"/>
      <c r="R17" s="2"/>
      <c r="S17" s="59"/>
    </row>
    <row r="18" spans="1:19" x14ac:dyDescent="0.25">
      <c r="A18" s="8">
        <v>71</v>
      </c>
      <c r="B18" s="9" t="s">
        <v>4</v>
      </c>
      <c r="C18" s="8">
        <f>SUMIF(Produits!$C$3:$C$119,A18,Produits!$F$3:$F$119)</f>
        <v>0</v>
      </c>
      <c r="D18" s="54">
        <f t="shared" ref="D18:D27" si="5">C18-SUM(F18:S18)</f>
        <v>0</v>
      </c>
      <c r="E18" s="2"/>
      <c r="F18" s="60"/>
      <c r="G18" s="10"/>
      <c r="H18" s="10"/>
      <c r="I18" s="61"/>
      <c r="J18" s="2"/>
      <c r="K18" s="60"/>
      <c r="L18" s="10"/>
      <c r="M18" s="10"/>
      <c r="N18" s="10"/>
      <c r="O18" s="10"/>
      <c r="P18" s="10"/>
      <c r="Q18" s="10"/>
      <c r="R18" s="2"/>
      <c r="S18" s="61"/>
    </row>
    <row r="19" spans="1:19" x14ac:dyDescent="0.25">
      <c r="A19" s="8">
        <v>72</v>
      </c>
      <c r="B19" s="9" t="s">
        <v>5</v>
      </c>
      <c r="C19" s="8">
        <f>SUMIF(Produits!$C$3:$C$119,A19,Produits!$F$3:$F$119)</f>
        <v>0</v>
      </c>
      <c r="D19" s="54">
        <f t="shared" si="5"/>
        <v>0</v>
      </c>
      <c r="E19" s="2"/>
      <c r="F19" s="60"/>
      <c r="G19" s="10"/>
      <c r="H19" s="10"/>
      <c r="I19" s="61"/>
      <c r="J19" s="2"/>
      <c r="K19" s="60"/>
      <c r="L19" s="10"/>
      <c r="M19" s="10"/>
      <c r="N19" s="10"/>
      <c r="O19" s="10"/>
      <c r="P19" s="10"/>
      <c r="Q19" s="10"/>
      <c r="R19" s="2"/>
      <c r="S19" s="10"/>
    </row>
    <row r="20" spans="1:19" x14ac:dyDescent="0.25">
      <c r="A20" s="8">
        <v>73</v>
      </c>
      <c r="B20" s="9" t="s">
        <v>497</v>
      </c>
      <c r="C20" s="8">
        <f>SUMIF(Produits!$C$3:$C$119,A20,Produits!$F$3:$F$119)</f>
        <v>0</v>
      </c>
      <c r="D20" s="54">
        <f t="shared" si="5"/>
        <v>0</v>
      </c>
      <c r="E20" s="2"/>
      <c r="F20" s="60"/>
      <c r="G20" s="10"/>
      <c r="H20" s="10"/>
      <c r="I20" s="61"/>
      <c r="J20" s="2"/>
      <c r="K20" s="60"/>
      <c r="L20" s="10"/>
      <c r="M20" s="10"/>
      <c r="N20" s="10"/>
      <c r="O20" s="10"/>
      <c r="P20" s="10"/>
      <c r="Q20" s="10"/>
      <c r="R20" s="2"/>
      <c r="S20" s="10"/>
    </row>
    <row r="21" spans="1:19" x14ac:dyDescent="0.25">
      <c r="A21" s="8">
        <v>74</v>
      </c>
      <c r="B21" s="9" t="s">
        <v>6</v>
      </c>
      <c r="C21" s="8">
        <f>SUMIF(Produits!$C$3:$C$119,A21,Produits!$F$3:$F$119)</f>
        <v>0</v>
      </c>
      <c r="D21" s="54">
        <f t="shared" si="5"/>
        <v>0</v>
      </c>
      <c r="E21" s="2"/>
      <c r="F21" s="60"/>
      <c r="G21" s="10"/>
      <c r="H21" s="10"/>
      <c r="I21" s="61"/>
      <c r="J21" s="2"/>
      <c r="K21" s="60"/>
      <c r="L21" s="10"/>
      <c r="M21" s="10"/>
      <c r="N21" s="10"/>
      <c r="O21" s="10"/>
      <c r="P21" s="10"/>
      <c r="Q21" s="10"/>
      <c r="R21" s="2"/>
      <c r="S21" s="61"/>
    </row>
    <row r="22" spans="1:19" x14ac:dyDescent="0.25">
      <c r="A22" s="8">
        <v>75</v>
      </c>
      <c r="B22" s="9" t="s">
        <v>7</v>
      </c>
      <c r="C22" s="8">
        <f>SUMIF(Produits!$C$3:$C$119,A22,Produits!$F$3:$F$119)</f>
        <v>0</v>
      </c>
      <c r="D22" s="54">
        <f t="shared" si="5"/>
        <v>0</v>
      </c>
      <c r="E22" s="2"/>
      <c r="F22" s="60"/>
      <c r="G22" s="10"/>
      <c r="H22" s="10"/>
      <c r="I22" s="61"/>
      <c r="J22" s="2"/>
      <c r="K22" s="60"/>
      <c r="L22" s="10"/>
      <c r="M22" s="10"/>
      <c r="N22" s="10"/>
      <c r="O22" s="10"/>
      <c r="P22" s="10"/>
      <c r="Q22" s="10"/>
      <c r="R22" s="2"/>
      <c r="S22" s="61"/>
    </row>
    <row r="23" spans="1:19" x14ac:dyDescent="0.25">
      <c r="A23" s="8">
        <v>76</v>
      </c>
      <c r="B23" s="9" t="s">
        <v>8</v>
      </c>
      <c r="C23" s="8">
        <f>SUMIF(Produits!$C$3:$C$119,A23,Produits!$F$3:$F$119)</f>
        <v>0</v>
      </c>
      <c r="D23" s="54">
        <f t="shared" si="5"/>
        <v>0</v>
      </c>
      <c r="E23" s="2"/>
      <c r="F23" s="60"/>
      <c r="G23" s="10"/>
      <c r="H23" s="10"/>
      <c r="I23" s="61"/>
      <c r="J23" s="2"/>
      <c r="K23" s="60"/>
      <c r="L23" s="10"/>
      <c r="M23" s="10"/>
      <c r="N23" s="10"/>
      <c r="O23" s="10"/>
      <c r="P23" s="10"/>
      <c r="Q23" s="10"/>
      <c r="R23" s="2"/>
      <c r="S23" s="61"/>
    </row>
    <row r="24" spans="1:19" x14ac:dyDescent="0.25">
      <c r="A24" s="8">
        <v>77</v>
      </c>
      <c r="B24" s="9" t="s">
        <v>9</v>
      </c>
      <c r="C24" s="8">
        <f>SUMIF(Produits!$C$3:$C$119,A24,Produits!$F$3:$F$119)</f>
        <v>0</v>
      </c>
      <c r="D24" s="54">
        <f t="shared" si="5"/>
        <v>0</v>
      </c>
      <c r="E24" s="2"/>
      <c r="F24" s="60"/>
      <c r="G24" s="10"/>
      <c r="H24" s="10"/>
      <c r="I24" s="61"/>
      <c r="J24" s="2"/>
      <c r="K24" s="60"/>
      <c r="L24" s="10"/>
      <c r="M24" s="10"/>
      <c r="N24" s="10"/>
      <c r="O24" s="10"/>
      <c r="P24" s="10"/>
      <c r="Q24" s="10"/>
      <c r="R24" s="2"/>
      <c r="S24" s="61"/>
    </row>
    <row r="25" spans="1:19" x14ac:dyDescent="0.25">
      <c r="A25" s="8">
        <v>78</v>
      </c>
      <c r="B25" s="9" t="s">
        <v>10</v>
      </c>
      <c r="C25" s="8">
        <f>SUMIF(Produits!$C$3:$C$119,A25,Produits!$F$3:$F$119)</f>
        <v>0</v>
      </c>
      <c r="D25" s="54">
        <f t="shared" si="5"/>
        <v>0</v>
      </c>
      <c r="E25" s="2"/>
      <c r="F25" s="60"/>
      <c r="G25" s="10"/>
      <c r="H25" s="10"/>
      <c r="I25" s="61"/>
      <c r="J25" s="2"/>
      <c r="K25" s="60"/>
      <c r="L25" s="10"/>
      <c r="M25" s="10"/>
      <c r="N25" s="10"/>
      <c r="O25" s="10"/>
      <c r="P25" s="10"/>
      <c r="Q25" s="10"/>
      <c r="R25" s="2"/>
      <c r="S25" s="61"/>
    </row>
    <row r="26" spans="1:19" x14ac:dyDescent="0.25">
      <c r="A26" s="8">
        <v>79</v>
      </c>
      <c r="B26" s="9" t="s">
        <v>11</v>
      </c>
      <c r="C26" s="8">
        <f>SUMIF(Produits!$C$3:$C$119,A26,Produits!$F$3:$F$119)</f>
        <v>0</v>
      </c>
      <c r="D26" s="54">
        <f t="shared" si="5"/>
        <v>0</v>
      </c>
      <c r="E26" s="2"/>
      <c r="F26" s="60"/>
      <c r="G26" s="10"/>
      <c r="H26" s="10"/>
      <c r="I26" s="61"/>
      <c r="J26" s="2"/>
      <c r="K26" s="60"/>
      <c r="L26" s="10"/>
      <c r="M26" s="10"/>
      <c r="N26" s="10"/>
      <c r="O26" s="10"/>
      <c r="P26" s="10"/>
      <c r="Q26" s="10"/>
      <c r="R26" s="2"/>
      <c r="S26" s="61"/>
    </row>
    <row r="27" spans="1:19" x14ac:dyDescent="0.25">
      <c r="A27" s="11" t="s">
        <v>266</v>
      </c>
      <c r="B27" s="22" t="s">
        <v>28</v>
      </c>
      <c r="C27" s="12">
        <f>SUM(C17:C26)</f>
        <v>0</v>
      </c>
      <c r="D27" s="13">
        <f t="shared" si="5"/>
        <v>0</v>
      </c>
      <c r="E27" s="2"/>
      <c r="F27" s="12">
        <f t="shared" ref="F27:I27" si="6">SUM(F17:F26)</f>
        <v>0</v>
      </c>
      <c r="G27" s="12">
        <f t="shared" si="6"/>
        <v>0</v>
      </c>
      <c r="H27" s="12">
        <f t="shared" si="6"/>
        <v>0</v>
      </c>
      <c r="I27" s="12">
        <f t="shared" si="6"/>
        <v>0</v>
      </c>
      <c r="J27" s="2"/>
      <c r="K27" s="12">
        <f>SUM(K17:K26)</f>
        <v>0</v>
      </c>
      <c r="L27" s="12">
        <f t="shared" ref="L27" si="7">SUM(L17:L26)</f>
        <v>0</v>
      </c>
      <c r="M27" s="12">
        <f>SUM(M17:M26)</f>
        <v>0</v>
      </c>
      <c r="N27" s="12">
        <f>SUM(N17:N26)</f>
        <v>0</v>
      </c>
      <c r="O27" s="12">
        <f>SUM(O17:O26)</f>
        <v>0</v>
      </c>
      <c r="P27" s="12">
        <f>SUM(P17:P26)</f>
        <v>0</v>
      </c>
      <c r="Q27" s="12">
        <f>SUM(Q17:Q26)</f>
        <v>0</v>
      </c>
      <c r="R27" s="2"/>
      <c r="S27" s="12">
        <f>SUM(S17:S26)</f>
        <v>0</v>
      </c>
    </row>
    <row r="28" spans="1:19" x14ac:dyDescent="0.25">
      <c r="A28" s="2"/>
      <c r="C28" s="2"/>
      <c r="D28" s="5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5">
      <c r="A29" s="11" t="s">
        <v>342</v>
      </c>
      <c r="B29" s="22" t="s">
        <v>86</v>
      </c>
      <c r="C29" s="45">
        <f ca="1">+C27-C15</f>
        <v>0</v>
      </c>
      <c r="D29" s="198">
        <f t="shared" ref="D29" ca="1" si="8">C29-SUM(F29:S29)</f>
        <v>0</v>
      </c>
      <c r="E29" s="2"/>
      <c r="F29" s="45">
        <f>+F27-F15</f>
        <v>0</v>
      </c>
      <c r="G29" s="45">
        <f t="shared" ref="G29:I29" si="9">+G27-G15</f>
        <v>0</v>
      </c>
      <c r="H29" s="45">
        <f t="shared" si="9"/>
        <v>0</v>
      </c>
      <c r="I29" s="45">
        <f t="shared" si="9"/>
        <v>0</v>
      </c>
      <c r="J29" s="2"/>
      <c r="K29" s="45">
        <f t="shared" ref="K29:Q29" si="10">+K27-K15</f>
        <v>0</v>
      </c>
      <c r="L29" s="45">
        <f t="shared" si="10"/>
        <v>0</v>
      </c>
      <c r="M29" s="45">
        <f>+M27-M15</f>
        <v>0</v>
      </c>
      <c r="N29" s="45">
        <f t="shared" si="10"/>
        <v>0</v>
      </c>
      <c r="O29" s="45">
        <f t="shared" si="10"/>
        <v>0</v>
      </c>
      <c r="P29" s="45">
        <f t="shared" si="10"/>
        <v>0</v>
      </c>
      <c r="Q29" s="45">
        <f t="shared" si="10"/>
        <v>0</v>
      </c>
      <c r="R29" s="2"/>
      <c r="S29" s="45">
        <f>+S27-S15</f>
        <v>0</v>
      </c>
    </row>
    <row r="30" spans="1:19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B32" s="161" t="s">
        <v>452</v>
      </c>
    </row>
    <row r="34" spans="1:9" ht="26.4" x14ac:dyDescent="0.25">
      <c r="A34" s="1" t="s">
        <v>453</v>
      </c>
      <c r="B34" s="24" t="s">
        <v>455</v>
      </c>
      <c r="C34" s="282"/>
      <c r="D34" s="283"/>
      <c r="E34" s="283"/>
      <c r="F34" s="283"/>
      <c r="G34" s="283"/>
      <c r="H34" s="283"/>
      <c r="I34" s="284"/>
    </row>
    <row r="35" spans="1:9" s="14" customFormat="1" x14ac:dyDescent="0.25"/>
  </sheetData>
  <sheetProtection algorithmName="SHA-512" hashValue="IbC1JlDgYpWkuZxddvhIlF4AvLCgQoT3X3sVUzNfmMnmRxz7jZlzoiGn25n7eqHq/LLnQ9GJJLZIIb1KYnNcMA==" saltValue="DiLM6SM2Fn3xZRtR5fw9HQ==" spinCount="100000" sheet="1" objects="1" scenarios="1"/>
  <mergeCells count="3">
    <mergeCell ref="F1:I1"/>
    <mergeCell ref="K1:Q1"/>
    <mergeCell ref="C34:I34"/>
  </mergeCells>
  <dataValidations count="1">
    <dataValidation type="decimal" allowBlank="1" showInputMessage="1" showErrorMessage="1" sqref="L5:L14">
      <formula1>-1000000000000000000</formula1>
      <formula2>10000000000000000000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r:id="rId1"/>
  <headerFooter>
    <oddFooter>&amp;R&amp;F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38"/>
  <sheetViews>
    <sheetView zoomScale="70" zoomScaleNormal="70" workbookViewId="0">
      <pane xSplit="5" ySplit="3" topLeftCell="F4" activePane="bottomRight" state="frozen"/>
      <selection activeCell="C48" sqref="C48"/>
      <selection pane="topRight" activeCell="C48" sqref="C48"/>
      <selection pane="bottomLeft" activeCell="C48" sqref="C48"/>
      <selection pane="bottomRight" activeCell="F7" sqref="F7"/>
    </sheetView>
  </sheetViews>
  <sheetFormatPr baseColWidth="10" defaultColWidth="11.5546875" defaultRowHeight="13.2" x14ac:dyDescent="0.25"/>
  <cols>
    <col min="1" max="1" width="11.5546875" style="1"/>
    <col min="2" max="2" width="64.5546875" style="1" bestFit="1" customWidth="1"/>
    <col min="3" max="3" width="17.6640625" style="1" customWidth="1"/>
    <col min="4" max="4" width="12" style="1" customWidth="1"/>
    <col min="5" max="5" width="1.6640625" style="1" customWidth="1"/>
    <col min="6" max="9" width="16" style="1" customWidth="1"/>
    <col min="10" max="10" width="1.6640625" style="1" customWidth="1"/>
    <col min="11" max="17" width="16" style="1" customWidth="1"/>
    <col min="18" max="18" width="1.6640625" style="1" customWidth="1"/>
    <col min="19" max="19" width="16" style="1" customWidth="1"/>
    <col min="20" max="16384" width="11.5546875" style="1"/>
  </cols>
  <sheetData>
    <row r="1" spans="1:19" s="33" customFormat="1" ht="14.25" customHeight="1" thickBot="1" x14ac:dyDescent="0.3">
      <c r="B1" s="27"/>
      <c r="C1" s="31"/>
      <c r="D1" s="32"/>
      <c r="E1" s="1"/>
      <c r="F1" s="276" t="s">
        <v>447</v>
      </c>
      <c r="G1" s="277"/>
      <c r="H1" s="277"/>
      <c r="I1" s="278"/>
      <c r="J1" s="1"/>
      <c r="K1" s="279" t="s">
        <v>448</v>
      </c>
      <c r="L1" s="280"/>
      <c r="M1" s="280"/>
      <c r="N1" s="280"/>
      <c r="O1" s="280"/>
      <c r="P1" s="280"/>
      <c r="Q1" s="281"/>
      <c r="R1" s="1"/>
      <c r="S1" s="47" t="s">
        <v>88</v>
      </c>
    </row>
    <row r="2" spans="1:19" s="42" customFormat="1" ht="127.2" customHeight="1" x14ac:dyDescent="0.25">
      <c r="A2" s="48" t="s">
        <v>91</v>
      </c>
      <c r="B2" s="17" t="s">
        <v>287</v>
      </c>
      <c r="C2" s="34" t="s">
        <v>41</v>
      </c>
      <c r="D2" s="52" t="s">
        <v>89</v>
      </c>
      <c r="E2" s="1"/>
      <c r="F2" s="40" t="s">
        <v>456</v>
      </c>
      <c r="G2" s="38" t="s">
        <v>37</v>
      </c>
      <c r="H2" s="38" t="s">
        <v>39</v>
      </c>
      <c r="I2" s="41" t="s">
        <v>38</v>
      </c>
      <c r="J2" s="1"/>
      <c r="K2" s="35" t="s">
        <v>35</v>
      </c>
      <c r="L2" s="36" t="s">
        <v>87</v>
      </c>
      <c r="M2" s="36" t="s">
        <v>90</v>
      </c>
      <c r="N2" s="36" t="s">
        <v>44</v>
      </c>
      <c r="O2" s="37" t="s">
        <v>36</v>
      </c>
      <c r="P2" s="38" t="s">
        <v>42</v>
      </c>
      <c r="Q2" s="38" t="s">
        <v>13</v>
      </c>
      <c r="R2" s="1"/>
      <c r="S2" s="39" t="s">
        <v>43</v>
      </c>
    </row>
    <row r="3" spans="1:19" s="33" customFormat="1" ht="27" thickBot="1" x14ac:dyDescent="0.3">
      <c r="A3" s="158"/>
      <c r="B3" s="28"/>
      <c r="C3" s="43" t="s">
        <v>344</v>
      </c>
      <c r="D3" s="53" t="s">
        <v>345</v>
      </c>
      <c r="E3" s="81" t="s">
        <v>303</v>
      </c>
      <c r="F3" s="66" t="s">
        <v>302</v>
      </c>
      <c r="G3" s="67" t="s">
        <v>296</v>
      </c>
      <c r="H3" s="64" t="s">
        <v>297</v>
      </c>
      <c r="I3" s="68" t="s">
        <v>294</v>
      </c>
      <c r="J3" s="81" t="s">
        <v>304</v>
      </c>
      <c r="K3" s="62" t="s">
        <v>298</v>
      </c>
      <c r="L3" s="63" t="s">
        <v>299</v>
      </c>
      <c r="M3" s="63" t="s">
        <v>300</v>
      </c>
      <c r="N3" s="63" t="s">
        <v>301</v>
      </c>
      <c r="O3" s="80" t="s">
        <v>295</v>
      </c>
      <c r="P3" s="64" t="s">
        <v>291</v>
      </c>
      <c r="Q3" s="64" t="s">
        <v>292</v>
      </c>
      <c r="R3" s="81" t="s">
        <v>305</v>
      </c>
      <c r="S3" s="65" t="s">
        <v>293</v>
      </c>
    </row>
    <row r="4" spans="1:19" s="33" customFormat="1" x14ac:dyDescent="0.25">
      <c r="A4" s="110">
        <v>1</v>
      </c>
      <c r="B4" s="110">
        <v>2</v>
      </c>
      <c r="C4" s="110">
        <v>3</v>
      </c>
      <c r="D4" s="110">
        <v>4</v>
      </c>
      <c r="E4" s="110">
        <v>5</v>
      </c>
      <c r="F4" s="110">
        <v>6</v>
      </c>
      <c r="G4" s="110">
        <v>7</v>
      </c>
      <c r="H4" s="110">
        <v>8</v>
      </c>
      <c r="I4" s="110">
        <v>9</v>
      </c>
      <c r="J4" s="191">
        <v>10</v>
      </c>
      <c r="K4" s="110">
        <v>11</v>
      </c>
      <c r="L4" s="110">
        <v>12</v>
      </c>
      <c r="M4" s="110">
        <v>13</v>
      </c>
      <c r="N4" s="110">
        <v>14</v>
      </c>
      <c r="O4" s="110">
        <v>15</v>
      </c>
      <c r="P4" s="110">
        <v>16</v>
      </c>
      <c r="Q4" s="110">
        <v>17</v>
      </c>
      <c r="R4" s="192">
        <v>18</v>
      </c>
      <c r="S4" s="110">
        <v>19</v>
      </c>
    </row>
    <row r="5" spans="1:19" x14ac:dyDescent="0.25">
      <c r="A5" s="11" t="s">
        <v>171</v>
      </c>
      <c r="B5" s="6" t="s">
        <v>0</v>
      </c>
      <c r="C5" s="44">
        <f ca="1">SUMIF(Charges!$A$3:$D$112,Analytique_compte!A5,Charges!$D$3:$D$112)</f>
        <v>0</v>
      </c>
      <c r="D5" s="54">
        <f ca="1">C5-SUM(F5:S5)</f>
        <v>0</v>
      </c>
      <c r="E5" s="2"/>
      <c r="F5" s="7"/>
      <c r="G5" s="7"/>
      <c r="H5" s="7"/>
      <c r="I5" s="7"/>
      <c r="J5" s="2"/>
      <c r="K5" s="7"/>
      <c r="L5" s="7"/>
      <c r="M5" s="7"/>
      <c r="N5" s="7"/>
      <c r="O5" s="7"/>
      <c r="P5" s="7"/>
      <c r="Q5" s="7"/>
      <c r="R5" s="2"/>
      <c r="S5" s="7"/>
    </row>
    <row r="6" spans="1:19" x14ac:dyDescent="0.25">
      <c r="A6" s="11" t="s">
        <v>172</v>
      </c>
      <c r="B6" s="6" t="s">
        <v>45</v>
      </c>
      <c r="C6" s="44">
        <f ca="1">SUMIF(Charges!$A$3:$D$112,Analytique_compte!A6,Charges!$D$3:$D$112)</f>
        <v>0</v>
      </c>
      <c r="D6" s="54">
        <f ca="1">C6-SUM(F6:S6)</f>
        <v>0</v>
      </c>
      <c r="E6" s="159"/>
      <c r="F6" s="7"/>
      <c r="G6" s="7"/>
      <c r="H6" s="7"/>
      <c r="I6" s="7"/>
      <c r="J6" s="159"/>
      <c r="K6" s="7"/>
      <c r="L6" s="7"/>
      <c r="M6" s="7"/>
      <c r="N6" s="7"/>
      <c r="O6" s="7"/>
      <c r="P6" s="7"/>
      <c r="Q6" s="7"/>
      <c r="R6" s="159"/>
      <c r="S6" s="7"/>
    </row>
    <row r="7" spans="1:19" x14ac:dyDescent="0.25">
      <c r="A7" s="11" t="s">
        <v>173</v>
      </c>
      <c r="B7" s="9" t="s">
        <v>570</v>
      </c>
      <c r="C7" s="44">
        <f ca="1">SUMIF(Charges!$A$3:$D$112,Analytique_compte!A7,Charges!$D$3:$D$112)</f>
        <v>0</v>
      </c>
      <c r="D7" s="54">
        <f ca="1">C7-SUM(F7:S7)</f>
        <v>0</v>
      </c>
      <c r="E7" s="2"/>
      <c r="F7" s="60"/>
      <c r="G7" s="10"/>
      <c r="H7" s="10"/>
      <c r="I7" s="61"/>
      <c r="J7" s="2"/>
      <c r="K7" s="60"/>
      <c r="L7" s="7"/>
      <c r="M7" s="10"/>
      <c r="N7" s="10"/>
      <c r="O7" s="10"/>
      <c r="P7" s="10"/>
      <c r="Q7" s="61"/>
      <c r="R7" s="2"/>
      <c r="S7" s="193"/>
    </row>
    <row r="8" spans="1:19" x14ac:dyDescent="0.25">
      <c r="A8" s="11" t="s">
        <v>174</v>
      </c>
      <c r="B8" s="9" t="s">
        <v>571</v>
      </c>
      <c r="C8" s="44">
        <f ca="1">SUMIF(Charges!$A$3:$D$112,Analytique_compte!A8,Charges!$D$3:$D$112)</f>
        <v>0</v>
      </c>
      <c r="D8" s="54">
        <f t="shared" ref="D8:D81" ca="1" si="0">C8-SUM(F8:S8)</f>
        <v>0</v>
      </c>
      <c r="E8" s="2"/>
      <c r="F8" s="60"/>
      <c r="G8" s="10"/>
      <c r="H8" s="10"/>
      <c r="I8" s="61"/>
      <c r="J8" s="2"/>
      <c r="K8" s="60"/>
      <c r="L8" s="7"/>
      <c r="M8" s="10"/>
      <c r="N8" s="10"/>
      <c r="O8" s="10"/>
      <c r="P8" s="10"/>
      <c r="Q8" s="61"/>
      <c r="R8" s="2"/>
      <c r="S8" s="193"/>
    </row>
    <row r="9" spans="1:19" x14ac:dyDescent="0.25">
      <c r="A9" s="11" t="s">
        <v>175</v>
      </c>
      <c r="B9" s="9" t="s">
        <v>572</v>
      </c>
      <c r="C9" s="44">
        <f ca="1">SUMIF(Charges!$A$3:$D$112,Analytique_compte!A9,Charges!$D$3:$D$112)</f>
        <v>0</v>
      </c>
      <c r="D9" s="54">
        <f t="shared" ca="1" si="0"/>
        <v>0</v>
      </c>
      <c r="E9" s="2"/>
      <c r="F9" s="60"/>
      <c r="G9" s="10"/>
      <c r="H9" s="10"/>
      <c r="I9" s="61"/>
      <c r="J9" s="2"/>
      <c r="K9" s="60"/>
      <c r="L9" s="7"/>
      <c r="M9" s="10"/>
      <c r="N9" s="10"/>
      <c r="O9" s="10"/>
      <c r="P9" s="10"/>
      <c r="Q9" s="61"/>
      <c r="R9" s="2"/>
      <c r="S9" s="193"/>
    </row>
    <row r="10" spans="1:19" x14ac:dyDescent="0.25">
      <c r="A10" s="11" t="s">
        <v>176</v>
      </c>
      <c r="B10" s="9" t="s">
        <v>573</v>
      </c>
      <c r="C10" s="44">
        <f ca="1">SUMIF(Charges!$A$3:$D$112,Analytique_compte!A10,Charges!$D$3:$D$112)</f>
        <v>0</v>
      </c>
      <c r="D10" s="54">
        <f t="shared" ca="1" si="0"/>
        <v>0</v>
      </c>
      <c r="E10" s="2"/>
      <c r="F10" s="60"/>
      <c r="G10" s="10"/>
      <c r="H10" s="10"/>
      <c r="I10" s="61"/>
      <c r="J10" s="2"/>
      <c r="K10" s="60"/>
      <c r="L10" s="7"/>
      <c r="M10" s="10"/>
      <c r="N10" s="10"/>
      <c r="O10" s="10"/>
      <c r="P10" s="10"/>
      <c r="Q10" s="61"/>
      <c r="R10" s="2"/>
      <c r="S10" s="193"/>
    </row>
    <row r="11" spans="1:19" x14ac:dyDescent="0.25">
      <c r="A11" s="11" t="s">
        <v>177</v>
      </c>
      <c r="B11" s="9" t="s">
        <v>574</v>
      </c>
      <c r="C11" s="44">
        <f ca="1">SUMIF(Charges!$A$3:$D$112,Analytique_compte!A11,Charges!$D$3:$D$112)</f>
        <v>0</v>
      </c>
      <c r="D11" s="54">
        <f t="shared" ca="1" si="0"/>
        <v>0</v>
      </c>
      <c r="E11" s="2"/>
      <c r="F11" s="60"/>
      <c r="G11" s="10"/>
      <c r="H11" s="10"/>
      <c r="I11" s="61"/>
      <c r="J11" s="2"/>
      <c r="K11" s="60"/>
      <c r="L11" s="7"/>
      <c r="M11" s="10"/>
      <c r="N11" s="10"/>
      <c r="O11" s="10"/>
      <c r="P11" s="10"/>
      <c r="Q11" s="61"/>
      <c r="R11" s="2"/>
      <c r="S11" s="193"/>
    </row>
    <row r="12" spans="1:19" x14ac:dyDescent="0.25">
      <c r="A12" s="11" t="s">
        <v>178</v>
      </c>
      <c r="B12" s="9" t="s">
        <v>575</v>
      </c>
      <c r="C12" s="44">
        <f ca="1">SUMIF(Charges!$A$3:$D$112,Analytique_compte!A12,Charges!$D$3:$D$112)</f>
        <v>0</v>
      </c>
      <c r="D12" s="54">
        <f t="shared" ca="1" si="0"/>
        <v>0</v>
      </c>
      <c r="E12" s="2"/>
      <c r="F12" s="60"/>
      <c r="G12" s="10"/>
      <c r="H12" s="10"/>
      <c r="I12" s="61"/>
      <c r="J12" s="2"/>
      <c r="K12" s="60"/>
      <c r="L12" s="7"/>
      <c r="M12" s="10"/>
      <c r="N12" s="10"/>
      <c r="O12" s="10"/>
      <c r="P12" s="10"/>
      <c r="Q12" s="61"/>
      <c r="R12" s="2"/>
      <c r="S12" s="193"/>
    </row>
    <row r="13" spans="1:19" x14ac:dyDescent="0.25">
      <c r="A13" s="11" t="s">
        <v>179</v>
      </c>
      <c r="B13" s="6" t="s">
        <v>1</v>
      </c>
      <c r="C13" s="44">
        <f ca="1">SUMIF(Charges!$A$3:$D$112,Analytique_compte!A13,Charges!$D$3:$D$112)</f>
        <v>0</v>
      </c>
      <c r="D13" s="54">
        <f t="shared" ca="1" si="0"/>
        <v>0</v>
      </c>
      <c r="E13" s="2"/>
      <c r="F13" s="7"/>
      <c r="G13" s="7"/>
      <c r="H13" s="7"/>
      <c r="I13" s="7"/>
      <c r="J13" s="2"/>
      <c r="K13" s="7"/>
      <c r="L13" s="7"/>
      <c r="M13" s="7"/>
      <c r="N13" s="7"/>
      <c r="O13" s="7"/>
      <c r="P13" s="7"/>
      <c r="Q13" s="7"/>
      <c r="R13" s="2"/>
      <c r="S13" s="7"/>
    </row>
    <row r="14" spans="1:19" x14ac:dyDescent="0.25">
      <c r="A14" s="11" t="s">
        <v>180</v>
      </c>
      <c r="B14" s="9" t="s">
        <v>576</v>
      </c>
      <c r="C14" s="44">
        <f ca="1">SUMIF(Charges!$A$3:$D$112,Analytique_compte!A14,Charges!$D$3:$D$112)</f>
        <v>0</v>
      </c>
      <c r="D14" s="54">
        <f t="shared" ca="1" si="0"/>
        <v>0</v>
      </c>
      <c r="E14" s="2"/>
      <c r="F14" s="60"/>
      <c r="G14" s="10"/>
      <c r="H14" s="10"/>
      <c r="I14" s="61"/>
      <c r="J14" s="2"/>
      <c r="K14" s="60"/>
      <c r="L14" s="7"/>
      <c r="M14" s="10"/>
      <c r="N14" s="10"/>
      <c r="O14" s="10"/>
      <c r="P14" s="10"/>
      <c r="Q14" s="61"/>
      <c r="R14" s="2"/>
      <c r="S14" s="193"/>
    </row>
    <row r="15" spans="1:19" x14ac:dyDescent="0.25">
      <c r="A15" s="11" t="s">
        <v>181</v>
      </c>
      <c r="B15" s="173" t="s">
        <v>577</v>
      </c>
      <c r="C15" s="44">
        <f ca="1">SUMIF(Charges!$A$3:$D$112,Analytique_compte!A15,Charges!$D$3:$D$112)</f>
        <v>0</v>
      </c>
      <c r="D15" s="54">
        <f ca="1">C15-SUM(F15:S15)</f>
        <v>0</v>
      </c>
      <c r="E15" s="2"/>
      <c r="F15" s="7"/>
      <c r="G15" s="7"/>
      <c r="H15" s="7"/>
      <c r="I15" s="7"/>
      <c r="J15" s="2"/>
      <c r="K15" s="7"/>
      <c r="L15" s="7"/>
      <c r="M15" s="7"/>
      <c r="N15" s="7"/>
      <c r="O15" s="7"/>
      <c r="P15" s="7"/>
      <c r="Q15" s="7"/>
      <c r="R15" s="2"/>
      <c r="S15" s="7"/>
    </row>
    <row r="16" spans="1:19" x14ac:dyDescent="0.25">
      <c r="A16" s="11" t="s">
        <v>182</v>
      </c>
      <c r="B16" s="173" t="s">
        <v>426</v>
      </c>
      <c r="C16" s="44">
        <f ca="1">SUMIF(Charges!$A$3:$D$112,Analytique_compte!A16,Charges!$D$3:$D$112)</f>
        <v>0</v>
      </c>
      <c r="D16" s="54">
        <f t="shared" ca="1" si="0"/>
        <v>0</v>
      </c>
      <c r="E16" s="2"/>
      <c r="F16" s="60"/>
      <c r="G16" s="10"/>
      <c r="H16" s="10"/>
      <c r="I16" s="61"/>
      <c r="J16" s="2"/>
      <c r="K16" s="60"/>
      <c r="L16" s="7"/>
      <c r="M16" s="10"/>
      <c r="N16" s="10"/>
      <c r="O16" s="10"/>
      <c r="P16" s="10"/>
      <c r="Q16" s="61"/>
      <c r="R16" s="2"/>
      <c r="S16" s="193"/>
    </row>
    <row r="17" spans="1:19" x14ac:dyDescent="0.25">
      <c r="A17" s="11" t="s">
        <v>183</v>
      </c>
      <c r="B17" s="173" t="s">
        <v>425</v>
      </c>
      <c r="C17" s="44">
        <f ca="1">SUMIF(Charges!$A$3:$D$112,Analytique_compte!A17,Charges!$D$3:$D$112)</f>
        <v>0</v>
      </c>
      <c r="D17" s="54">
        <f t="shared" ca="1" si="0"/>
        <v>0</v>
      </c>
      <c r="E17" s="2"/>
      <c r="F17" s="60"/>
      <c r="G17" s="10"/>
      <c r="H17" s="10"/>
      <c r="I17" s="61"/>
      <c r="J17" s="2"/>
      <c r="K17" s="60"/>
      <c r="L17" s="7"/>
      <c r="M17" s="10"/>
      <c r="N17" s="10"/>
      <c r="O17" s="10"/>
      <c r="P17" s="10"/>
      <c r="Q17" s="61"/>
      <c r="R17" s="2"/>
      <c r="S17" s="193"/>
    </row>
    <row r="18" spans="1:19" x14ac:dyDescent="0.25">
      <c r="A18" s="11" t="s">
        <v>184</v>
      </c>
      <c r="B18" s="173" t="s">
        <v>578</v>
      </c>
      <c r="C18" s="44">
        <f ca="1">SUMIF(Charges!$A$3:$D$112,Analytique_compte!A18,Charges!$D$3:$D$112)</f>
        <v>0</v>
      </c>
      <c r="D18" s="54">
        <f t="shared" ca="1" si="0"/>
        <v>0</v>
      </c>
      <c r="E18" s="2"/>
      <c r="F18" s="7"/>
      <c r="G18" s="7"/>
      <c r="H18" s="7"/>
      <c r="I18" s="7"/>
      <c r="J18" s="2"/>
      <c r="K18" s="7"/>
      <c r="L18" s="7"/>
      <c r="M18" s="7"/>
      <c r="N18" s="7"/>
      <c r="O18" s="7"/>
      <c r="P18" s="7"/>
      <c r="Q18" s="7"/>
      <c r="R18" s="2"/>
      <c r="S18" s="7"/>
    </row>
    <row r="19" spans="1:19" x14ac:dyDescent="0.25">
      <c r="A19" s="11" t="s">
        <v>185</v>
      </c>
      <c r="B19" s="173" t="s">
        <v>427</v>
      </c>
      <c r="C19" s="44">
        <f ca="1">SUMIF(Charges!$A$3:$D$112,Analytique_compte!A19,Charges!$D$3:$D$112)</f>
        <v>0</v>
      </c>
      <c r="D19" s="54">
        <f t="shared" ca="1" si="0"/>
        <v>0</v>
      </c>
      <c r="E19" s="2"/>
      <c r="F19" s="60"/>
      <c r="G19" s="10"/>
      <c r="H19" s="10"/>
      <c r="I19" s="61"/>
      <c r="J19" s="2"/>
      <c r="K19" s="60"/>
      <c r="L19" s="7"/>
      <c r="M19" s="10"/>
      <c r="N19" s="10"/>
      <c r="O19" s="10"/>
      <c r="P19" s="10"/>
      <c r="Q19" s="61"/>
      <c r="R19" s="2"/>
      <c r="S19" s="193"/>
    </row>
    <row r="20" spans="1:19" x14ac:dyDescent="0.25">
      <c r="A20" s="11" t="s">
        <v>186</v>
      </c>
      <c r="B20" s="173" t="s">
        <v>428</v>
      </c>
      <c r="C20" s="44">
        <f ca="1">SUMIF(Charges!$A$3:$D$112,Analytique_compte!A20,Charges!$D$3:$D$112)</f>
        <v>0</v>
      </c>
      <c r="D20" s="54">
        <f t="shared" ca="1" si="0"/>
        <v>0</v>
      </c>
      <c r="E20" s="2"/>
      <c r="F20" s="60"/>
      <c r="G20" s="10"/>
      <c r="H20" s="10"/>
      <c r="I20" s="61"/>
      <c r="J20" s="2"/>
      <c r="K20" s="60"/>
      <c r="L20" s="7"/>
      <c r="M20" s="10"/>
      <c r="N20" s="10"/>
      <c r="O20" s="10"/>
      <c r="P20" s="10"/>
      <c r="Q20" s="61"/>
      <c r="R20" s="2"/>
      <c r="S20" s="193"/>
    </row>
    <row r="21" spans="1:19" x14ac:dyDescent="0.25">
      <c r="A21" s="11" t="s">
        <v>187</v>
      </c>
      <c r="B21" s="173" t="s">
        <v>579</v>
      </c>
      <c r="C21" s="44">
        <f ca="1">SUMIF(Charges!$A$3:$D$112,Analytique_compte!A21,Charges!$D$3:$D$112)</f>
        <v>0</v>
      </c>
      <c r="D21" s="54">
        <f t="shared" ca="1" si="0"/>
        <v>0</v>
      </c>
      <c r="E21" s="2"/>
      <c r="F21" s="7"/>
      <c r="G21" s="7"/>
      <c r="H21" s="7"/>
      <c r="I21" s="7"/>
      <c r="J21" s="2"/>
      <c r="K21" s="7"/>
      <c r="L21" s="7"/>
      <c r="M21" s="7"/>
      <c r="N21" s="7"/>
      <c r="O21" s="7"/>
      <c r="P21" s="7"/>
      <c r="Q21" s="7"/>
      <c r="R21" s="2"/>
      <c r="S21" s="7"/>
    </row>
    <row r="22" spans="1:19" x14ac:dyDescent="0.25">
      <c r="A22" s="11" t="s">
        <v>188</v>
      </c>
      <c r="B22" s="173" t="s">
        <v>429</v>
      </c>
      <c r="C22" s="44">
        <f ca="1">SUMIF(Charges!$A$3:$D$112,Analytique_compte!A22,Charges!$D$3:$D$112)</f>
        <v>0</v>
      </c>
      <c r="D22" s="54">
        <f t="shared" ca="1" si="0"/>
        <v>0</v>
      </c>
      <c r="E22" s="2"/>
      <c r="F22" s="60"/>
      <c r="G22" s="10"/>
      <c r="H22" s="10"/>
      <c r="I22" s="61"/>
      <c r="J22" s="2"/>
      <c r="K22" s="60"/>
      <c r="L22" s="7"/>
      <c r="M22" s="10"/>
      <c r="N22" s="10"/>
      <c r="O22" s="10"/>
      <c r="P22" s="10"/>
      <c r="Q22" s="61"/>
      <c r="R22" s="2"/>
      <c r="S22" s="193"/>
    </row>
    <row r="23" spans="1:19" x14ac:dyDescent="0.25">
      <c r="A23" s="11" t="s">
        <v>189</v>
      </c>
      <c r="B23" s="173" t="s">
        <v>430</v>
      </c>
      <c r="C23" s="44">
        <f ca="1">SUMIF(Charges!$A$3:$D$112,Analytique_compte!A23,Charges!$D$3:$D$112)</f>
        <v>0</v>
      </c>
      <c r="D23" s="54">
        <f t="shared" ca="1" si="0"/>
        <v>0</v>
      </c>
      <c r="E23" s="2"/>
      <c r="F23" s="60"/>
      <c r="G23" s="10"/>
      <c r="H23" s="10"/>
      <c r="I23" s="61"/>
      <c r="J23" s="2"/>
      <c r="K23" s="60"/>
      <c r="L23" s="7"/>
      <c r="M23" s="10"/>
      <c r="N23" s="10"/>
      <c r="O23" s="10"/>
      <c r="P23" s="10"/>
      <c r="Q23" s="61"/>
      <c r="R23" s="2"/>
      <c r="S23" s="193"/>
    </row>
    <row r="24" spans="1:19" x14ac:dyDescent="0.25">
      <c r="A24" s="11" t="s">
        <v>190</v>
      </c>
      <c r="B24" s="173" t="s">
        <v>580</v>
      </c>
      <c r="C24" s="44">
        <f ca="1">SUMIF(Charges!$A$3:$D$112,Analytique_compte!A24,Charges!$D$3:$D$112)</f>
        <v>0</v>
      </c>
      <c r="D24" s="54">
        <f t="shared" ca="1" si="0"/>
        <v>0</v>
      </c>
      <c r="E24" s="2"/>
      <c r="F24" s="7"/>
      <c r="G24" s="7"/>
      <c r="H24" s="7"/>
      <c r="I24" s="7"/>
      <c r="J24" s="2"/>
      <c r="K24" s="7"/>
      <c r="L24" s="7"/>
      <c r="M24" s="7"/>
      <c r="N24" s="7"/>
      <c r="O24" s="7"/>
      <c r="P24" s="7"/>
      <c r="Q24" s="7"/>
      <c r="R24" s="2"/>
      <c r="S24" s="7"/>
    </row>
    <row r="25" spans="1:19" x14ac:dyDescent="0.25">
      <c r="A25" s="11" t="s">
        <v>191</v>
      </c>
      <c r="B25" s="173" t="s">
        <v>431</v>
      </c>
      <c r="C25" s="44">
        <f ca="1">SUMIF(Charges!$A$3:$D$112,Analytique_compte!A25,Charges!$D$3:$D$112)</f>
        <v>0</v>
      </c>
      <c r="D25" s="54">
        <f t="shared" ca="1" si="0"/>
        <v>0</v>
      </c>
      <c r="E25" s="2"/>
      <c r="F25" s="60"/>
      <c r="G25" s="10"/>
      <c r="H25" s="10"/>
      <c r="I25" s="61"/>
      <c r="J25" s="2"/>
      <c r="K25" s="60"/>
      <c r="L25" s="7"/>
      <c r="M25" s="10"/>
      <c r="N25" s="10"/>
      <c r="O25" s="10"/>
      <c r="P25" s="10"/>
      <c r="Q25" s="61"/>
      <c r="R25" s="2"/>
      <c r="S25" s="193"/>
    </row>
    <row r="26" spans="1:19" x14ac:dyDescent="0.25">
      <c r="A26" s="11" t="s">
        <v>192</v>
      </c>
      <c r="B26" s="173" t="s">
        <v>432</v>
      </c>
      <c r="C26" s="44">
        <f ca="1">SUMIF(Charges!$A$3:$D$112,Analytique_compte!A26,Charges!$D$3:$D$112)</f>
        <v>0</v>
      </c>
      <c r="D26" s="54">
        <f t="shared" ca="1" si="0"/>
        <v>0</v>
      </c>
      <c r="E26" s="2"/>
      <c r="F26" s="60"/>
      <c r="G26" s="10"/>
      <c r="H26" s="10"/>
      <c r="I26" s="61"/>
      <c r="J26" s="2"/>
      <c r="K26" s="60"/>
      <c r="L26" s="7"/>
      <c r="M26" s="10"/>
      <c r="N26" s="10"/>
      <c r="O26" s="10"/>
      <c r="P26" s="10"/>
      <c r="Q26" s="61"/>
      <c r="R26" s="2"/>
      <c r="S26" s="193"/>
    </row>
    <row r="27" spans="1:19" x14ac:dyDescent="0.25">
      <c r="A27" s="11" t="s">
        <v>193</v>
      </c>
      <c r="B27" s="173" t="s">
        <v>581</v>
      </c>
      <c r="C27" s="44">
        <f ca="1">SUMIF(Charges!$A$3:$D$112,Analytique_compte!A27,Charges!$D$3:$D$112)</f>
        <v>0</v>
      </c>
      <c r="D27" s="54">
        <f t="shared" ca="1" si="0"/>
        <v>0</v>
      </c>
      <c r="E27" s="2"/>
      <c r="F27" s="60"/>
      <c r="G27" s="10"/>
      <c r="H27" s="10"/>
      <c r="I27" s="61"/>
      <c r="J27" s="2"/>
      <c r="K27" s="60"/>
      <c r="L27" s="7"/>
      <c r="M27" s="10"/>
      <c r="N27" s="10"/>
      <c r="O27" s="10"/>
      <c r="P27" s="10"/>
      <c r="Q27" s="61"/>
      <c r="R27" s="2"/>
      <c r="S27" s="193"/>
    </row>
    <row r="28" spans="1:19" x14ac:dyDescent="0.25">
      <c r="A28" s="11" t="s">
        <v>194</v>
      </c>
      <c r="B28" s="173" t="s">
        <v>582</v>
      </c>
      <c r="C28" s="44">
        <f ca="1">SUMIF(Charges!$A$3:$D$112,Analytique_compte!A28,Charges!$D$3:$D$112)</f>
        <v>0</v>
      </c>
      <c r="D28" s="54">
        <f t="shared" ca="1" si="0"/>
        <v>0</v>
      </c>
      <c r="E28" s="2"/>
      <c r="F28" s="60"/>
      <c r="G28" s="10"/>
      <c r="H28" s="10"/>
      <c r="I28" s="61"/>
      <c r="J28" s="2"/>
      <c r="K28" s="60"/>
      <c r="L28" s="7"/>
      <c r="M28" s="10"/>
      <c r="N28" s="10"/>
      <c r="O28" s="10"/>
      <c r="P28" s="10"/>
      <c r="Q28" s="61"/>
      <c r="R28" s="2"/>
      <c r="S28" s="193"/>
    </row>
    <row r="29" spans="1:19" x14ac:dyDescent="0.25">
      <c r="A29" s="11" t="s">
        <v>195</v>
      </c>
      <c r="B29" s="9" t="s">
        <v>583</v>
      </c>
      <c r="C29" s="44">
        <f ca="1">SUMIF(Charges!$A$3:$D$112,Analytique_compte!A29,Charges!$D$3:$D$112)</f>
        <v>0</v>
      </c>
      <c r="D29" s="54">
        <f t="shared" ca="1" si="0"/>
        <v>0</v>
      </c>
      <c r="E29" s="2"/>
      <c r="F29" s="60"/>
      <c r="G29" s="10"/>
      <c r="H29" s="10"/>
      <c r="I29" s="61"/>
      <c r="J29" s="2"/>
      <c r="K29" s="60"/>
      <c r="L29" s="7"/>
      <c r="M29" s="10"/>
      <c r="N29" s="10"/>
      <c r="O29" s="10"/>
      <c r="P29" s="10"/>
      <c r="Q29" s="61"/>
      <c r="R29" s="2"/>
      <c r="S29" s="193"/>
    </row>
    <row r="30" spans="1:19" x14ac:dyDescent="0.25">
      <c r="A30" s="11" t="s">
        <v>196</v>
      </c>
      <c r="B30" s="9" t="s">
        <v>584</v>
      </c>
      <c r="C30" s="44">
        <f ca="1">SUMIF(Charges!$A$3:$D$112,Analytique_compte!A30,Charges!$D$3:$D$112)</f>
        <v>0</v>
      </c>
      <c r="D30" s="54">
        <f t="shared" ca="1" si="0"/>
        <v>0</v>
      </c>
      <c r="E30" s="2"/>
      <c r="F30" s="60"/>
      <c r="G30" s="10"/>
      <c r="H30" s="10"/>
      <c r="I30" s="61"/>
      <c r="J30" s="2"/>
      <c r="K30" s="60"/>
      <c r="L30" s="7"/>
      <c r="M30" s="10"/>
      <c r="N30" s="10"/>
      <c r="O30" s="10"/>
      <c r="P30" s="10"/>
      <c r="Q30" s="61"/>
      <c r="R30" s="2"/>
      <c r="S30" s="193"/>
    </row>
    <row r="31" spans="1:19" x14ac:dyDescent="0.25">
      <c r="A31" s="11" t="s">
        <v>197</v>
      </c>
      <c r="B31" s="6" t="s">
        <v>16</v>
      </c>
      <c r="C31" s="44">
        <f ca="1">SUMIF(Charges!$A$3:$D$112,Analytique_compte!A31,Charges!$D$3:$D$112)</f>
        <v>0</v>
      </c>
      <c r="D31" s="54">
        <f t="shared" ca="1" si="0"/>
        <v>0</v>
      </c>
      <c r="E31" s="2"/>
      <c r="F31" s="7"/>
      <c r="G31" s="7"/>
      <c r="H31" s="7"/>
      <c r="I31" s="7"/>
      <c r="J31" s="2"/>
      <c r="K31" s="7"/>
      <c r="L31" s="7"/>
      <c r="M31" s="7"/>
      <c r="N31" s="7"/>
      <c r="O31" s="7"/>
      <c r="P31" s="7"/>
      <c r="Q31" s="7"/>
      <c r="R31" s="2"/>
      <c r="S31" s="7"/>
    </row>
    <row r="32" spans="1:19" x14ac:dyDescent="0.25">
      <c r="A32" s="11" t="s">
        <v>198</v>
      </c>
      <c r="B32" s="9" t="s">
        <v>585</v>
      </c>
      <c r="C32" s="44">
        <f ca="1">SUMIF(Charges!$A$3:$D$112,Analytique_compte!A32,Charges!$D$3:$D$112)</f>
        <v>0</v>
      </c>
      <c r="D32" s="54">
        <f t="shared" ca="1" si="0"/>
        <v>0</v>
      </c>
      <c r="E32" s="2"/>
      <c r="F32" s="60"/>
      <c r="G32" s="10"/>
      <c r="H32" s="10"/>
      <c r="I32" s="61"/>
      <c r="J32" s="2"/>
      <c r="K32" s="60"/>
      <c r="L32" s="7"/>
      <c r="M32" s="10"/>
      <c r="N32" s="10"/>
      <c r="O32" s="10"/>
      <c r="P32" s="10"/>
      <c r="Q32" s="61"/>
      <c r="R32" s="2"/>
      <c r="S32" s="193"/>
    </row>
    <row r="33" spans="1:19" x14ac:dyDescent="0.25">
      <c r="A33" s="11" t="s">
        <v>199</v>
      </c>
      <c r="B33" s="9" t="s">
        <v>586</v>
      </c>
      <c r="C33" s="44">
        <f ca="1">SUMIF(Charges!$A$3:$D$112,Analytique_compte!A33,Charges!$D$3:$D$112)</f>
        <v>0</v>
      </c>
      <c r="D33" s="54">
        <f t="shared" ca="1" si="0"/>
        <v>0</v>
      </c>
      <c r="E33" s="2"/>
      <c r="F33" s="60"/>
      <c r="G33" s="10"/>
      <c r="H33" s="10"/>
      <c r="I33" s="61"/>
      <c r="J33" s="2"/>
      <c r="K33" s="60"/>
      <c r="L33" s="7"/>
      <c r="M33" s="10"/>
      <c r="N33" s="10"/>
      <c r="O33" s="10"/>
      <c r="P33" s="10"/>
      <c r="Q33" s="61"/>
      <c r="R33" s="2"/>
      <c r="S33" s="193"/>
    </row>
    <row r="34" spans="1:19" x14ac:dyDescent="0.25">
      <c r="A34" s="11" t="s">
        <v>200</v>
      </c>
      <c r="B34" s="9" t="s">
        <v>587</v>
      </c>
      <c r="C34" s="44">
        <f ca="1">SUMIF(Charges!$A$3:$D$112,Analytique_compte!A34,Charges!$D$3:$D$112)</f>
        <v>0</v>
      </c>
      <c r="D34" s="54">
        <f t="shared" ca="1" si="0"/>
        <v>0</v>
      </c>
      <c r="E34" s="2"/>
      <c r="F34" s="60"/>
      <c r="G34" s="10"/>
      <c r="H34" s="10"/>
      <c r="I34" s="61"/>
      <c r="J34" s="2"/>
      <c r="K34" s="60"/>
      <c r="L34" s="7"/>
      <c r="M34" s="10"/>
      <c r="N34" s="10"/>
      <c r="O34" s="10"/>
      <c r="P34" s="10"/>
      <c r="Q34" s="61"/>
      <c r="R34" s="2"/>
      <c r="S34" s="193"/>
    </row>
    <row r="35" spans="1:19" x14ac:dyDescent="0.25">
      <c r="A35" s="11" t="s">
        <v>201</v>
      </c>
      <c r="B35" s="9" t="s">
        <v>588</v>
      </c>
      <c r="C35" s="44">
        <f ca="1">SUMIF(Charges!$A$3:$D$112,Analytique_compte!A35,Charges!$D$3:$D$112)</f>
        <v>0</v>
      </c>
      <c r="D35" s="54">
        <f t="shared" ca="1" si="0"/>
        <v>0</v>
      </c>
      <c r="E35" s="2"/>
      <c r="F35" s="60"/>
      <c r="G35" s="10"/>
      <c r="H35" s="10"/>
      <c r="I35" s="61"/>
      <c r="J35" s="2"/>
      <c r="K35" s="60"/>
      <c r="L35" s="7"/>
      <c r="M35" s="10"/>
      <c r="N35" s="10"/>
      <c r="O35" s="10"/>
      <c r="P35" s="10"/>
      <c r="Q35" s="61"/>
      <c r="R35" s="2"/>
      <c r="S35" s="193"/>
    </row>
    <row r="36" spans="1:19" x14ac:dyDescent="0.25">
      <c r="A36" s="11" t="s">
        <v>202</v>
      </c>
      <c r="B36" s="9" t="s">
        <v>589</v>
      </c>
      <c r="C36" s="44">
        <f ca="1">SUMIF(Charges!$A$3:$D$112,Analytique_compte!A36,Charges!$D$3:$D$112)</f>
        <v>0</v>
      </c>
      <c r="D36" s="54">
        <f t="shared" ca="1" si="0"/>
        <v>0</v>
      </c>
      <c r="E36" s="2"/>
      <c r="F36" s="60"/>
      <c r="G36" s="10"/>
      <c r="H36" s="10"/>
      <c r="I36" s="61"/>
      <c r="J36" s="2"/>
      <c r="K36" s="60"/>
      <c r="L36" s="7"/>
      <c r="M36" s="10"/>
      <c r="N36" s="10"/>
      <c r="O36" s="10"/>
      <c r="P36" s="10"/>
      <c r="Q36" s="61"/>
      <c r="R36" s="2"/>
      <c r="S36" s="193"/>
    </row>
    <row r="37" spans="1:19" x14ac:dyDescent="0.25">
      <c r="A37" s="11" t="s">
        <v>203</v>
      </c>
      <c r="B37" s="9" t="s">
        <v>590</v>
      </c>
      <c r="C37" s="44">
        <f ca="1">SUMIF(Charges!$A$3:$D$112,Analytique_compte!A37,Charges!$D$3:$D$112)</f>
        <v>0</v>
      </c>
      <c r="D37" s="54">
        <f t="shared" ca="1" si="0"/>
        <v>0</v>
      </c>
      <c r="E37" s="2"/>
      <c r="F37" s="60"/>
      <c r="G37" s="10"/>
      <c r="H37" s="10"/>
      <c r="I37" s="61"/>
      <c r="J37" s="2"/>
      <c r="K37" s="60"/>
      <c r="L37" s="7"/>
      <c r="M37" s="10"/>
      <c r="N37" s="10"/>
      <c r="O37" s="10"/>
      <c r="P37" s="10"/>
      <c r="Q37" s="61"/>
      <c r="R37" s="2"/>
      <c r="S37" s="193"/>
    </row>
    <row r="38" spans="1:19" x14ac:dyDescent="0.25">
      <c r="A38" s="11" t="s">
        <v>204</v>
      </c>
      <c r="B38" s="9" t="s">
        <v>591</v>
      </c>
      <c r="C38" s="44">
        <f ca="1">SUMIF(Charges!$A$3:$D$112,Analytique_compte!A38,Charges!$D$3:$D$112)</f>
        <v>0</v>
      </c>
      <c r="D38" s="54">
        <f t="shared" ca="1" si="0"/>
        <v>0</v>
      </c>
      <c r="E38" s="2"/>
      <c r="F38" s="60"/>
      <c r="G38" s="10"/>
      <c r="H38" s="10"/>
      <c r="I38" s="61"/>
      <c r="J38" s="2"/>
      <c r="K38" s="60"/>
      <c r="L38" s="7"/>
      <c r="M38" s="10"/>
      <c r="N38" s="10"/>
      <c r="O38" s="10"/>
      <c r="P38" s="10"/>
      <c r="Q38" s="61"/>
      <c r="R38" s="2"/>
      <c r="S38" s="193"/>
    </row>
    <row r="39" spans="1:19" x14ac:dyDescent="0.25">
      <c r="A39" s="11" t="s">
        <v>205</v>
      </c>
      <c r="B39" s="9" t="s">
        <v>592</v>
      </c>
      <c r="C39" s="44">
        <f ca="1">SUMIF(Charges!$A$3:$D$112,Analytique_compte!A39,Charges!$D$3:$D$112)</f>
        <v>0</v>
      </c>
      <c r="D39" s="54">
        <f t="shared" ca="1" si="0"/>
        <v>0</v>
      </c>
      <c r="E39" s="2"/>
      <c r="F39" s="60"/>
      <c r="G39" s="10"/>
      <c r="H39" s="10"/>
      <c r="I39" s="61"/>
      <c r="J39" s="2"/>
      <c r="K39" s="60"/>
      <c r="L39" s="7"/>
      <c r="M39" s="10"/>
      <c r="N39" s="10"/>
      <c r="O39" s="10"/>
      <c r="P39" s="10"/>
      <c r="Q39" s="61"/>
      <c r="R39" s="2"/>
      <c r="S39" s="193"/>
    </row>
    <row r="40" spans="1:19" x14ac:dyDescent="0.25">
      <c r="A40" s="11" t="s">
        <v>206</v>
      </c>
      <c r="B40" s="9" t="s">
        <v>593</v>
      </c>
      <c r="C40" s="44">
        <f ca="1">SUMIF(Charges!$A$3:$D$112,Analytique_compte!A40,Charges!$D$3:$D$112)</f>
        <v>0</v>
      </c>
      <c r="D40" s="54">
        <f t="shared" ca="1" si="0"/>
        <v>0</v>
      </c>
      <c r="E40" s="2"/>
      <c r="F40" s="60"/>
      <c r="G40" s="10"/>
      <c r="H40" s="10"/>
      <c r="I40" s="61"/>
      <c r="J40" s="2"/>
      <c r="K40" s="60"/>
      <c r="L40" s="7"/>
      <c r="M40" s="10"/>
      <c r="N40" s="10"/>
      <c r="O40" s="10"/>
      <c r="P40" s="10"/>
      <c r="Q40" s="61"/>
      <c r="R40" s="2"/>
      <c r="S40" s="193"/>
    </row>
    <row r="41" spans="1:19" x14ac:dyDescent="0.25">
      <c r="A41" s="11" t="s">
        <v>207</v>
      </c>
      <c r="B41" s="6" t="s">
        <v>17</v>
      </c>
      <c r="C41" s="44">
        <f ca="1">SUMIF(Charges!$A$3:$D$112,Analytique_compte!A41,Charges!$D$3:$D$112)</f>
        <v>0</v>
      </c>
      <c r="D41" s="54">
        <f t="shared" ca="1" si="0"/>
        <v>0</v>
      </c>
      <c r="E41" s="2"/>
      <c r="F41" s="7"/>
      <c r="G41" s="7"/>
      <c r="H41" s="7"/>
      <c r="I41" s="7"/>
      <c r="J41" s="2"/>
      <c r="K41" s="7"/>
      <c r="L41" s="7"/>
      <c r="M41" s="7"/>
      <c r="N41" s="7"/>
      <c r="O41" s="7"/>
      <c r="P41" s="7"/>
      <c r="Q41" s="7"/>
      <c r="R41" s="2"/>
      <c r="S41" s="7"/>
    </row>
    <row r="42" spans="1:19" x14ac:dyDescent="0.25">
      <c r="A42" s="11" t="s">
        <v>208</v>
      </c>
      <c r="B42" s="9" t="s">
        <v>594</v>
      </c>
      <c r="C42" s="44">
        <f ca="1">SUMIF(Charges!$A$3:$D$112,Analytique_compte!A42,Charges!$D$3:$D$112)</f>
        <v>0</v>
      </c>
      <c r="D42" s="54">
        <f t="shared" ca="1" si="0"/>
        <v>0</v>
      </c>
      <c r="E42" s="2"/>
      <c r="F42" s="7"/>
      <c r="G42" s="7"/>
      <c r="H42" s="7"/>
      <c r="I42" s="7"/>
      <c r="J42" s="2"/>
      <c r="K42" s="7"/>
      <c r="L42" s="7"/>
      <c r="M42" s="7"/>
      <c r="N42" s="7"/>
      <c r="O42" s="7"/>
      <c r="P42" s="7"/>
      <c r="Q42" s="7"/>
      <c r="R42" s="2"/>
      <c r="S42" s="7"/>
    </row>
    <row r="43" spans="1:19" x14ac:dyDescent="0.25">
      <c r="A43" s="11" t="s">
        <v>209</v>
      </c>
      <c r="B43" s="9" t="s">
        <v>595</v>
      </c>
      <c r="C43" s="44">
        <f ca="1">SUMIF(Charges!$A$3:$D$112,Analytique_compte!A43,Charges!$D$3:$D$112)</f>
        <v>0</v>
      </c>
      <c r="D43" s="54">
        <f t="shared" ca="1" si="0"/>
        <v>0</v>
      </c>
      <c r="E43" s="2"/>
      <c r="F43" s="7"/>
      <c r="G43" s="7"/>
      <c r="H43" s="7"/>
      <c r="I43" s="7"/>
      <c r="J43" s="2"/>
      <c r="K43" s="7"/>
      <c r="L43" s="7"/>
      <c r="M43" s="7"/>
      <c r="N43" s="7"/>
      <c r="O43" s="7"/>
      <c r="P43" s="7"/>
      <c r="Q43" s="7"/>
      <c r="R43" s="2"/>
      <c r="S43" s="7"/>
    </row>
    <row r="44" spans="1:19" x14ac:dyDescent="0.25">
      <c r="A44" s="11" t="s">
        <v>210</v>
      </c>
      <c r="B44" s="9" t="s">
        <v>596</v>
      </c>
      <c r="C44" s="44">
        <f ca="1">SUMIF(Charges!$A$3:$D$112,Analytique_compte!A44,Charges!$D$3:$D$112)</f>
        <v>0</v>
      </c>
      <c r="D44" s="54">
        <f t="shared" ca="1" si="0"/>
        <v>0</v>
      </c>
      <c r="E44" s="2"/>
      <c r="F44" s="60"/>
      <c r="G44" s="10"/>
      <c r="H44" s="10"/>
      <c r="I44" s="61"/>
      <c r="J44" s="2"/>
      <c r="K44" s="60"/>
      <c r="L44" s="7"/>
      <c r="M44" s="10"/>
      <c r="N44" s="10"/>
      <c r="O44" s="10"/>
      <c r="P44" s="10"/>
      <c r="Q44" s="61"/>
      <c r="R44" s="2"/>
      <c r="S44" s="193"/>
    </row>
    <row r="45" spans="1:19" x14ac:dyDescent="0.25">
      <c r="A45" s="11" t="s">
        <v>211</v>
      </c>
      <c r="B45" s="9" t="s">
        <v>597</v>
      </c>
      <c r="C45" s="44">
        <f ca="1">SUMIF(Charges!$A$3:$D$112,Analytique_compte!A45,Charges!$D$3:$D$112)</f>
        <v>0</v>
      </c>
      <c r="D45" s="54">
        <f t="shared" ca="1" si="0"/>
        <v>0</v>
      </c>
      <c r="E45" s="2"/>
      <c r="F45" s="60"/>
      <c r="G45" s="10"/>
      <c r="H45" s="10"/>
      <c r="I45" s="61"/>
      <c r="J45" s="2"/>
      <c r="K45" s="60"/>
      <c r="L45" s="7"/>
      <c r="M45" s="10"/>
      <c r="N45" s="10"/>
      <c r="O45" s="10"/>
      <c r="P45" s="10"/>
      <c r="Q45" s="61"/>
      <c r="R45" s="2"/>
      <c r="S45" s="193"/>
    </row>
    <row r="46" spans="1:19" x14ac:dyDescent="0.25">
      <c r="A46" s="11" t="s">
        <v>212</v>
      </c>
      <c r="B46" s="9" t="s">
        <v>598</v>
      </c>
      <c r="C46" s="44">
        <f ca="1">SUMIF(Charges!$A$3:$D$112,Analytique_compte!A46,Charges!$D$3:$D$112)</f>
        <v>0</v>
      </c>
      <c r="D46" s="54">
        <f t="shared" ca="1" si="0"/>
        <v>0</v>
      </c>
      <c r="E46" s="2"/>
      <c r="F46" s="6"/>
      <c r="G46" s="7"/>
      <c r="H46" s="6"/>
      <c r="I46" s="7"/>
      <c r="J46" s="2"/>
      <c r="K46" s="7"/>
      <c r="L46" s="6"/>
      <c r="M46" s="7"/>
      <c r="N46" s="6"/>
      <c r="O46" s="7"/>
      <c r="P46" s="6"/>
      <c r="Q46" s="7"/>
      <c r="R46" s="2"/>
      <c r="S46" s="7"/>
    </row>
    <row r="47" spans="1:19" x14ac:dyDescent="0.25">
      <c r="A47" s="11" t="s">
        <v>213</v>
      </c>
      <c r="B47" s="9" t="s">
        <v>599</v>
      </c>
      <c r="C47" s="44">
        <f ca="1">SUMIF(Charges!$A$3:$D$112,Analytique_compte!A47,Charges!$D$3:$D$112)</f>
        <v>0</v>
      </c>
      <c r="D47" s="54">
        <f t="shared" ca="1" si="0"/>
        <v>0</v>
      </c>
      <c r="E47" s="2"/>
      <c r="F47" s="6"/>
      <c r="G47" s="7"/>
      <c r="H47" s="6"/>
      <c r="I47" s="7"/>
      <c r="J47" s="2"/>
      <c r="K47" s="7"/>
      <c r="L47" s="6"/>
      <c r="M47" s="7"/>
      <c r="N47" s="6"/>
      <c r="O47" s="7"/>
      <c r="P47" s="6"/>
      <c r="Q47" s="7"/>
      <c r="R47" s="2"/>
      <c r="S47" s="7"/>
    </row>
    <row r="48" spans="1:19" x14ac:dyDescent="0.25">
      <c r="A48" s="11" t="s">
        <v>214</v>
      </c>
      <c r="B48" s="9" t="s">
        <v>600</v>
      </c>
      <c r="C48" s="44">
        <f ca="1">SUMIF(Charges!$A$3:$D$112,Analytique_compte!A48,Charges!$D$3:$D$112)</f>
        <v>0</v>
      </c>
      <c r="D48" s="54">
        <f t="shared" ca="1" si="0"/>
        <v>0</v>
      </c>
      <c r="E48" s="2"/>
      <c r="F48" s="60"/>
      <c r="G48" s="10"/>
      <c r="H48" s="10"/>
      <c r="I48" s="61"/>
      <c r="J48" s="2"/>
      <c r="K48" s="60"/>
      <c r="L48" s="7"/>
      <c r="M48" s="10"/>
      <c r="N48" s="10"/>
      <c r="O48" s="10"/>
      <c r="P48" s="10"/>
      <c r="Q48" s="61"/>
      <c r="R48" s="2"/>
      <c r="S48" s="193"/>
    </row>
    <row r="49" spans="1:19" x14ac:dyDescent="0.25">
      <c r="A49" s="11" t="s">
        <v>215</v>
      </c>
      <c r="B49" s="9" t="s">
        <v>601</v>
      </c>
      <c r="C49" s="44">
        <f ca="1">SUMIF(Charges!$A$3:$D$112,Analytique_compte!A49,Charges!$D$3:$D$112)</f>
        <v>0</v>
      </c>
      <c r="D49" s="54">
        <f t="shared" ca="1" si="0"/>
        <v>0</v>
      </c>
      <c r="E49" s="2"/>
      <c r="F49" s="60"/>
      <c r="G49" s="10"/>
      <c r="H49" s="10"/>
      <c r="I49" s="61"/>
      <c r="J49" s="2"/>
      <c r="K49" s="60"/>
      <c r="L49" s="7"/>
      <c r="M49" s="10"/>
      <c r="N49" s="10"/>
      <c r="O49" s="10"/>
      <c r="P49" s="10"/>
      <c r="Q49" s="61"/>
      <c r="R49" s="2"/>
      <c r="S49" s="193"/>
    </row>
    <row r="50" spans="1:19" x14ac:dyDescent="0.25">
      <c r="A50" s="11" t="s">
        <v>216</v>
      </c>
      <c r="B50" s="9" t="s">
        <v>602</v>
      </c>
      <c r="C50" s="44">
        <f ca="1">SUMIF(Charges!$A$3:$D$112,Analytique_compte!A50,Charges!$D$3:$D$112)</f>
        <v>0</v>
      </c>
      <c r="D50" s="54">
        <f t="shared" ca="1" si="0"/>
        <v>0</v>
      </c>
      <c r="E50" s="2"/>
      <c r="F50" s="60"/>
      <c r="G50" s="10"/>
      <c r="H50" s="10"/>
      <c r="I50" s="61"/>
      <c r="J50" s="2"/>
      <c r="K50" s="60"/>
      <c r="L50" s="7"/>
      <c r="M50" s="10"/>
      <c r="N50" s="10"/>
      <c r="O50" s="10"/>
      <c r="P50" s="10"/>
      <c r="Q50" s="61"/>
      <c r="R50" s="2"/>
      <c r="S50" s="193"/>
    </row>
    <row r="51" spans="1:19" x14ac:dyDescent="0.25">
      <c r="A51" s="11" t="s">
        <v>217</v>
      </c>
      <c r="B51" s="9" t="s">
        <v>603</v>
      </c>
      <c r="C51" s="44">
        <f ca="1">SUMIF(Charges!$A$3:$D$112,Analytique_compte!A51,Charges!$D$3:$D$112)</f>
        <v>0</v>
      </c>
      <c r="D51" s="54">
        <f t="shared" ca="1" si="0"/>
        <v>0</v>
      </c>
      <c r="E51" s="2"/>
      <c r="F51" s="6"/>
      <c r="G51" s="7"/>
      <c r="H51" s="6"/>
      <c r="I51" s="7"/>
      <c r="J51" s="2"/>
      <c r="K51" s="7"/>
      <c r="L51" s="6"/>
      <c r="M51" s="7"/>
      <c r="N51" s="6"/>
      <c r="O51" s="7"/>
      <c r="P51" s="6"/>
      <c r="Q51" s="7"/>
      <c r="R51" s="2"/>
      <c r="S51" s="7"/>
    </row>
    <row r="52" spans="1:19" x14ac:dyDescent="0.25">
      <c r="A52" s="11" t="s">
        <v>218</v>
      </c>
      <c r="B52" s="9" t="s">
        <v>604</v>
      </c>
      <c r="C52" s="44">
        <f ca="1">SUMIF(Charges!$A$3:$D$112,Analytique_compte!A52,Charges!$D$3:$D$112)</f>
        <v>0</v>
      </c>
      <c r="D52" s="54">
        <f t="shared" ca="1" si="0"/>
        <v>0</v>
      </c>
      <c r="E52" s="2"/>
      <c r="F52" s="60"/>
      <c r="G52" s="10"/>
      <c r="H52" s="10"/>
      <c r="I52" s="61"/>
      <c r="J52" s="2"/>
      <c r="K52" s="60"/>
      <c r="L52" s="7"/>
      <c r="M52" s="10"/>
      <c r="N52" s="10"/>
      <c r="O52" s="10"/>
      <c r="P52" s="10"/>
      <c r="Q52" s="61"/>
      <c r="R52" s="2"/>
      <c r="S52" s="193"/>
    </row>
    <row r="53" spans="1:19" x14ac:dyDescent="0.25">
      <c r="A53" s="11" t="s">
        <v>219</v>
      </c>
      <c r="B53" s="9" t="s">
        <v>605</v>
      </c>
      <c r="C53" s="44">
        <f ca="1">SUMIF(Charges!$A$3:$D$112,Analytique_compte!A53,Charges!$D$3:$D$112)</f>
        <v>0</v>
      </c>
      <c r="D53" s="54">
        <f t="shared" ca="1" si="0"/>
        <v>0</v>
      </c>
      <c r="E53" s="2"/>
      <c r="F53" s="60"/>
      <c r="G53" s="10"/>
      <c r="H53" s="10"/>
      <c r="I53" s="61"/>
      <c r="J53" s="2"/>
      <c r="K53" s="60"/>
      <c r="L53" s="7"/>
      <c r="M53" s="10"/>
      <c r="N53" s="10"/>
      <c r="O53" s="10"/>
      <c r="P53" s="10"/>
      <c r="Q53" s="61"/>
      <c r="R53" s="2"/>
      <c r="S53" s="193"/>
    </row>
    <row r="54" spans="1:19" x14ac:dyDescent="0.25">
      <c r="A54" s="11" t="s">
        <v>220</v>
      </c>
      <c r="B54" s="9" t="s">
        <v>606</v>
      </c>
      <c r="C54" s="44">
        <f ca="1">SUMIF(Charges!$A$3:$D$112,Analytique_compte!A54,Charges!$D$3:$D$112)</f>
        <v>0</v>
      </c>
      <c r="D54" s="54">
        <f t="shared" ca="1" si="0"/>
        <v>0</v>
      </c>
      <c r="E54" s="2"/>
      <c r="F54" s="60"/>
      <c r="G54" s="10"/>
      <c r="H54" s="10"/>
      <c r="I54" s="61"/>
      <c r="J54" s="2"/>
      <c r="K54" s="60"/>
      <c r="L54" s="7"/>
      <c r="M54" s="10"/>
      <c r="N54" s="10"/>
      <c r="O54" s="10"/>
      <c r="P54" s="10"/>
      <c r="Q54" s="61"/>
      <c r="R54" s="2"/>
      <c r="S54" s="193"/>
    </row>
    <row r="55" spans="1:19" x14ac:dyDescent="0.25">
      <c r="A55" s="11" t="s">
        <v>221</v>
      </c>
      <c r="B55" s="9" t="s">
        <v>607</v>
      </c>
      <c r="C55" s="44">
        <f ca="1">SUMIF(Charges!$A$3:$D$112,Analytique_compte!A55,Charges!$D$3:$D$112)</f>
        <v>0</v>
      </c>
      <c r="D55" s="54">
        <f t="shared" ca="1" si="0"/>
        <v>0</v>
      </c>
      <c r="E55" s="2"/>
      <c r="F55" s="60"/>
      <c r="G55" s="10"/>
      <c r="H55" s="10"/>
      <c r="I55" s="61"/>
      <c r="J55" s="2"/>
      <c r="K55" s="60"/>
      <c r="L55" s="7"/>
      <c r="M55" s="10"/>
      <c r="N55" s="10"/>
      <c r="O55" s="10"/>
      <c r="P55" s="10"/>
      <c r="Q55" s="61"/>
      <c r="R55" s="2"/>
      <c r="S55" s="193"/>
    </row>
    <row r="56" spans="1:19" x14ac:dyDescent="0.25">
      <c r="A56" s="11" t="s">
        <v>222</v>
      </c>
      <c r="B56" s="9" t="s">
        <v>608</v>
      </c>
      <c r="C56" s="44">
        <f ca="1">SUMIF(Charges!$A$3:$D$112,Analytique_compte!A56,Charges!$D$3:$D$112)</f>
        <v>0</v>
      </c>
      <c r="D56" s="54">
        <f t="shared" ca="1" si="0"/>
        <v>0</v>
      </c>
      <c r="E56" s="2"/>
      <c r="F56" s="60"/>
      <c r="G56" s="10"/>
      <c r="H56" s="10"/>
      <c r="I56" s="61"/>
      <c r="J56" s="2"/>
      <c r="K56" s="60"/>
      <c r="L56" s="7"/>
      <c r="M56" s="10"/>
      <c r="N56" s="10"/>
      <c r="O56" s="10"/>
      <c r="P56" s="10"/>
      <c r="Q56" s="61"/>
      <c r="R56" s="2"/>
      <c r="S56" s="193"/>
    </row>
    <row r="57" spans="1:19" x14ac:dyDescent="0.25">
      <c r="A57" s="11" t="s">
        <v>223</v>
      </c>
      <c r="B57" s="9" t="s">
        <v>609</v>
      </c>
      <c r="C57" s="44">
        <f ca="1">SUMIF(Charges!$A$3:$D$112,Analytique_compte!A57,Charges!$D$3:$D$112)</f>
        <v>0</v>
      </c>
      <c r="D57" s="54">
        <f t="shared" ca="1" si="0"/>
        <v>0</v>
      </c>
      <c r="E57" s="2"/>
      <c r="F57" s="60"/>
      <c r="G57" s="10"/>
      <c r="H57" s="10"/>
      <c r="I57" s="61"/>
      <c r="J57" s="2"/>
      <c r="K57" s="60"/>
      <c r="L57" s="7"/>
      <c r="M57" s="10"/>
      <c r="N57" s="10"/>
      <c r="O57" s="10"/>
      <c r="P57" s="10"/>
      <c r="Q57" s="61"/>
      <c r="R57" s="2"/>
      <c r="S57" s="193"/>
    </row>
    <row r="58" spans="1:19" x14ac:dyDescent="0.25">
      <c r="A58" s="11" t="s">
        <v>224</v>
      </c>
      <c r="B58" s="9" t="s">
        <v>610</v>
      </c>
      <c r="C58" s="44">
        <f ca="1">SUMIF(Charges!$A$3:$D$112,Analytique_compte!A58,Charges!$D$3:$D$112)</f>
        <v>0</v>
      </c>
      <c r="D58" s="54">
        <f t="shared" ca="1" si="0"/>
        <v>0</v>
      </c>
      <c r="E58" s="2"/>
      <c r="F58" s="6"/>
      <c r="G58" s="7"/>
      <c r="H58" s="6"/>
      <c r="I58" s="7"/>
      <c r="J58" s="2"/>
      <c r="K58" s="7"/>
      <c r="L58" s="6"/>
      <c r="M58" s="7"/>
      <c r="N58" s="6"/>
      <c r="O58" s="7"/>
      <c r="P58" s="6"/>
      <c r="Q58" s="7"/>
      <c r="R58" s="2"/>
      <c r="S58" s="7"/>
    </row>
    <row r="59" spans="1:19" x14ac:dyDescent="0.25">
      <c r="A59" s="11" t="s">
        <v>225</v>
      </c>
      <c r="B59" s="9" t="s">
        <v>611</v>
      </c>
      <c r="C59" s="44">
        <f ca="1">SUMIF(Charges!$A$3:$D$112,Analytique_compte!A59,Charges!$D$3:$D$112)</f>
        <v>0</v>
      </c>
      <c r="D59" s="54">
        <f t="shared" ca="1" si="0"/>
        <v>0</v>
      </c>
      <c r="E59" s="2"/>
      <c r="F59" s="60"/>
      <c r="G59" s="10"/>
      <c r="H59" s="10"/>
      <c r="I59" s="61"/>
      <c r="J59" s="2"/>
      <c r="K59" s="60"/>
      <c r="L59" s="7"/>
      <c r="M59" s="10"/>
      <c r="N59" s="10"/>
      <c r="O59" s="10"/>
      <c r="P59" s="10"/>
      <c r="Q59" s="61"/>
      <c r="R59" s="2"/>
      <c r="S59" s="193"/>
    </row>
    <row r="60" spans="1:19" x14ac:dyDescent="0.25">
      <c r="A60" s="11" t="s">
        <v>226</v>
      </c>
      <c r="B60" s="9" t="s">
        <v>612</v>
      </c>
      <c r="C60" s="44">
        <f ca="1">SUMIF(Charges!$A$3:$D$112,Analytique_compte!A60,Charges!$D$3:$D$112)</f>
        <v>0</v>
      </c>
      <c r="D60" s="54">
        <f t="shared" ca="1" si="0"/>
        <v>0</v>
      </c>
      <c r="E60" s="2"/>
      <c r="F60" s="60"/>
      <c r="G60" s="10"/>
      <c r="H60" s="10"/>
      <c r="I60" s="61"/>
      <c r="J60" s="2"/>
      <c r="K60" s="60"/>
      <c r="L60" s="7"/>
      <c r="M60" s="10"/>
      <c r="N60" s="10"/>
      <c r="O60" s="10"/>
      <c r="P60" s="10"/>
      <c r="Q60" s="61"/>
      <c r="R60" s="2"/>
      <c r="S60" s="193"/>
    </row>
    <row r="61" spans="1:19" x14ac:dyDescent="0.25">
      <c r="A61" s="11" t="s">
        <v>227</v>
      </c>
      <c r="B61" s="9" t="s">
        <v>613</v>
      </c>
      <c r="C61" s="44">
        <f ca="1">SUMIF(Charges!$A$3:$D$112,Analytique_compte!A61,Charges!$D$3:$D$112)</f>
        <v>0</v>
      </c>
      <c r="D61" s="54">
        <f t="shared" ca="1" si="0"/>
        <v>0</v>
      </c>
      <c r="E61" s="2"/>
      <c r="F61" s="60"/>
      <c r="G61" s="10"/>
      <c r="H61" s="10"/>
      <c r="I61" s="61"/>
      <c r="J61" s="2"/>
      <c r="K61" s="60"/>
      <c r="L61" s="7"/>
      <c r="M61" s="10"/>
      <c r="N61" s="10"/>
      <c r="O61" s="10"/>
      <c r="P61" s="10"/>
      <c r="Q61" s="61"/>
      <c r="R61" s="2"/>
      <c r="S61" s="193"/>
    </row>
    <row r="62" spans="1:19" x14ac:dyDescent="0.25">
      <c r="A62" s="11" t="s">
        <v>228</v>
      </c>
      <c r="B62" s="9" t="s">
        <v>614</v>
      </c>
      <c r="C62" s="44">
        <f ca="1">SUMIF(Charges!$A$3:$D$112,Analytique_compte!A62,Charges!$D$3:$D$112)</f>
        <v>0</v>
      </c>
      <c r="D62" s="54">
        <f t="shared" ca="1" si="0"/>
        <v>0</v>
      </c>
      <c r="E62" s="2"/>
      <c r="F62" s="6"/>
      <c r="G62" s="7"/>
      <c r="H62" s="6"/>
      <c r="I62" s="7"/>
      <c r="J62" s="2"/>
      <c r="K62" s="7"/>
      <c r="L62" s="6"/>
      <c r="M62" s="7"/>
      <c r="N62" s="6"/>
      <c r="O62" s="7"/>
      <c r="P62" s="6"/>
      <c r="Q62" s="7"/>
      <c r="R62" s="2"/>
      <c r="S62" s="7"/>
    </row>
    <row r="63" spans="1:19" x14ac:dyDescent="0.25">
      <c r="A63" s="11" t="s">
        <v>229</v>
      </c>
      <c r="B63" s="9" t="s">
        <v>615</v>
      </c>
      <c r="C63" s="44">
        <f ca="1">SUMIF(Charges!$A$3:$D$112,Analytique_compte!A63,Charges!$D$3:$D$112)</f>
        <v>0</v>
      </c>
      <c r="D63" s="54">
        <f t="shared" ca="1" si="0"/>
        <v>0</v>
      </c>
      <c r="E63" s="2"/>
      <c r="F63" s="6"/>
      <c r="G63" s="7"/>
      <c r="H63" s="6"/>
      <c r="I63" s="7"/>
      <c r="J63" s="2"/>
      <c r="K63" s="7"/>
      <c r="L63" s="6"/>
      <c r="M63" s="7"/>
      <c r="N63" s="6"/>
      <c r="O63" s="7"/>
      <c r="P63" s="6"/>
      <c r="Q63" s="7"/>
      <c r="R63" s="2"/>
      <c r="S63" s="7"/>
    </row>
    <row r="64" spans="1:19" x14ac:dyDescent="0.25">
      <c r="A64" s="11" t="s">
        <v>230</v>
      </c>
      <c r="B64" s="9" t="s">
        <v>616</v>
      </c>
      <c r="C64" s="44">
        <f ca="1">SUMIF(Charges!$A$3:$D$112,Analytique_compte!A64,Charges!$D$3:$D$112)</f>
        <v>0</v>
      </c>
      <c r="D64" s="54">
        <f t="shared" ca="1" si="0"/>
        <v>0</v>
      </c>
      <c r="E64" s="2"/>
      <c r="F64" s="6"/>
      <c r="G64" s="7"/>
      <c r="H64" s="6"/>
      <c r="I64" s="7"/>
      <c r="J64" s="2"/>
      <c r="K64" s="7"/>
      <c r="L64" s="6"/>
      <c r="M64" s="7"/>
      <c r="N64" s="6"/>
      <c r="O64" s="7"/>
      <c r="P64" s="6"/>
      <c r="Q64" s="7"/>
      <c r="R64" s="2"/>
      <c r="S64" s="7"/>
    </row>
    <row r="65" spans="1:19" x14ac:dyDescent="0.25">
      <c r="A65" s="11" t="s">
        <v>231</v>
      </c>
      <c r="B65" s="9" t="s">
        <v>617</v>
      </c>
      <c r="C65" s="44">
        <f ca="1">SUMIF(Charges!$A$3:$D$112,Analytique_compte!A65,Charges!$D$3:$D$112)</f>
        <v>0</v>
      </c>
      <c r="D65" s="54">
        <f t="shared" ca="1" si="0"/>
        <v>0</v>
      </c>
      <c r="E65" s="2"/>
      <c r="F65" s="60"/>
      <c r="G65" s="10"/>
      <c r="H65" s="10"/>
      <c r="I65" s="61"/>
      <c r="J65" s="2"/>
      <c r="K65" s="60"/>
      <c r="L65" s="7"/>
      <c r="M65" s="10"/>
      <c r="N65" s="10"/>
      <c r="O65" s="10"/>
      <c r="P65" s="10"/>
      <c r="Q65" s="61"/>
      <c r="R65" s="2"/>
      <c r="S65" s="193"/>
    </row>
    <row r="66" spans="1:19" x14ac:dyDescent="0.25">
      <c r="A66" s="11" t="s">
        <v>232</v>
      </c>
      <c r="B66" s="9" t="s">
        <v>618</v>
      </c>
      <c r="C66" s="44">
        <f ca="1">SUMIF(Charges!$A$3:$D$112,Analytique_compte!A66,Charges!$D$3:$D$112)</f>
        <v>0</v>
      </c>
      <c r="D66" s="54">
        <f t="shared" ca="1" si="0"/>
        <v>0</v>
      </c>
      <c r="E66" s="2"/>
      <c r="F66" s="60"/>
      <c r="G66" s="10"/>
      <c r="H66" s="10"/>
      <c r="I66" s="61"/>
      <c r="J66" s="2"/>
      <c r="K66" s="60"/>
      <c r="L66" s="7"/>
      <c r="M66" s="10"/>
      <c r="N66" s="10"/>
      <c r="O66" s="10"/>
      <c r="P66" s="10"/>
      <c r="Q66" s="61"/>
      <c r="R66" s="2"/>
      <c r="S66" s="193"/>
    </row>
    <row r="67" spans="1:19" x14ac:dyDescent="0.25">
      <c r="A67" s="11" t="s">
        <v>233</v>
      </c>
      <c r="B67" s="9" t="s">
        <v>619</v>
      </c>
      <c r="C67" s="44">
        <f ca="1">SUMIF(Charges!$A$3:$D$112,Analytique_compte!A67,Charges!$D$3:$D$112)</f>
        <v>0</v>
      </c>
      <c r="D67" s="54">
        <f t="shared" ca="1" si="0"/>
        <v>0</v>
      </c>
      <c r="E67" s="2"/>
      <c r="F67" s="60"/>
      <c r="G67" s="10"/>
      <c r="H67" s="10"/>
      <c r="I67" s="61"/>
      <c r="J67" s="2"/>
      <c r="K67" s="60"/>
      <c r="L67" s="7"/>
      <c r="M67" s="10"/>
      <c r="N67" s="10"/>
      <c r="O67" s="10"/>
      <c r="P67" s="10"/>
      <c r="Q67" s="61"/>
      <c r="R67" s="2"/>
      <c r="S67" s="193"/>
    </row>
    <row r="68" spans="1:19" x14ac:dyDescent="0.25">
      <c r="A68" s="11" t="s">
        <v>234</v>
      </c>
      <c r="B68" s="9" t="s">
        <v>620</v>
      </c>
      <c r="C68" s="44">
        <f ca="1">SUMIF(Charges!$A$3:$D$112,Analytique_compte!A68,Charges!$D$3:$D$112)</f>
        <v>0</v>
      </c>
      <c r="D68" s="54">
        <f t="shared" ca="1" si="0"/>
        <v>0</v>
      </c>
      <c r="E68" s="2"/>
      <c r="F68" s="60"/>
      <c r="G68" s="10"/>
      <c r="H68" s="10"/>
      <c r="I68" s="61"/>
      <c r="J68" s="2"/>
      <c r="K68" s="60"/>
      <c r="L68" s="7"/>
      <c r="M68" s="10"/>
      <c r="N68" s="10"/>
      <c r="O68" s="10"/>
      <c r="P68" s="10"/>
      <c r="Q68" s="61"/>
      <c r="R68" s="2"/>
      <c r="S68" s="193"/>
    </row>
    <row r="69" spans="1:19" x14ac:dyDescent="0.25">
      <c r="A69" s="11" t="s">
        <v>235</v>
      </c>
      <c r="B69" s="9" t="s">
        <v>621</v>
      </c>
      <c r="C69" s="44">
        <f ca="1">SUMIF(Charges!$A$3:$D$112,Analytique_compte!A69,Charges!$D$3:$D$112)</f>
        <v>0</v>
      </c>
      <c r="D69" s="54">
        <f t="shared" ca="1" si="0"/>
        <v>0</v>
      </c>
      <c r="E69" s="2"/>
      <c r="F69" s="60"/>
      <c r="G69" s="10"/>
      <c r="H69" s="10"/>
      <c r="I69" s="61"/>
      <c r="J69" s="2"/>
      <c r="K69" s="60"/>
      <c r="L69" s="7"/>
      <c r="M69" s="10"/>
      <c r="N69" s="10"/>
      <c r="O69" s="10"/>
      <c r="P69" s="10"/>
      <c r="Q69" s="61"/>
      <c r="R69" s="2"/>
      <c r="S69" s="193"/>
    </row>
    <row r="70" spans="1:19" x14ac:dyDescent="0.25">
      <c r="A70" s="11" t="s">
        <v>236</v>
      </c>
      <c r="B70" s="9" t="s">
        <v>622</v>
      </c>
      <c r="C70" s="44">
        <f ca="1">SUMIF(Charges!$A$3:$D$112,Analytique_compte!A70,Charges!$D$3:$D$112)</f>
        <v>0</v>
      </c>
      <c r="D70" s="54">
        <f t="shared" ca="1" si="0"/>
        <v>0</v>
      </c>
      <c r="E70" s="2"/>
      <c r="F70" s="60"/>
      <c r="G70" s="10"/>
      <c r="H70" s="10"/>
      <c r="I70" s="61"/>
      <c r="J70" s="2"/>
      <c r="K70" s="60"/>
      <c r="L70" s="7"/>
      <c r="M70" s="10"/>
      <c r="N70" s="10"/>
      <c r="O70" s="10"/>
      <c r="P70" s="10"/>
      <c r="Q70" s="61"/>
      <c r="R70" s="2"/>
      <c r="S70" s="193"/>
    </row>
    <row r="71" spans="1:19" x14ac:dyDescent="0.25">
      <c r="A71" s="11" t="s">
        <v>237</v>
      </c>
      <c r="B71" s="9" t="s">
        <v>623</v>
      </c>
      <c r="C71" s="44">
        <f ca="1">SUMIF(Charges!$A$3:$D$112,Analytique_compte!A71,Charges!$D$3:$D$112)</f>
        <v>0</v>
      </c>
      <c r="D71" s="54">
        <f ca="1">C71-SUM(F71:S71)</f>
        <v>0</v>
      </c>
      <c r="E71" s="2"/>
      <c r="F71" s="60"/>
      <c r="G71" s="10"/>
      <c r="H71" s="10"/>
      <c r="I71" s="61"/>
      <c r="J71" s="2"/>
      <c r="K71" s="60"/>
      <c r="L71" s="7"/>
      <c r="M71" s="10"/>
      <c r="N71" s="10"/>
      <c r="O71" s="10"/>
      <c r="P71" s="10"/>
      <c r="Q71" s="61"/>
      <c r="R71" s="2"/>
      <c r="S71" s="193"/>
    </row>
    <row r="72" spans="1:19" x14ac:dyDescent="0.25">
      <c r="A72" s="11" t="s">
        <v>238</v>
      </c>
      <c r="B72" s="9" t="s">
        <v>624</v>
      </c>
      <c r="C72" s="44">
        <f ca="1">SUMIF(Charges!$A$3:$D$112,Analytique_compte!A72,Charges!$D$3:$D$112)</f>
        <v>0</v>
      </c>
      <c r="D72" s="54">
        <f t="shared" ca="1" si="0"/>
        <v>0</v>
      </c>
      <c r="E72" s="2"/>
      <c r="F72" s="60"/>
      <c r="G72" s="10"/>
      <c r="H72" s="10"/>
      <c r="I72" s="61"/>
      <c r="J72" s="2"/>
      <c r="K72" s="60"/>
      <c r="L72" s="7"/>
      <c r="M72" s="10"/>
      <c r="N72" s="10"/>
      <c r="O72" s="10"/>
      <c r="P72" s="10"/>
      <c r="Q72" s="61"/>
      <c r="R72" s="2"/>
      <c r="S72" s="193"/>
    </row>
    <row r="73" spans="1:19" x14ac:dyDescent="0.25">
      <c r="A73" s="11" t="s">
        <v>239</v>
      </c>
      <c r="B73" s="9" t="s">
        <v>625</v>
      </c>
      <c r="C73" s="44">
        <f ca="1">SUMIF(Charges!$A$3:$D$112,Analytique_compte!A73,Charges!$D$3:$D$112)</f>
        <v>0</v>
      </c>
      <c r="D73" s="54">
        <f t="shared" ca="1" si="0"/>
        <v>0</v>
      </c>
      <c r="E73" s="2"/>
      <c r="F73" s="60"/>
      <c r="G73" s="10"/>
      <c r="H73" s="10"/>
      <c r="I73" s="61"/>
      <c r="J73" s="2"/>
      <c r="K73" s="60"/>
      <c r="L73" s="7"/>
      <c r="M73" s="10"/>
      <c r="N73" s="10"/>
      <c r="O73" s="10"/>
      <c r="P73" s="10"/>
      <c r="Q73" s="61"/>
      <c r="R73" s="2"/>
      <c r="S73" s="193"/>
    </row>
    <row r="74" spans="1:19" x14ac:dyDescent="0.25">
      <c r="A74" s="11" t="s">
        <v>240</v>
      </c>
      <c r="B74" s="9" t="s">
        <v>626</v>
      </c>
      <c r="C74" s="44">
        <f ca="1">SUMIF(Charges!$A$3:$D$112,Analytique_compte!A74,Charges!$D$3:$D$112)</f>
        <v>0</v>
      </c>
      <c r="D74" s="54">
        <f t="shared" ca="1" si="0"/>
        <v>0</v>
      </c>
      <c r="E74" s="2"/>
      <c r="F74" s="60"/>
      <c r="G74" s="10"/>
      <c r="H74" s="10"/>
      <c r="I74" s="61"/>
      <c r="J74" s="2"/>
      <c r="K74" s="60"/>
      <c r="L74" s="7"/>
      <c r="M74" s="10"/>
      <c r="N74" s="10"/>
      <c r="O74" s="10"/>
      <c r="P74" s="10"/>
      <c r="Q74" s="61"/>
      <c r="R74" s="2"/>
      <c r="S74" s="193"/>
    </row>
    <row r="75" spans="1:19" x14ac:dyDescent="0.25">
      <c r="A75" s="11" t="s">
        <v>241</v>
      </c>
      <c r="B75" s="6" t="s">
        <v>18</v>
      </c>
      <c r="C75" s="44">
        <f ca="1">SUMIF(Charges!$A$3:$D$112,Analytique_compte!A75,Charges!$D$3:$D$112)</f>
        <v>0</v>
      </c>
      <c r="D75" s="54">
        <f t="shared" ca="1" si="0"/>
        <v>0</v>
      </c>
      <c r="E75" s="2"/>
      <c r="F75" s="7"/>
      <c r="G75" s="7"/>
      <c r="H75" s="7"/>
      <c r="I75" s="7"/>
      <c r="J75" s="2"/>
      <c r="K75" s="7"/>
      <c r="L75" s="7"/>
      <c r="M75" s="7"/>
      <c r="N75" s="7"/>
      <c r="O75" s="7"/>
      <c r="P75" s="7"/>
      <c r="Q75" s="7"/>
      <c r="R75" s="2"/>
      <c r="S75" s="7"/>
    </row>
    <row r="76" spans="1:19" x14ac:dyDescent="0.25">
      <c r="A76" s="11" t="s">
        <v>242</v>
      </c>
      <c r="B76" s="9" t="s">
        <v>627</v>
      </c>
      <c r="C76" s="44">
        <f ca="1">SUMIF(Charges!$A$3:$D$112,Analytique_compte!A76,Charges!$D$3:$D$112)</f>
        <v>0</v>
      </c>
      <c r="D76" s="54">
        <f t="shared" ca="1" si="0"/>
        <v>0</v>
      </c>
      <c r="E76" s="2"/>
      <c r="F76" s="60"/>
      <c r="G76" s="10"/>
      <c r="H76" s="10"/>
      <c r="I76" s="61"/>
      <c r="J76" s="2"/>
      <c r="K76" s="60"/>
      <c r="L76" s="7"/>
      <c r="M76" s="10"/>
      <c r="N76" s="10"/>
      <c r="O76" s="10"/>
      <c r="P76" s="10"/>
      <c r="Q76" s="61"/>
      <c r="R76" s="2"/>
      <c r="S76" s="193"/>
    </row>
    <row r="77" spans="1:19" x14ac:dyDescent="0.25">
      <c r="A77" s="11" t="s">
        <v>243</v>
      </c>
      <c r="B77" s="9" t="s">
        <v>628</v>
      </c>
      <c r="C77" s="44">
        <f ca="1">SUMIF(Charges!$A$3:$D$112,Analytique_compte!A77,Charges!$D$3:$D$112)</f>
        <v>0</v>
      </c>
      <c r="D77" s="54">
        <f t="shared" ca="1" si="0"/>
        <v>0</v>
      </c>
      <c r="E77" s="2"/>
      <c r="F77" s="60"/>
      <c r="G77" s="10"/>
      <c r="H77" s="10"/>
      <c r="I77" s="61"/>
      <c r="J77" s="2"/>
      <c r="K77" s="60"/>
      <c r="L77" s="7"/>
      <c r="M77" s="10"/>
      <c r="N77" s="10"/>
      <c r="O77" s="10"/>
      <c r="P77" s="10"/>
      <c r="Q77" s="61"/>
      <c r="R77" s="2"/>
      <c r="S77" s="193"/>
    </row>
    <row r="78" spans="1:19" x14ac:dyDescent="0.25">
      <c r="A78" s="11" t="s">
        <v>244</v>
      </c>
      <c r="B78" s="9" t="s">
        <v>629</v>
      </c>
      <c r="C78" s="44">
        <f ca="1">SUMIF(Charges!$A$3:$D$112,Analytique_compte!A78,Charges!$D$3:$D$112)</f>
        <v>0</v>
      </c>
      <c r="D78" s="54">
        <f t="shared" ca="1" si="0"/>
        <v>0</v>
      </c>
      <c r="E78" s="2"/>
      <c r="F78" s="60"/>
      <c r="G78" s="10"/>
      <c r="H78" s="10"/>
      <c r="I78" s="61"/>
      <c r="J78" s="2"/>
      <c r="K78" s="60"/>
      <c r="L78" s="7"/>
      <c r="M78" s="10"/>
      <c r="N78" s="10"/>
      <c r="O78" s="10"/>
      <c r="P78" s="10"/>
      <c r="Q78" s="61"/>
      <c r="R78" s="2"/>
      <c r="S78" s="193"/>
    </row>
    <row r="79" spans="1:19" x14ac:dyDescent="0.25">
      <c r="A79" s="11" t="s">
        <v>245</v>
      </c>
      <c r="B79" s="9" t="s">
        <v>630</v>
      </c>
      <c r="C79" s="44">
        <f ca="1">SUMIF(Charges!$A$3:$D$112,Analytique_compte!A79,Charges!$D$3:$D$112)</f>
        <v>0</v>
      </c>
      <c r="D79" s="54">
        <f t="shared" ca="1" si="0"/>
        <v>0</v>
      </c>
      <c r="E79" s="2"/>
      <c r="F79" s="60"/>
      <c r="G79" s="10"/>
      <c r="H79" s="10"/>
      <c r="I79" s="61"/>
      <c r="J79" s="2"/>
      <c r="K79" s="60"/>
      <c r="L79" s="7"/>
      <c r="M79" s="10"/>
      <c r="N79" s="10"/>
      <c r="O79" s="10"/>
      <c r="P79" s="10"/>
      <c r="Q79" s="61"/>
      <c r="R79" s="2"/>
      <c r="S79" s="193"/>
    </row>
    <row r="80" spans="1:19" x14ac:dyDescent="0.25">
      <c r="A80" s="11" t="s">
        <v>246</v>
      </c>
      <c r="B80" s="9" t="s">
        <v>631</v>
      </c>
      <c r="C80" s="44">
        <f ca="1">SUMIF(Charges!$A$3:$D$112,Analytique_compte!A80,Charges!$D$3:$D$112)</f>
        <v>0</v>
      </c>
      <c r="D80" s="54">
        <f t="shared" ca="1" si="0"/>
        <v>0</v>
      </c>
      <c r="E80" s="2"/>
      <c r="F80" s="60"/>
      <c r="G80" s="10"/>
      <c r="H80" s="10"/>
      <c r="I80" s="61"/>
      <c r="J80" s="2"/>
      <c r="K80" s="60"/>
      <c r="L80" s="7"/>
      <c r="M80" s="10"/>
      <c r="N80" s="10"/>
      <c r="O80" s="10"/>
      <c r="P80" s="10"/>
      <c r="Q80" s="61"/>
      <c r="R80" s="2"/>
      <c r="S80" s="193"/>
    </row>
    <row r="81" spans="1:21" x14ac:dyDescent="0.25">
      <c r="A81" s="11" t="s">
        <v>247</v>
      </c>
      <c r="B81" s="9" t="s">
        <v>632</v>
      </c>
      <c r="C81" s="44">
        <f ca="1">SUMIF(Charges!$A$3:$D$112,Analytique_compte!A81,Charges!$D$3:$D$112)</f>
        <v>0</v>
      </c>
      <c r="D81" s="54">
        <f t="shared" ca="1" si="0"/>
        <v>0</v>
      </c>
      <c r="E81" s="2"/>
      <c r="F81" s="60"/>
      <c r="G81" s="10"/>
      <c r="H81" s="10"/>
      <c r="I81" s="61"/>
      <c r="J81" s="2"/>
      <c r="K81" s="60"/>
      <c r="L81" s="7"/>
      <c r="M81" s="10"/>
      <c r="N81" s="10"/>
      <c r="O81" s="10"/>
      <c r="P81" s="10"/>
      <c r="Q81" s="61"/>
      <c r="R81" s="2"/>
      <c r="S81" s="193"/>
    </row>
    <row r="82" spans="1:21" x14ac:dyDescent="0.25">
      <c r="A82" s="11" t="s">
        <v>248</v>
      </c>
      <c r="B82" s="6" t="s">
        <v>19</v>
      </c>
      <c r="C82" s="44">
        <f ca="1">SUMIF(Charges!$A$3:$D$112,Analytique_compte!A82,Charges!$D$3:$D$112)</f>
        <v>0</v>
      </c>
      <c r="D82" s="54">
        <f t="shared" ref="D82:D112" ca="1" si="1">C82-SUM(F82:S82)</f>
        <v>0</v>
      </c>
      <c r="F82" s="7"/>
      <c r="G82" s="7"/>
      <c r="H82" s="7"/>
      <c r="I82" s="7"/>
      <c r="J82" s="2"/>
      <c r="K82" s="7"/>
      <c r="L82" s="7"/>
      <c r="M82" s="7"/>
      <c r="N82" s="7"/>
      <c r="O82" s="7"/>
      <c r="P82" s="7"/>
      <c r="Q82" s="7"/>
      <c r="R82" s="2"/>
      <c r="S82" s="7"/>
    </row>
    <row r="83" spans="1:21" x14ac:dyDescent="0.25">
      <c r="A83" s="11" t="s">
        <v>249</v>
      </c>
      <c r="B83" s="9" t="s">
        <v>633</v>
      </c>
      <c r="C83" s="44">
        <f ca="1">SUMIF(Charges!$A$3:$D$112,Analytique_compte!A83,Charges!$D$3:$D$112)</f>
        <v>0</v>
      </c>
      <c r="D83" s="54">
        <f t="shared" ca="1" si="1"/>
        <v>0</v>
      </c>
      <c r="F83" s="60"/>
      <c r="G83" s="10"/>
      <c r="H83" s="10"/>
      <c r="I83" s="61"/>
      <c r="J83" s="2"/>
      <c r="K83" s="60"/>
      <c r="L83" s="7"/>
      <c r="M83" s="10"/>
      <c r="N83" s="10"/>
      <c r="O83" s="10"/>
      <c r="P83" s="10"/>
      <c r="Q83" s="61"/>
      <c r="R83" s="2"/>
      <c r="S83" s="193"/>
    </row>
    <row r="84" spans="1:21" s="14" customFormat="1" x14ac:dyDescent="0.25">
      <c r="A84" s="11" t="s">
        <v>250</v>
      </c>
      <c r="B84" s="9" t="s">
        <v>634</v>
      </c>
      <c r="C84" s="44">
        <f ca="1">SUMIF(Charges!$A$3:$D$112,Analytique_compte!A84,Charges!$D$3:$D$112)</f>
        <v>0</v>
      </c>
      <c r="D84" s="54">
        <f t="shared" ca="1" si="1"/>
        <v>0</v>
      </c>
      <c r="F84" s="60"/>
      <c r="G84" s="10"/>
      <c r="H84" s="10"/>
      <c r="I84" s="61"/>
      <c r="J84" s="2"/>
      <c r="K84" s="60"/>
      <c r="L84" s="7"/>
      <c r="M84" s="10"/>
      <c r="N84" s="10"/>
      <c r="O84" s="10"/>
      <c r="P84" s="10"/>
      <c r="Q84" s="61"/>
      <c r="R84" s="2"/>
      <c r="S84" s="193"/>
      <c r="U84" s="1"/>
    </row>
    <row r="85" spans="1:21" x14ac:dyDescent="0.25">
      <c r="A85" s="11" t="s">
        <v>251</v>
      </c>
      <c r="B85" s="9" t="s">
        <v>635</v>
      </c>
      <c r="C85" s="44">
        <f ca="1">SUMIF(Charges!$A$3:$D$112,Analytique_compte!A85,Charges!$D$3:$D$112)</f>
        <v>0</v>
      </c>
      <c r="D85" s="54">
        <f t="shared" ca="1" si="1"/>
        <v>0</v>
      </c>
      <c r="F85" s="60"/>
      <c r="G85" s="10"/>
      <c r="H85" s="10"/>
      <c r="I85" s="61"/>
      <c r="J85" s="2"/>
      <c r="K85" s="60"/>
      <c r="L85" s="7"/>
      <c r="M85" s="10"/>
      <c r="N85" s="10"/>
      <c r="O85" s="10"/>
      <c r="P85" s="10"/>
      <c r="Q85" s="61"/>
      <c r="R85" s="2"/>
      <c r="S85" s="193"/>
    </row>
    <row r="86" spans="1:21" x14ac:dyDescent="0.25">
      <c r="A86" s="11" t="s">
        <v>252</v>
      </c>
      <c r="B86" s="9" t="s">
        <v>636</v>
      </c>
      <c r="C86" s="44">
        <f ca="1">SUMIF(Charges!$A$3:$D$112,Analytique_compte!A86,Charges!$D$3:$D$112)</f>
        <v>0</v>
      </c>
      <c r="D86" s="54">
        <f t="shared" ca="1" si="1"/>
        <v>0</v>
      </c>
      <c r="F86" s="60"/>
      <c r="G86" s="10"/>
      <c r="H86" s="10"/>
      <c r="I86" s="61"/>
      <c r="J86" s="2"/>
      <c r="K86" s="60"/>
      <c r="L86" s="7"/>
      <c r="M86" s="10"/>
      <c r="N86" s="10"/>
      <c r="O86" s="10"/>
      <c r="P86" s="10"/>
      <c r="Q86" s="61"/>
      <c r="R86" s="2"/>
      <c r="S86" s="193"/>
    </row>
    <row r="87" spans="1:21" x14ac:dyDescent="0.25">
      <c r="A87" s="11" t="s">
        <v>253</v>
      </c>
      <c r="B87" s="9" t="s">
        <v>637</v>
      </c>
      <c r="C87" s="44">
        <f ca="1">SUMIF(Charges!$A$3:$D$112,Analytique_compte!A87,Charges!$D$3:$D$112)</f>
        <v>0</v>
      </c>
      <c r="D87" s="54">
        <f t="shared" ca="1" si="1"/>
        <v>0</v>
      </c>
      <c r="F87" s="60"/>
      <c r="G87" s="10"/>
      <c r="H87" s="10"/>
      <c r="I87" s="61"/>
      <c r="J87" s="2"/>
      <c r="K87" s="60"/>
      <c r="L87" s="7"/>
      <c r="M87" s="10"/>
      <c r="N87" s="10"/>
      <c r="O87" s="10"/>
      <c r="P87" s="10"/>
      <c r="Q87" s="61"/>
      <c r="R87" s="2"/>
      <c r="S87" s="193"/>
    </row>
    <row r="88" spans="1:21" x14ac:dyDescent="0.25">
      <c r="A88" s="11" t="s">
        <v>254</v>
      </c>
      <c r="B88" s="6" t="s">
        <v>20</v>
      </c>
      <c r="C88" s="44">
        <f ca="1">SUMIF(Charges!$A$3:$D$112,Analytique_compte!A88,Charges!$D$3:$D$112)</f>
        <v>0</v>
      </c>
      <c r="D88" s="54">
        <f t="shared" ca="1" si="1"/>
        <v>0</v>
      </c>
      <c r="F88" s="7"/>
      <c r="G88" s="7"/>
      <c r="H88" s="7"/>
      <c r="I88" s="7"/>
      <c r="J88" s="2"/>
      <c r="K88" s="7"/>
      <c r="L88" s="7"/>
      <c r="M88" s="7"/>
      <c r="N88" s="7"/>
      <c r="O88" s="7"/>
      <c r="P88" s="7"/>
      <c r="Q88" s="7"/>
      <c r="R88" s="2"/>
      <c r="S88" s="7"/>
    </row>
    <row r="89" spans="1:21" x14ac:dyDescent="0.25">
      <c r="A89" s="11" t="s">
        <v>255</v>
      </c>
      <c r="B89" s="9" t="s">
        <v>638</v>
      </c>
      <c r="C89" s="44">
        <f ca="1">SUMIF(Charges!$A$3:$D$112,Analytique_compte!A89,Charges!$D$3:$D$112)</f>
        <v>0</v>
      </c>
      <c r="D89" s="54">
        <f t="shared" ca="1" si="1"/>
        <v>0</v>
      </c>
      <c r="F89" s="60"/>
      <c r="G89" s="10"/>
      <c r="H89" s="10"/>
      <c r="I89" s="61"/>
      <c r="J89" s="2"/>
      <c r="K89" s="60"/>
      <c r="L89" s="7"/>
      <c r="M89" s="10"/>
      <c r="N89" s="10"/>
      <c r="O89" s="10"/>
      <c r="P89" s="10"/>
      <c r="Q89" s="61"/>
      <c r="R89" s="2"/>
      <c r="S89" s="193"/>
    </row>
    <row r="90" spans="1:21" x14ac:dyDescent="0.25">
      <c r="A90" s="11" t="s">
        <v>256</v>
      </c>
      <c r="B90" s="9" t="s">
        <v>639</v>
      </c>
      <c r="C90" s="44">
        <f ca="1">SUMIF(Charges!$A$3:$D$112,Analytique_compte!A90,Charges!$D$3:$D$112)</f>
        <v>0</v>
      </c>
      <c r="D90" s="54">
        <f t="shared" ca="1" si="1"/>
        <v>0</v>
      </c>
      <c r="F90" s="60"/>
      <c r="G90" s="10"/>
      <c r="H90" s="10"/>
      <c r="I90" s="61"/>
      <c r="J90" s="2"/>
      <c r="K90" s="60"/>
      <c r="L90" s="7"/>
      <c r="M90" s="10"/>
      <c r="N90" s="10"/>
      <c r="O90" s="10"/>
      <c r="P90" s="10"/>
      <c r="Q90" s="61"/>
      <c r="R90" s="2"/>
      <c r="S90" s="193"/>
    </row>
    <row r="91" spans="1:21" x14ac:dyDescent="0.25">
      <c r="A91" s="11" t="s">
        <v>257</v>
      </c>
      <c r="B91" s="9" t="s">
        <v>640</v>
      </c>
      <c r="C91" s="44">
        <f ca="1">SUMIF(Charges!$A$3:$D$112,Analytique_compte!A91,Charges!$D$3:$D$112)</f>
        <v>0</v>
      </c>
      <c r="D91" s="54">
        <f t="shared" ca="1" si="1"/>
        <v>0</v>
      </c>
      <c r="F91" s="60"/>
      <c r="G91" s="10"/>
      <c r="H91" s="10"/>
      <c r="I91" s="61"/>
      <c r="J91" s="2"/>
      <c r="K91" s="60"/>
      <c r="L91" s="7"/>
      <c r="M91" s="10"/>
      <c r="N91" s="10"/>
      <c r="O91" s="10"/>
      <c r="P91" s="10"/>
      <c r="Q91" s="61"/>
      <c r="R91" s="2"/>
      <c r="S91" s="193"/>
    </row>
    <row r="92" spans="1:21" x14ac:dyDescent="0.25">
      <c r="A92" s="11" t="s">
        <v>258</v>
      </c>
      <c r="B92" s="9" t="s">
        <v>641</v>
      </c>
      <c r="C92" s="44">
        <f ca="1">SUMIF(Charges!$A$3:$D$112,Analytique_compte!A92,Charges!$D$3:$D$112)</f>
        <v>0</v>
      </c>
      <c r="D92" s="54">
        <f t="shared" ca="1" si="1"/>
        <v>0</v>
      </c>
      <c r="F92" s="60"/>
      <c r="G92" s="10"/>
      <c r="H92" s="10"/>
      <c r="I92" s="61"/>
      <c r="J92" s="2"/>
      <c r="K92" s="60"/>
      <c r="L92" s="7"/>
      <c r="M92" s="10"/>
      <c r="N92" s="10"/>
      <c r="O92" s="10"/>
      <c r="P92" s="10"/>
      <c r="Q92" s="61"/>
      <c r="R92" s="2"/>
      <c r="S92" s="193"/>
    </row>
    <row r="93" spans="1:21" x14ac:dyDescent="0.25">
      <c r="A93" s="11" t="s">
        <v>259</v>
      </c>
      <c r="B93" s="9" t="s">
        <v>642</v>
      </c>
      <c r="C93" s="44">
        <f ca="1">SUMIF(Charges!$A$3:$D$112,Analytique_compte!A93,Charges!$D$3:$D$112)</f>
        <v>0</v>
      </c>
      <c r="D93" s="54">
        <f t="shared" ca="1" si="1"/>
        <v>0</v>
      </c>
      <c r="F93" s="60"/>
      <c r="G93" s="10"/>
      <c r="H93" s="10"/>
      <c r="I93" s="61"/>
      <c r="J93" s="2"/>
      <c r="K93" s="60"/>
      <c r="L93" s="7"/>
      <c r="M93" s="10"/>
      <c r="N93" s="10"/>
      <c r="O93" s="10"/>
      <c r="P93" s="10"/>
      <c r="Q93" s="61"/>
      <c r="R93" s="2"/>
      <c r="S93" s="193"/>
    </row>
    <row r="94" spans="1:21" x14ac:dyDescent="0.25">
      <c r="A94" s="11" t="s">
        <v>260</v>
      </c>
      <c r="B94" s="6" t="s">
        <v>21</v>
      </c>
      <c r="C94" s="44">
        <f ca="1">SUMIF(Charges!$A$3:$D$112,Analytique_compte!A94,Charges!$D$3:$D$112)</f>
        <v>0</v>
      </c>
      <c r="D94" s="54">
        <f t="shared" ca="1" si="1"/>
        <v>0</v>
      </c>
      <c r="F94" s="7"/>
      <c r="G94" s="7"/>
      <c r="H94" s="7"/>
      <c r="I94" s="7"/>
      <c r="J94" s="2"/>
      <c r="K94" s="7"/>
      <c r="L94" s="7"/>
      <c r="M94" s="7"/>
      <c r="N94" s="7"/>
      <c r="O94" s="7"/>
      <c r="P94" s="7"/>
      <c r="Q94" s="7"/>
      <c r="R94" s="2"/>
      <c r="S94" s="7"/>
    </row>
    <row r="95" spans="1:21" x14ac:dyDescent="0.25">
      <c r="A95" s="11" t="s">
        <v>261</v>
      </c>
      <c r="B95" s="9" t="s">
        <v>643</v>
      </c>
      <c r="C95" s="44">
        <f ca="1">SUMIF(Charges!$A$3:$D$112,Analytique_compte!A95,Charges!$D$3:$D$112)</f>
        <v>0</v>
      </c>
      <c r="D95" s="54">
        <f t="shared" ca="1" si="1"/>
        <v>0</v>
      </c>
      <c r="F95" s="60"/>
      <c r="G95" s="10"/>
      <c r="H95" s="10"/>
      <c r="I95" s="61"/>
      <c r="J95" s="2"/>
      <c r="K95" s="60"/>
      <c r="L95" s="7"/>
      <c r="M95" s="10"/>
      <c r="N95" s="10"/>
      <c r="O95" s="10"/>
      <c r="P95" s="10"/>
      <c r="Q95" s="61"/>
      <c r="R95" s="2"/>
      <c r="S95" s="193"/>
    </row>
    <row r="96" spans="1:21" x14ac:dyDescent="0.25">
      <c r="A96" s="11" t="s">
        <v>262</v>
      </c>
      <c r="B96" s="9" t="s">
        <v>644</v>
      </c>
      <c r="C96" s="44">
        <f ca="1">SUMIF(Charges!$A$3:$D$112,Analytique_compte!A96,Charges!$D$3:$D$112)</f>
        <v>0</v>
      </c>
      <c r="D96" s="54">
        <f t="shared" ca="1" si="1"/>
        <v>0</v>
      </c>
      <c r="F96" s="60"/>
      <c r="G96" s="10"/>
      <c r="H96" s="10"/>
      <c r="I96" s="61"/>
      <c r="J96" s="2"/>
      <c r="K96" s="60"/>
      <c r="L96" s="7"/>
      <c r="M96" s="10"/>
      <c r="N96" s="10"/>
      <c r="O96" s="10"/>
      <c r="P96" s="10"/>
      <c r="Q96" s="61"/>
      <c r="R96" s="2"/>
      <c r="S96" s="193"/>
    </row>
    <row r="97" spans="1:19" x14ac:dyDescent="0.25">
      <c r="A97" s="11" t="s">
        <v>263</v>
      </c>
      <c r="B97" s="9" t="s">
        <v>645</v>
      </c>
      <c r="C97" s="44">
        <f ca="1">SUMIF(Charges!$A$3:$D$112,Analytique_compte!A97,Charges!$D$3:$D$112)</f>
        <v>0</v>
      </c>
      <c r="D97" s="54">
        <f t="shared" ca="1" si="1"/>
        <v>0</v>
      </c>
      <c r="F97" s="60"/>
      <c r="G97" s="10"/>
      <c r="H97" s="10"/>
      <c r="I97" s="61"/>
      <c r="J97" s="2"/>
      <c r="K97" s="60"/>
      <c r="L97" s="7"/>
      <c r="M97" s="10"/>
      <c r="N97" s="10"/>
      <c r="O97" s="10"/>
      <c r="P97" s="10"/>
      <c r="Q97" s="61"/>
      <c r="R97" s="2"/>
      <c r="S97" s="193"/>
    </row>
    <row r="98" spans="1:19" x14ac:dyDescent="0.25">
      <c r="A98" s="11" t="s">
        <v>264</v>
      </c>
      <c r="B98" s="9" t="s">
        <v>646</v>
      </c>
      <c r="C98" s="44">
        <f ca="1">SUMIF(Charges!$A$3:$D$112,Analytique_compte!A98,Charges!$D$3:$D$112)</f>
        <v>0</v>
      </c>
      <c r="D98" s="54">
        <f t="shared" ca="1" si="1"/>
        <v>0</v>
      </c>
      <c r="F98" s="60"/>
      <c r="G98" s="10"/>
      <c r="H98" s="10"/>
      <c r="I98" s="61"/>
      <c r="J98" s="2"/>
      <c r="K98" s="60"/>
      <c r="L98" s="7"/>
      <c r="M98" s="10"/>
      <c r="N98" s="10"/>
      <c r="O98" s="10"/>
      <c r="P98" s="10"/>
      <c r="Q98" s="61"/>
      <c r="R98" s="2"/>
      <c r="S98" s="193"/>
    </row>
    <row r="99" spans="1:19" x14ac:dyDescent="0.25">
      <c r="A99" s="11" t="s">
        <v>435</v>
      </c>
      <c r="B99" s="9" t="s">
        <v>647</v>
      </c>
      <c r="C99" s="44">
        <f ca="1">SUMIF(Charges!$A$3:$D$112,Analytique_compte!A99,Charges!$D$3:$D$112)</f>
        <v>0</v>
      </c>
      <c r="D99" s="54">
        <f t="shared" ca="1" si="1"/>
        <v>0</v>
      </c>
      <c r="F99" s="60"/>
      <c r="G99" s="10"/>
      <c r="H99" s="10"/>
      <c r="I99" s="61"/>
      <c r="J99" s="2"/>
      <c r="K99" s="60"/>
      <c r="L99" s="7"/>
      <c r="M99" s="10"/>
      <c r="N99" s="10"/>
      <c r="O99" s="10"/>
      <c r="P99" s="10"/>
      <c r="Q99" s="61"/>
      <c r="R99" s="2"/>
      <c r="S99" s="193"/>
    </row>
    <row r="100" spans="1:19" x14ac:dyDescent="0.25">
      <c r="A100" s="11" t="s">
        <v>436</v>
      </c>
      <c r="B100" s="6" t="s">
        <v>22</v>
      </c>
      <c r="C100" s="44">
        <f ca="1">SUMIF(Charges!$A$3:$D$112,Analytique_compte!A100,Charges!$D$3:$D$112)</f>
        <v>0</v>
      </c>
      <c r="D100" s="54">
        <f t="shared" ca="1" si="1"/>
        <v>0</v>
      </c>
      <c r="F100" s="7"/>
      <c r="G100" s="7"/>
      <c r="H100" s="7"/>
      <c r="I100" s="7"/>
      <c r="J100" s="2"/>
      <c r="K100" s="7"/>
      <c r="L100" s="7"/>
      <c r="M100" s="7"/>
      <c r="N100" s="7"/>
      <c r="O100" s="7"/>
      <c r="P100" s="7"/>
      <c r="Q100" s="7"/>
      <c r="R100" s="2"/>
      <c r="S100" s="7"/>
    </row>
    <row r="101" spans="1:19" x14ac:dyDescent="0.25">
      <c r="A101" s="11" t="s">
        <v>437</v>
      </c>
      <c r="B101" s="9" t="s">
        <v>648</v>
      </c>
      <c r="C101" s="44">
        <f ca="1">SUMIF(Charges!$A$3:$D$112,Analytique_compte!A101,Charges!$D$3:$D$112)</f>
        <v>0</v>
      </c>
      <c r="D101" s="54">
        <f t="shared" ca="1" si="1"/>
        <v>0</v>
      </c>
      <c r="F101" s="7"/>
      <c r="G101" s="7"/>
      <c r="H101" s="7"/>
      <c r="I101" s="7"/>
      <c r="J101" s="2"/>
      <c r="K101" s="7"/>
      <c r="L101" s="7"/>
      <c r="M101" s="7"/>
      <c r="N101" s="7"/>
      <c r="O101" s="7"/>
      <c r="P101" s="7"/>
      <c r="Q101" s="7"/>
      <c r="R101" s="2"/>
      <c r="S101" s="7"/>
    </row>
    <row r="102" spans="1:19" x14ac:dyDescent="0.25">
      <c r="A102" s="11" t="s">
        <v>438</v>
      </c>
      <c r="B102" s="9" t="s">
        <v>433</v>
      </c>
      <c r="C102" s="44">
        <f ca="1">SUMIF(Charges!$A$3:$D$112,Analytique_compte!A102,Charges!$D$3:$D$112)</f>
        <v>0</v>
      </c>
      <c r="D102" s="54">
        <f t="shared" ca="1" si="1"/>
        <v>0</v>
      </c>
      <c r="F102" s="60"/>
      <c r="G102" s="10"/>
      <c r="H102" s="10"/>
      <c r="I102" s="61"/>
      <c r="J102" s="2"/>
      <c r="K102" s="60"/>
      <c r="L102" s="7"/>
      <c r="M102" s="10"/>
      <c r="N102" s="10"/>
      <c r="O102" s="10"/>
      <c r="P102" s="10"/>
      <c r="Q102" s="61"/>
      <c r="R102" s="2"/>
      <c r="S102" s="193"/>
    </row>
    <row r="103" spans="1:19" x14ac:dyDescent="0.25">
      <c r="A103" s="11" t="s">
        <v>439</v>
      </c>
      <c r="B103" s="9" t="s">
        <v>434</v>
      </c>
      <c r="C103" s="44">
        <f ca="1">SUMIF(Charges!$A$3:$D$112,Analytique_compte!A103,Charges!$D$3:$D$112)</f>
        <v>0</v>
      </c>
      <c r="D103" s="54">
        <f t="shared" ca="1" si="1"/>
        <v>0</v>
      </c>
      <c r="F103" s="60"/>
      <c r="G103" s="10"/>
      <c r="H103" s="10"/>
      <c r="I103" s="61"/>
      <c r="J103" s="2"/>
      <c r="K103" s="60"/>
      <c r="L103" s="7"/>
      <c r="M103" s="10"/>
      <c r="N103" s="10"/>
      <c r="O103" s="10"/>
      <c r="P103" s="10"/>
      <c r="Q103" s="61"/>
      <c r="R103" s="2"/>
      <c r="S103" s="193"/>
    </row>
    <row r="104" spans="1:19" x14ac:dyDescent="0.25">
      <c r="A104" s="11" t="s">
        <v>440</v>
      </c>
      <c r="B104" s="9" t="s">
        <v>649</v>
      </c>
      <c r="C104" s="44">
        <f ca="1">SUMIF(Charges!$A$3:$D$112,Analytique_compte!A104,Charges!$D$3:$D$112)</f>
        <v>0</v>
      </c>
      <c r="D104" s="54">
        <f t="shared" ca="1" si="1"/>
        <v>0</v>
      </c>
      <c r="F104" s="60"/>
      <c r="G104" s="10"/>
      <c r="H104" s="10"/>
      <c r="I104" s="61"/>
      <c r="J104" s="2"/>
      <c r="K104" s="60"/>
      <c r="L104" s="7"/>
      <c r="M104" s="10"/>
      <c r="N104" s="10"/>
      <c r="O104" s="10"/>
      <c r="P104" s="10"/>
      <c r="Q104" s="61"/>
      <c r="R104" s="2"/>
      <c r="S104" s="193"/>
    </row>
    <row r="105" spans="1:19" x14ac:dyDescent="0.25">
      <c r="A105" s="11" t="s">
        <v>441</v>
      </c>
      <c r="B105" s="9" t="s">
        <v>650</v>
      </c>
      <c r="C105" s="44">
        <f ca="1">SUMIF(Charges!$A$3:$D$112,Analytique_compte!A105,Charges!$D$3:$D$112)</f>
        <v>0</v>
      </c>
      <c r="D105" s="54">
        <f t="shared" ca="1" si="1"/>
        <v>0</v>
      </c>
      <c r="F105" s="60"/>
      <c r="G105" s="10"/>
      <c r="H105" s="10"/>
      <c r="I105" s="61"/>
      <c r="J105" s="2"/>
      <c r="K105" s="60"/>
      <c r="L105" s="7"/>
      <c r="M105" s="10"/>
      <c r="N105" s="10"/>
      <c r="O105" s="10"/>
      <c r="P105" s="10"/>
      <c r="Q105" s="61"/>
      <c r="R105" s="2"/>
      <c r="S105" s="193"/>
    </row>
    <row r="106" spans="1:19" x14ac:dyDescent="0.25">
      <c r="A106" s="11" t="s">
        <v>442</v>
      </c>
      <c r="B106" s="9" t="s">
        <v>651</v>
      </c>
      <c r="C106" s="44">
        <f ca="1">SUMIF(Charges!$A$3:$D$112,Analytique_compte!A106,Charges!$D$3:$D$112)</f>
        <v>0</v>
      </c>
      <c r="D106" s="54">
        <f t="shared" ca="1" si="1"/>
        <v>0</v>
      </c>
      <c r="F106" s="60"/>
      <c r="G106" s="10"/>
      <c r="H106" s="10"/>
      <c r="I106" s="61"/>
      <c r="J106" s="2"/>
      <c r="K106" s="60"/>
      <c r="L106" s="7"/>
      <c r="M106" s="10"/>
      <c r="N106" s="10"/>
      <c r="O106" s="10"/>
      <c r="P106" s="10"/>
      <c r="Q106" s="61"/>
      <c r="R106" s="2"/>
      <c r="S106" s="193"/>
    </row>
    <row r="107" spans="1:19" x14ac:dyDescent="0.25">
      <c r="A107" s="11" t="s">
        <v>443</v>
      </c>
      <c r="B107" s="6" t="s">
        <v>652</v>
      </c>
      <c r="C107" s="44">
        <f ca="1">SUMIF(Charges!$A$3:$D$112,Analytique_compte!A107,Charges!$D$3:$D$112)</f>
        <v>0</v>
      </c>
      <c r="D107" s="54">
        <f t="shared" ca="1" si="1"/>
        <v>0</v>
      </c>
      <c r="F107" s="7"/>
      <c r="G107" s="7"/>
      <c r="H107" s="7"/>
      <c r="I107" s="7"/>
      <c r="J107" s="2"/>
      <c r="K107" s="7"/>
      <c r="L107" s="7"/>
      <c r="M107" s="7"/>
      <c r="N107" s="7"/>
      <c r="O107" s="7"/>
      <c r="P107" s="7"/>
      <c r="Q107" s="7"/>
      <c r="R107" s="2"/>
      <c r="S107" s="7"/>
    </row>
    <row r="108" spans="1:19" x14ac:dyDescent="0.25">
      <c r="A108" s="11" t="s">
        <v>444</v>
      </c>
      <c r="B108" s="9" t="s">
        <v>653</v>
      </c>
      <c r="C108" s="44">
        <f ca="1">SUMIF(Charges!$A$3:$D$112,Analytique_compte!A108,Charges!$D$3:$D$112)</f>
        <v>0</v>
      </c>
      <c r="D108" s="54">
        <f t="shared" ca="1" si="1"/>
        <v>0</v>
      </c>
      <c r="F108" s="60"/>
      <c r="G108" s="10"/>
      <c r="H108" s="10"/>
      <c r="I108" s="61"/>
      <c r="J108" s="2"/>
      <c r="K108" s="60"/>
      <c r="L108" s="7"/>
      <c r="M108" s="10"/>
      <c r="N108" s="10"/>
      <c r="O108" s="10"/>
      <c r="P108" s="10"/>
      <c r="Q108" s="61"/>
      <c r="R108" s="2"/>
      <c r="S108" s="193"/>
    </row>
    <row r="109" spans="1:19" x14ac:dyDescent="0.25">
      <c r="A109" s="11" t="s">
        <v>659</v>
      </c>
      <c r="B109" s="9" t="s">
        <v>654</v>
      </c>
      <c r="C109" s="44">
        <f ca="1">SUMIF(Charges!$A$3:$D$112,Analytique_compte!A109,Charges!$D$3:$D$112)</f>
        <v>0</v>
      </c>
      <c r="D109" s="54">
        <f t="shared" ca="1" si="1"/>
        <v>0</v>
      </c>
      <c r="F109" s="60"/>
      <c r="G109" s="10"/>
      <c r="H109" s="10"/>
      <c r="I109" s="61"/>
      <c r="J109" s="2"/>
      <c r="K109" s="60"/>
      <c r="L109" s="7"/>
      <c r="M109" s="10"/>
      <c r="N109" s="10"/>
      <c r="O109" s="10"/>
      <c r="P109" s="10"/>
      <c r="Q109" s="61"/>
      <c r="R109" s="2"/>
      <c r="S109" s="193"/>
    </row>
    <row r="110" spans="1:19" x14ac:dyDescent="0.25">
      <c r="A110" s="11" t="s">
        <v>660</v>
      </c>
      <c r="B110" s="9" t="s">
        <v>655</v>
      </c>
      <c r="C110" s="44">
        <f ca="1">SUMIF(Charges!$A$3:$D$112,Analytique_compte!A110,Charges!$D$3:$D$112)</f>
        <v>0</v>
      </c>
      <c r="D110" s="54">
        <f t="shared" ca="1" si="1"/>
        <v>0</v>
      </c>
      <c r="F110" s="60"/>
      <c r="G110" s="10"/>
      <c r="H110" s="10"/>
      <c r="I110" s="61"/>
      <c r="J110" s="2"/>
      <c r="K110" s="60"/>
      <c r="L110" s="7"/>
      <c r="M110" s="10"/>
      <c r="N110" s="10"/>
      <c r="O110" s="10"/>
      <c r="P110" s="10"/>
      <c r="Q110" s="61"/>
      <c r="R110" s="2"/>
      <c r="S110" s="193"/>
    </row>
    <row r="111" spans="1:19" x14ac:dyDescent="0.25">
      <c r="A111" s="11" t="s">
        <v>661</v>
      </c>
      <c r="B111" s="9" t="s">
        <v>656</v>
      </c>
      <c r="C111" s="44">
        <f ca="1">SUMIF(Charges!$A$3:$D$112,Analytique_compte!A111,Charges!$D$3:$D$112)</f>
        <v>0</v>
      </c>
      <c r="D111" s="54">
        <f t="shared" ca="1" si="1"/>
        <v>0</v>
      </c>
      <c r="F111" s="60"/>
      <c r="G111" s="10"/>
      <c r="H111" s="10"/>
      <c r="I111" s="61"/>
      <c r="J111" s="2"/>
      <c r="K111" s="60"/>
      <c r="L111" s="7"/>
      <c r="M111" s="10"/>
      <c r="N111" s="10"/>
      <c r="O111" s="10"/>
      <c r="P111" s="10"/>
      <c r="Q111" s="61"/>
      <c r="R111" s="2"/>
      <c r="S111" s="193"/>
    </row>
    <row r="112" spans="1:19" x14ac:dyDescent="0.25">
      <c r="A112" s="11" t="s">
        <v>662</v>
      </c>
      <c r="B112" s="9" t="s">
        <v>657</v>
      </c>
      <c r="C112" s="44">
        <f ca="1">SUMIF(Charges!$A$3:$D$112,Analytique_compte!A112,Charges!$D$3:$D$112)</f>
        <v>0</v>
      </c>
      <c r="D112" s="54">
        <f t="shared" ca="1" si="1"/>
        <v>0</v>
      </c>
      <c r="F112" s="60"/>
      <c r="G112" s="10"/>
      <c r="H112" s="10"/>
      <c r="I112" s="61"/>
      <c r="J112" s="2"/>
      <c r="K112" s="60"/>
      <c r="L112" s="7"/>
      <c r="M112" s="10"/>
      <c r="N112" s="10"/>
      <c r="O112" s="10"/>
      <c r="P112" s="10"/>
      <c r="Q112" s="61"/>
      <c r="R112" s="2"/>
      <c r="S112" s="193"/>
    </row>
    <row r="113" spans="1:19" x14ac:dyDescent="0.25">
      <c r="A113" s="11" t="s">
        <v>663</v>
      </c>
      <c r="B113" s="9" t="s">
        <v>658</v>
      </c>
      <c r="C113" s="44">
        <f ca="1">SUMIF(Charges!$A$3:$D$112,Analytique_compte!A113,Charges!$D$3:$D$112)</f>
        <v>0</v>
      </c>
      <c r="D113" s="54">
        <f ca="1">C113-SUM(F113:S113)</f>
        <v>0</v>
      </c>
      <c r="F113" s="60"/>
      <c r="G113" s="10"/>
      <c r="H113" s="10"/>
      <c r="I113" s="61"/>
      <c r="J113" s="2"/>
      <c r="K113" s="60"/>
      <c r="L113" s="7"/>
      <c r="M113" s="10"/>
      <c r="N113" s="10"/>
      <c r="O113" s="10"/>
      <c r="P113" s="10"/>
      <c r="Q113" s="61"/>
      <c r="R113" s="2"/>
      <c r="S113" s="193"/>
    </row>
    <row r="114" spans="1:19" x14ac:dyDescent="0.25">
      <c r="A114" s="11" t="s">
        <v>265</v>
      </c>
      <c r="B114" s="22" t="s">
        <v>34</v>
      </c>
      <c r="C114" s="12">
        <f ca="1">SUM(C5:C113)</f>
        <v>0</v>
      </c>
      <c r="D114" s="12">
        <f ca="1">SUM(D5:D113)</f>
        <v>0</v>
      </c>
      <c r="F114" s="12">
        <f>SUM(F5:F113)</f>
        <v>0</v>
      </c>
      <c r="G114" s="12">
        <f>SUM(G5:G113)</f>
        <v>0</v>
      </c>
      <c r="H114" s="12">
        <f>SUM(H5:H113)</f>
        <v>0</v>
      </c>
      <c r="I114" s="12">
        <f>SUM(I5:I113)</f>
        <v>0</v>
      </c>
      <c r="J114" s="2"/>
      <c r="K114" s="12">
        <f t="shared" ref="K114:Q114" si="2">SUM(K5:K113)</f>
        <v>0</v>
      </c>
      <c r="L114" s="12">
        <f t="shared" si="2"/>
        <v>0</v>
      </c>
      <c r="M114" s="12">
        <f t="shared" si="2"/>
        <v>0</v>
      </c>
      <c r="N114" s="12">
        <f t="shared" si="2"/>
        <v>0</v>
      </c>
      <c r="O114" s="12">
        <f t="shared" si="2"/>
        <v>0</v>
      </c>
      <c r="P114" s="12">
        <f t="shared" si="2"/>
        <v>0</v>
      </c>
      <c r="Q114" s="12">
        <f t="shared" si="2"/>
        <v>0</v>
      </c>
      <c r="R114" s="2"/>
      <c r="S114" s="12">
        <f>SUM(S5:S113)</f>
        <v>0</v>
      </c>
    </row>
    <row r="116" spans="1:19" x14ac:dyDescent="0.25">
      <c r="B116" s="161" t="s">
        <v>454</v>
      </c>
    </row>
    <row r="118" spans="1:19" ht="26.4" x14ac:dyDescent="0.25">
      <c r="A118" s="1" t="s">
        <v>453</v>
      </c>
      <c r="B118" s="24" t="s">
        <v>455</v>
      </c>
      <c r="C118" s="282"/>
      <c r="D118" s="283"/>
      <c r="E118" s="283"/>
      <c r="F118" s="283"/>
      <c r="G118" s="283"/>
      <c r="H118" s="283"/>
      <c r="I118" s="284"/>
    </row>
    <row r="121" spans="1:19" x14ac:dyDescent="0.25">
      <c r="A121" s="50" t="s">
        <v>92</v>
      </c>
      <c r="B121" s="18" t="s">
        <v>2</v>
      </c>
      <c r="C121" s="8">
        <f>SUMIF(Produits!$B$5:$B$119,Analytique_compte!A121,Produits!$F$5:$F$119)</f>
        <v>0</v>
      </c>
      <c r="D121" s="156">
        <f>C121-SUM(F121:S121)</f>
        <v>0</v>
      </c>
      <c r="E121" s="2"/>
      <c r="F121" s="7"/>
      <c r="G121" s="7"/>
      <c r="H121" s="7"/>
      <c r="I121" s="7"/>
      <c r="J121" s="2"/>
      <c r="K121" s="7"/>
      <c r="L121" s="7"/>
      <c r="M121" s="7"/>
      <c r="N121" s="7"/>
      <c r="O121" s="7"/>
      <c r="P121" s="7"/>
      <c r="Q121" s="7"/>
      <c r="R121" s="2"/>
      <c r="S121" s="7"/>
    </row>
    <row r="122" spans="1:19" ht="26.4" x14ac:dyDescent="0.25">
      <c r="A122" s="50" t="s">
        <v>93</v>
      </c>
      <c r="B122" s="19" t="s">
        <v>470</v>
      </c>
      <c r="C122" s="8">
        <f>SUMIF(Produits!$B$5:$B$119,Analytique_compte!A122,Produits!$F$5:$F$119)</f>
        <v>0</v>
      </c>
      <c r="D122" s="156">
        <f t="shared" ref="D122:D200" si="3">C122-SUM(F122:S122)</f>
        <v>0</v>
      </c>
      <c r="E122" s="2"/>
      <c r="F122" s="7"/>
      <c r="G122" s="7"/>
      <c r="H122" s="7"/>
      <c r="I122" s="7"/>
      <c r="J122" s="2"/>
      <c r="K122" s="7"/>
      <c r="L122" s="7"/>
      <c r="M122" s="7"/>
      <c r="N122" s="7"/>
      <c r="O122" s="7"/>
      <c r="P122" s="7"/>
      <c r="Q122" s="7"/>
      <c r="R122" s="2"/>
      <c r="S122" s="7"/>
    </row>
    <row r="123" spans="1:19" x14ac:dyDescent="0.25">
      <c r="A123" s="50" t="s">
        <v>94</v>
      </c>
      <c r="B123" s="20" t="s">
        <v>471</v>
      </c>
      <c r="C123" s="8">
        <f>SUMIF(Produits!$B$5:$B$119,Analytique_compte!A123,Produits!$F$5:$F$119)</f>
        <v>0</v>
      </c>
      <c r="D123" s="156">
        <f t="shared" si="3"/>
        <v>0</v>
      </c>
      <c r="E123" s="2"/>
      <c r="F123" s="10"/>
      <c r="G123" s="10"/>
      <c r="H123" s="10"/>
      <c r="I123" s="10"/>
      <c r="J123" s="2"/>
      <c r="K123" s="10"/>
      <c r="L123" s="10"/>
      <c r="M123" s="10"/>
      <c r="N123" s="10"/>
      <c r="O123" s="10"/>
      <c r="P123" s="10"/>
      <c r="Q123" s="10"/>
      <c r="R123" s="2"/>
      <c r="S123" s="10"/>
    </row>
    <row r="124" spans="1:19" x14ac:dyDescent="0.25">
      <c r="A124" s="50" t="s">
        <v>95</v>
      </c>
      <c r="B124" s="20" t="s">
        <v>472</v>
      </c>
      <c r="C124" s="8">
        <f>SUMIF(Produits!$B$5:$B$119,Analytique_compte!A124,Produits!$F$5:$F$119)</f>
        <v>0</v>
      </c>
      <c r="D124" s="156">
        <f t="shared" si="3"/>
        <v>0</v>
      </c>
      <c r="E124" s="2"/>
      <c r="F124" s="10"/>
      <c r="G124" s="10"/>
      <c r="H124" s="10"/>
      <c r="I124" s="10"/>
      <c r="J124" s="2"/>
      <c r="K124" s="10"/>
      <c r="L124" s="10"/>
      <c r="M124" s="10"/>
      <c r="N124" s="10"/>
      <c r="O124" s="10"/>
      <c r="P124" s="10"/>
      <c r="Q124" s="10"/>
      <c r="R124" s="2"/>
      <c r="S124" s="10"/>
    </row>
    <row r="125" spans="1:19" x14ac:dyDescent="0.25">
      <c r="A125" s="50" t="s">
        <v>96</v>
      </c>
      <c r="B125" s="20" t="s">
        <v>473</v>
      </c>
      <c r="C125" s="8">
        <f>SUMIF(Produits!$B$5:$B$119,Analytique_compte!A125,Produits!$F$5:$F$119)</f>
        <v>0</v>
      </c>
      <c r="D125" s="156">
        <f t="shared" si="3"/>
        <v>0</v>
      </c>
      <c r="E125" s="2"/>
      <c r="F125" s="10"/>
      <c r="G125" s="10"/>
      <c r="H125" s="10"/>
      <c r="I125" s="10"/>
      <c r="J125" s="2"/>
      <c r="K125" s="10"/>
      <c r="L125" s="10"/>
      <c r="M125" s="10"/>
      <c r="N125" s="10"/>
      <c r="O125" s="10"/>
      <c r="P125" s="10"/>
      <c r="Q125" s="10"/>
      <c r="R125" s="2"/>
      <c r="S125" s="10"/>
    </row>
    <row r="126" spans="1:19" x14ac:dyDescent="0.25">
      <c r="A126" s="50" t="s">
        <v>97</v>
      </c>
      <c r="B126" s="20" t="s">
        <v>474</v>
      </c>
      <c r="C126" s="8">
        <f>SUMIF(Produits!$B$5:$B$119,Analytique_compte!A126,Produits!$F$5:$F$119)</f>
        <v>0</v>
      </c>
      <c r="D126" s="156">
        <f t="shared" si="3"/>
        <v>0</v>
      </c>
      <c r="E126" s="2"/>
      <c r="F126" s="10"/>
      <c r="G126" s="10"/>
      <c r="H126" s="10"/>
      <c r="I126" s="10"/>
      <c r="J126" s="2"/>
      <c r="K126" s="10"/>
      <c r="L126" s="10"/>
      <c r="M126" s="10"/>
      <c r="N126" s="10"/>
      <c r="O126" s="10"/>
      <c r="P126" s="10"/>
      <c r="Q126" s="10"/>
      <c r="R126" s="2"/>
      <c r="S126" s="10"/>
    </row>
    <row r="127" spans="1:19" x14ac:dyDescent="0.25">
      <c r="A127" s="50" t="s">
        <v>98</v>
      </c>
      <c r="B127" s="20" t="s">
        <v>475</v>
      </c>
      <c r="C127" s="8">
        <f>SUMIF(Produits!$B$5:$B$119,Analytique_compte!A127,Produits!$F$5:$F$119)</f>
        <v>0</v>
      </c>
      <c r="D127" s="156">
        <f t="shared" si="3"/>
        <v>0</v>
      </c>
      <c r="E127" s="2"/>
      <c r="F127" s="10"/>
      <c r="G127" s="10"/>
      <c r="H127" s="10"/>
      <c r="I127" s="10"/>
      <c r="J127" s="2"/>
      <c r="K127" s="10"/>
      <c r="L127" s="10"/>
      <c r="M127" s="10"/>
      <c r="N127" s="10"/>
      <c r="O127" s="10"/>
      <c r="P127" s="10"/>
      <c r="Q127" s="10"/>
      <c r="R127" s="2"/>
      <c r="S127" s="10"/>
    </row>
    <row r="128" spans="1:19" x14ac:dyDescent="0.25">
      <c r="A128" s="50" t="s">
        <v>99</v>
      </c>
      <c r="B128" s="20" t="s">
        <v>476</v>
      </c>
      <c r="C128" s="8">
        <f>SUMIF(Produits!$B$5:$B$119,Analytique_compte!A128,Produits!$F$5:$F$119)</f>
        <v>0</v>
      </c>
      <c r="D128" s="156">
        <f t="shared" si="3"/>
        <v>0</v>
      </c>
      <c r="E128" s="2"/>
      <c r="F128" s="10"/>
      <c r="G128" s="10"/>
      <c r="H128" s="10"/>
      <c r="I128" s="10"/>
      <c r="J128" s="2"/>
      <c r="K128" s="10"/>
      <c r="L128" s="10"/>
      <c r="M128" s="10"/>
      <c r="N128" s="10"/>
      <c r="O128" s="10"/>
      <c r="P128" s="10"/>
      <c r="Q128" s="10"/>
      <c r="R128" s="2"/>
      <c r="S128" s="10"/>
    </row>
    <row r="129" spans="1:19" x14ac:dyDescent="0.25">
      <c r="A129" s="50" t="s">
        <v>100</v>
      </c>
      <c r="B129" s="20" t="s">
        <v>477</v>
      </c>
      <c r="C129" s="8">
        <f>SUMIF(Produits!$B$5:$B$119,Analytique_compte!A129,Produits!$F$5:$F$119)</f>
        <v>0</v>
      </c>
      <c r="D129" s="156">
        <f t="shared" si="3"/>
        <v>0</v>
      </c>
      <c r="E129" s="2"/>
      <c r="F129" s="10"/>
      <c r="G129" s="10"/>
      <c r="H129" s="10"/>
      <c r="I129" s="10"/>
      <c r="J129" s="2"/>
      <c r="K129" s="10"/>
      <c r="L129" s="10"/>
      <c r="M129" s="10"/>
      <c r="N129" s="10"/>
      <c r="O129" s="10"/>
      <c r="P129" s="10"/>
      <c r="Q129" s="10"/>
      <c r="R129" s="2"/>
      <c r="S129" s="10"/>
    </row>
    <row r="130" spans="1:19" x14ac:dyDescent="0.25">
      <c r="A130" s="50" t="s">
        <v>101</v>
      </c>
      <c r="B130" s="20" t="s">
        <v>478</v>
      </c>
      <c r="C130" s="8">
        <f>SUMIF(Produits!$B$5:$B$119,Analytique_compte!A130,Produits!$F$5:$F$119)</f>
        <v>0</v>
      </c>
      <c r="D130" s="156">
        <f t="shared" si="3"/>
        <v>0</v>
      </c>
      <c r="E130" s="2"/>
      <c r="F130" s="10"/>
      <c r="G130" s="10"/>
      <c r="H130" s="10"/>
      <c r="I130" s="10"/>
      <c r="J130" s="2"/>
      <c r="K130" s="10"/>
      <c r="L130" s="10"/>
      <c r="M130" s="10"/>
      <c r="N130" s="10"/>
      <c r="O130" s="10"/>
      <c r="P130" s="10"/>
      <c r="Q130" s="10"/>
      <c r="R130" s="2"/>
      <c r="S130" s="10"/>
    </row>
    <row r="131" spans="1:19" x14ac:dyDescent="0.25">
      <c r="A131" s="50" t="s">
        <v>102</v>
      </c>
      <c r="B131" s="20" t="s">
        <v>479</v>
      </c>
      <c r="C131" s="8">
        <f>SUMIF(Produits!$B$5:$B$119,Analytique_compte!A131,Produits!$F$5:$F$119)</f>
        <v>0</v>
      </c>
      <c r="D131" s="156">
        <f t="shared" si="3"/>
        <v>0</v>
      </c>
      <c r="E131" s="2"/>
      <c r="F131" s="10"/>
      <c r="G131" s="10"/>
      <c r="H131" s="10"/>
      <c r="I131" s="10"/>
      <c r="J131" s="2"/>
      <c r="K131" s="10"/>
      <c r="L131" s="10"/>
      <c r="M131" s="10"/>
      <c r="N131" s="10"/>
      <c r="O131" s="10"/>
      <c r="P131" s="10"/>
      <c r="Q131" s="10"/>
      <c r="R131" s="2"/>
      <c r="S131" s="10"/>
    </row>
    <row r="132" spans="1:19" x14ac:dyDescent="0.25">
      <c r="A132" s="50" t="s">
        <v>103</v>
      </c>
      <c r="B132" s="20" t="s">
        <v>480</v>
      </c>
      <c r="C132" s="8">
        <f>SUMIF(Produits!$B$5:$B$119,Analytique_compte!A132,Produits!$F$5:$F$119)</f>
        <v>0</v>
      </c>
      <c r="D132" s="156">
        <f t="shared" si="3"/>
        <v>0</v>
      </c>
      <c r="E132" s="2"/>
      <c r="F132" s="7"/>
      <c r="G132" s="7"/>
      <c r="H132" s="7"/>
      <c r="I132" s="7"/>
      <c r="J132" s="2"/>
      <c r="K132" s="7"/>
      <c r="L132" s="7"/>
      <c r="M132" s="7"/>
      <c r="N132" s="7"/>
      <c r="O132" s="7"/>
      <c r="P132" s="7"/>
      <c r="Q132" s="7"/>
      <c r="R132" s="2"/>
      <c r="S132" s="7"/>
    </row>
    <row r="133" spans="1:19" x14ac:dyDescent="0.25">
      <c r="A133" s="50" t="s">
        <v>104</v>
      </c>
      <c r="B133" s="20" t="s">
        <v>481</v>
      </c>
      <c r="C133" s="8">
        <f>SUMIF(Produits!$B$5:$B$119,Analytique_compte!A133,Produits!$F$5:$F$119)</f>
        <v>0</v>
      </c>
      <c r="D133" s="156">
        <f t="shared" si="3"/>
        <v>0</v>
      </c>
      <c r="E133" s="2"/>
      <c r="F133" s="10"/>
      <c r="G133" s="10"/>
      <c r="H133" s="10"/>
      <c r="I133" s="10"/>
      <c r="J133" s="2"/>
      <c r="K133" s="10"/>
      <c r="L133" s="10"/>
      <c r="M133" s="10"/>
      <c r="N133" s="10"/>
      <c r="O133" s="10"/>
      <c r="P133" s="10"/>
      <c r="Q133" s="10"/>
      <c r="R133" s="2"/>
      <c r="S133" s="10"/>
    </row>
    <row r="134" spans="1:19" x14ac:dyDescent="0.25">
      <c r="A134" s="50" t="s">
        <v>105</v>
      </c>
      <c r="B134" s="20" t="s">
        <v>482</v>
      </c>
      <c r="C134" s="8">
        <f>SUMIF(Produits!$B$5:$B$119,Analytique_compte!A134,Produits!$F$5:$F$119)</f>
        <v>0</v>
      </c>
      <c r="D134" s="156">
        <f t="shared" si="3"/>
        <v>0</v>
      </c>
      <c r="E134" s="2"/>
      <c r="F134" s="7"/>
      <c r="G134" s="7"/>
      <c r="H134" s="7"/>
      <c r="I134" s="7"/>
      <c r="J134" s="2"/>
      <c r="K134" s="7"/>
      <c r="L134" s="7"/>
      <c r="M134" s="7"/>
      <c r="N134" s="7"/>
      <c r="O134" s="7"/>
      <c r="P134" s="7"/>
      <c r="Q134" s="7"/>
      <c r="R134" s="2"/>
      <c r="S134" s="7"/>
    </row>
    <row r="135" spans="1:19" x14ac:dyDescent="0.25">
      <c r="A135" s="50" t="s">
        <v>106</v>
      </c>
      <c r="B135" s="20" t="s">
        <v>483</v>
      </c>
      <c r="C135" s="8">
        <f>SUMIF(Produits!$B$5:$B$119,Analytique_compte!A135,Produits!$F$5:$F$119)</f>
        <v>0</v>
      </c>
      <c r="D135" s="156">
        <f t="shared" si="3"/>
        <v>0</v>
      </c>
      <c r="E135" s="2"/>
      <c r="F135" s="10"/>
      <c r="G135" s="10"/>
      <c r="H135" s="10"/>
      <c r="I135" s="10"/>
      <c r="J135" s="2"/>
      <c r="K135" s="10"/>
      <c r="L135" s="10"/>
      <c r="M135" s="10"/>
      <c r="N135" s="10"/>
      <c r="O135" s="10"/>
      <c r="P135" s="10"/>
      <c r="Q135" s="10"/>
      <c r="R135" s="2"/>
      <c r="S135" s="10"/>
    </row>
    <row r="136" spans="1:19" x14ac:dyDescent="0.25">
      <c r="A136" s="50" t="s">
        <v>107</v>
      </c>
      <c r="B136" s="20" t="s">
        <v>484</v>
      </c>
      <c r="C136" s="8">
        <f>SUMIF(Produits!$B$5:$B$119,Analytique_compte!A136,Produits!$F$5:$F$119)</f>
        <v>0</v>
      </c>
      <c r="D136" s="156">
        <f t="shared" si="3"/>
        <v>0</v>
      </c>
      <c r="E136" s="2"/>
      <c r="F136" s="10"/>
      <c r="G136" s="10"/>
      <c r="H136" s="10"/>
      <c r="I136" s="10"/>
      <c r="J136" s="2"/>
      <c r="K136" s="10"/>
      <c r="L136" s="10"/>
      <c r="M136" s="10"/>
      <c r="N136" s="10"/>
      <c r="O136" s="10"/>
      <c r="P136" s="10"/>
      <c r="Q136" s="10"/>
      <c r="R136" s="2"/>
      <c r="S136" s="10"/>
    </row>
    <row r="137" spans="1:19" x14ac:dyDescent="0.25">
      <c r="A137" s="50" t="s">
        <v>108</v>
      </c>
      <c r="B137" s="20" t="s">
        <v>485</v>
      </c>
      <c r="C137" s="8">
        <f>SUMIF(Produits!$B$5:$B$119,Analytique_compte!A137,Produits!$F$5:$F$119)</f>
        <v>0</v>
      </c>
      <c r="D137" s="156">
        <f t="shared" si="3"/>
        <v>0</v>
      </c>
      <c r="E137" s="2"/>
      <c r="F137" s="10"/>
      <c r="G137" s="10"/>
      <c r="H137" s="10"/>
      <c r="I137" s="10"/>
      <c r="J137" s="2"/>
      <c r="K137" s="10"/>
      <c r="L137" s="10"/>
      <c r="M137" s="10"/>
      <c r="N137" s="10"/>
      <c r="O137" s="10"/>
      <c r="P137" s="10"/>
      <c r="Q137" s="10"/>
      <c r="R137" s="2"/>
      <c r="S137" s="10"/>
    </row>
    <row r="138" spans="1:19" x14ac:dyDescent="0.25">
      <c r="A138" s="50" t="s">
        <v>109</v>
      </c>
      <c r="B138" s="20" t="s">
        <v>486</v>
      </c>
      <c r="C138" s="8">
        <f>SUMIF(Produits!$B$5:$B$119,Analytique_compte!A138,Produits!$F$5:$F$119)</f>
        <v>0</v>
      </c>
      <c r="D138" s="156">
        <f t="shared" si="3"/>
        <v>0</v>
      </c>
      <c r="E138" s="2"/>
      <c r="F138" s="10"/>
      <c r="G138" s="10"/>
      <c r="H138" s="10"/>
      <c r="I138" s="10"/>
      <c r="J138" s="2"/>
      <c r="K138" s="10"/>
      <c r="L138" s="10"/>
      <c r="M138" s="10"/>
      <c r="N138" s="10"/>
      <c r="O138" s="10"/>
      <c r="P138" s="10"/>
      <c r="Q138" s="10"/>
      <c r="R138" s="2"/>
      <c r="S138" s="10"/>
    </row>
    <row r="139" spans="1:19" ht="26.4" x14ac:dyDescent="0.25">
      <c r="A139" s="50" t="s">
        <v>110</v>
      </c>
      <c r="B139" s="20" t="s">
        <v>487</v>
      </c>
      <c r="C139" s="8">
        <f>SUMIF(Produits!$B$5:$B$119,Analytique_compte!A139,Produits!$F$5:$F$119)</f>
        <v>0</v>
      </c>
      <c r="D139" s="156">
        <f t="shared" si="3"/>
        <v>0</v>
      </c>
      <c r="E139" s="2"/>
      <c r="F139" s="10"/>
      <c r="G139" s="10"/>
      <c r="H139" s="10"/>
      <c r="I139" s="10"/>
      <c r="J139" s="2"/>
      <c r="K139" s="10"/>
      <c r="L139" s="10"/>
      <c r="M139" s="10"/>
      <c r="N139" s="10"/>
      <c r="O139" s="10"/>
      <c r="P139" s="10"/>
      <c r="Q139" s="10"/>
      <c r="R139" s="2"/>
      <c r="S139" s="10"/>
    </row>
    <row r="140" spans="1:19" x14ac:dyDescent="0.25">
      <c r="A140" s="50" t="s">
        <v>111</v>
      </c>
      <c r="B140" s="20" t="s">
        <v>488</v>
      </c>
      <c r="C140" s="8">
        <f>SUMIF(Produits!$B$5:$B$119,Analytique_compte!A140,Produits!$F$5:$F$119)</f>
        <v>0</v>
      </c>
      <c r="D140" s="156">
        <f t="shared" si="3"/>
        <v>0</v>
      </c>
      <c r="E140" s="2"/>
      <c r="F140" s="10"/>
      <c r="G140" s="10"/>
      <c r="H140" s="10"/>
      <c r="I140" s="10"/>
      <c r="J140" s="2"/>
      <c r="K140" s="10"/>
      <c r="L140" s="10"/>
      <c r="M140" s="10"/>
      <c r="N140" s="10"/>
      <c r="O140" s="10"/>
      <c r="P140" s="10"/>
      <c r="Q140" s="10"/>
      <c r="R140" s="2"/>
      <c r="S140" s="10"/>
    </row>
    <row r="141" spans="1:19" x14ac:dyDescent="0.25">
      <c r="A141" s="50" t="s">
        <v>112</v>
      </c>
      <c r="B141" s="20" t="s">
        <v>489</v>
      </c>
      <c r="C141" s="8">
        <f>SUMIF(Produits!$B$5:$B$119,Analytique_compte!A141,Produits!$F$5:$F$119)</f>
        <v>0</v>
      </c>
      <c r="D141" s="156">
        <f t="shared" si="3"/>
        <v>0</v>
      </c>
      <c r="E141" s="2"/>
      <c r="F141" s="10"/>
      <c r="G141" s="10"/>
      <c r="H141" s="10"/>
      <c r="I141" s="10"/>
      <c r="J141" s="2"/>
      <c r="K141" s="10"/>
      <c r="L141" s="10"/>
      <c r="M141" s="10"/>
      <c r="N141" s="10"/>
      <c r="O141" s="10"/>
      <c r="P141" s="10"/>
      <c r="Q141" s="10"/>
      <c r="R141" s="2"/>
      <c r="S141" s="10"/>
    </row>
    <row r="142" spans="1:19" x14ac:dyDescent="0.25">
      <c r="A142" s="50" t="s">
        <v>113</v>
      </c>
      <c r="B142" s="20" t="s">
        <v>490</v>
      </c>
      <c r="C142" s="8">
        <f>SUMIF(Produits!$B$5:$B$119,Analytique_compte!A142,Produits!$F$5:$F$119)</f>
        <v>0</v>
      </c>
      <c r="D142" s="156">
        <f t="shared" si="3"/>
        <v>0</v>
      </c>
      <c r="E142" s="2"/>
      <c r="F142" s="10"/>
      <c r="G142" s="10"/>
      <c r="H142" s="10"/>
      <c r="I142" s="10"/>
      <c r="J142" s="2"/>
      <c r="K142" s="10"/>
      <c r="L142" s="10"/>
      <c r="M142" s="10"/>
      <c r="N142" s="10"/>
      <c r="O142" s="10"/>
      <c r="P142" s="10"/>
      <c r="Q142" s="10"/>
      <c r="R142" s="2"/>
      <c r="S142" s="10"/>
    </row>
    <row r="143" spans="1:19" x14ac:dyDescent="0.25">
      <c r="A143" s="50" t="s">
        <v>114</v>
      </c>
      <c r="B143" s="20" t="s">
        <v>491</v>
      </c>
      <c r="C143" s="8">
        <f>SUMIF(Produits!$B$5:$B$119,Analytique_compte!A143,Produits!$F$5:$F$119)</f>
        <v>0</v>
      </c>
      <c r="D143" s="156">
        <f t="shared" si="3"/>
        <v>0</v>
      </c>
      <c r="E143" s="2"/>
      <c r="F143" s="10"/>
      <c r="G143" s="10"/>
      <c r="H143" s="10"/>
      <c r="I143" s="10"/>
      <c r="J143" s="2"/>
      <c r="K143" s="10"/>
      <c r="L143" s="10"/>
      <c r="M143" s="10"/>
      <c r="N143" s="10"/>
      <c r="O143" s="10"/>
      <c r="P143" s="10"/>
      <c r="Q143" s="10"/>
      <c r="R143" s="2"/>
      <c r="S143" s="10"/>
    </row>
    <row r="144" spans="1:19" x14ac:dyDescent="0.25">
      <c r="A144" s="50" t="s">
        <v>115</v>
      </c>
      <c r="B144" s="20" t="s">
        <v>492</v>
      </c>
      <c r="C144" s="8">
        <f>SUMIF(Produits!$B$5:$B$119,Analytique_compte!A144,Produits!$F$5:$F$119)</f>
        <v>0</v>
      </c>
      <c r="D144" s="156">
        <f t="shared" si="3"/>
        <v>0</v>
      </c>
      <c r="E144" s="2"/>
      <c r="F144" s="7"/>
      <c r="G144" s="7"/>
      <c r="H144" s="7"/>
      <c r="I144" s="7"/>
      <c r="J144" s="2"/>
      <c r="K144" s="7"/>
      <c r="L144" s="7"/>
      <c r="M144" s="7"/>
      <c r="N144" s="7"/>
      <c r="O144" s="7"/>
      <c r="P144" s="7"/>
      <c r="Q144" s="7"/>
      <c r="R144" s="2"/>
      <c r="S144" s="7"/>
    </row>
    <row r="145" spans="1:19" ht="26.4" x14ac:dyDescent="0.25">
      <c r="A145" s="50" t="s">
        <v>116</v>
      </c>
      <c r="B145" s="20" t="s">
        <v>493</v>
      </c>
      <c r="C145" s="8">
        <f>SUMIF(Produits!$B$5:$B$119,Analytique_compte!A145,Produits!$F$5:$F$119)</f>
        <v>0</v>
      </c>
      <c r="D145" s="156">
        <f t="shared" si="3"/>
        <v>0</v>
      </c>
      <c r="E145" s="2"/>
      <c r="F145" s="10"/>
      <c r="G145" s="10"/>
      <c r="H145" s="10"/>
      <c r="I145" s="10"/>
      <c r="J145" s="2"/>
      <c r="K145" s="10"/>
      <c r="L145" s="10"/>
      <c r="M145" s="10"/>
      <c r="N145" s="10"/>
      <c r="O145" s="10"/>
      <c r="P145" s="10"/>
      <c r="Q145" s="10"/>
      <c r="R145" s="2"/>
      <c r="S145" s="10"/>
    </row>
    <row r="146" spans="1:19" x14ac:dyDescent="0.25">
      <c r="A146" s="50" t="s">
        <v>117</v>
      </c>
      <c r="B146" s="20" t="s">
        <v>494</v>
      </c>
      <c r="C146" s="8">
        <f>SUMIF(Produits!$B$5:$B$119,Analytique_compte!A146,Produits!$F$5:$F$119)</f>
        <v>0</v>
      </c>
      <c r="D146" s="156">
        <f t="shared" si="3"/>
        <v>0</v>
      </c>
      <c r="E146" s="2"/>
      <c r="F146" s="10"/>
      <c r="G146" s="10"/>
      <c r="H146" s="10"/>
      <c r="I146" s="10"/>
      <c r="J146" s="2"/>
      <c r="K146" s="10"/>
      <c r="L146" s="10"/>
      <c r="M146" s="10"/>
      <c r="N146" s="10"/>
      <c r="O146" s="10"/>
      <c r="P146" s="10"/>
      <c r="Q146" s="10"/>
      <c r="R146" s="2"/>
      <c r="S146" s="10"/>
    </row>
    <row r="147" spans="1:19" x14ac:dyDescent="0.25">
      <c r="A147" s="50" t="s">
        <v>118</v>
      </c>
      <c r="B147" s="20" t="s">
        <v>495</v>
      </c>
      <c r="C147" s="8">
        <f>SUMIF(Produits!$B$5:$B$119,Analytique_compte!A147,Produits!$F$5:$F$119)</f>
        <v>0</v>
      </c>
      <c r="D147" s="156">
        <f t="shared" si="3"/>
        <v>0</v>
      </c>
      <c r="E147" s="2"/>
      <c r="F147" s="10"/>
      <c r="G147" s="10"/>
      <c r="H147" s="10"/>
      <c r="I147" s="10"/>
      <c r="J147" s="2"/>
      <c r="K147" s="10"/>
      <c r="L147" s="10"/>
      <c r="M147" s="10"/>
      <c r="N147" s="10"/>
      <c r="O147" s="10"/>
      <c r="P147" s="10"/>
      <c r="Q147" s="10"/>
      <c r="R147" s="2"/>
      <c r="S147" s="10"/>
    </row>
    <row r="148" spans="1:19" x14ac:dyDescent="0.25">
      <c r="A148" s="50" t="s">
        <v>119</v>
      </c>
      <c r="B148" s="20" t="s">
        <v>496</v>
      </c>
      <c r="C148" s="8">
        <f>SUMIF(Produits!$B$5:$B$119,Analytique_compte!A148,Produits!$F$5:$F$119)</f>
        <v>0</v>
      </c>
      <c r="D148" s="156">
        <f t="shared" si="3"/>
        <v>0</v>
      </c>
      <c r="E148" s="2"/>
      <c r="F148" s="10"/>
      <c r="G148" s="10"/>
      <c r="H148" s="10"/>
      <c r="I148" s="10"/>
      <c r="J148" s="2"/>
      <c r="K148" s="10"/>
      <c r="L148" s="10"/>
      <c r="M148" s="10"/>
      <c r="N148" s="10"/>
      <c r="O148" s="10"/>
      <c r="P148" s="10"/>
      <c r="Q148" s="10"/>
      <c r="R148" s="2"/>
      <c r="S148" s="10"/>
    </row>
    <row r="149" spans="1:19" x14ac:dyDescent="0.25">
      <c r="A149" s="50" t="s">
        <v>120</v>
      </c>
      <c r="B149" s="164" t="s">
        <v>4</v>
      </c>
      <c r="C149" s="8">
        <f>SUMIF(Produits!$B$5:$B$119,Analytique_compte!A149,Produits!$F$5:$F$119)</f>
        <v>0</v>
      </c>
      <c r="D149" s="156">
        <f t="shared" si="3"/>
        <v>0</v>
      </c>
      <c r="E149" s="2"/>
      <c r="F149" s="7"/>
      <c r="G149" s="7"/>
      <c r="H149" s="7"/>
      <c r="I149" s="7"/>
      <c r="J149" s="2"/>
      <c r="K149" s="7"/>
      <c r="L149" s="7"/>
      <c r="M149" s="7"/>
      <c r="N149" s="7"/>
      <c r="O149" s="7"/>
      <c r="P149" s="7"/>
      <c r="Q149" s="7"/>
      <c r="R149" s="2"/>
      <c r="S149" s="7"/>
    </row>
    <row r="150" spans="1:19" ht="26.4" x14ac:dyDescent="0.25">
      <c r="A150" s="50" t="s">
        <v>121</v>
      </c>
      <c r="B150" s="194" t="s">
        <v>465</v>
      </c>
      <c r="C150" s="8">
        <f>SUMIF(Produits!$B$5:$B$119,Analytique_compte!A150,Produits!$F$5:$F$119)</f>
        <v>0</v>
      </c>
      <c r="D150" s="156">
        <f t="shared" si="3"/>
        <v>0</v>
      </c>
      <c r="E150" s="2"/>
      <c r="F150" s="10"/>
      <c r="G150" s="10"/>
      <c r="H150" s="10"/>
      <c r="I150" s="10"/>
      <c r="J150" s="2"/>
      <c r="K150" s="10"/>
      <c r="L150" s="10"/>
      <c r="M150" s="10"/>
      <c r="N150" s="10"/>
      <c r="O150" s="10"/>
      <c r="P150" s="10"/>
      <c r="Q150" s="10"/>
      <c r="R150" s="2"/>
      <c r="S150" s="10"/>
    </row>
    <row r="151" spans="1:19" ht="26.4" x14ac:dyDescent="0.25">
      <c r="A151" s="50" t="s">
        <v>122</v>
      </c>
      <c r="B151" s="194" t="s">
        <v>466</v>
      </c>
      <c r="C151" s="8">
        <f>SUMIF(Produits!$B$5:$B$119,Analytique_compte!A151,Produits!$F$5:$F$119)</f>
        <v>0</v>
      </c>
      <c r="D151" s="156">
        <f t="shared" si="3"/>
        <v>0</v>
      </c>
      <c r="E151" s="2"/>
      <c r="F151" s="10"/>
      <c r="G151" s="10"/>
      <c r="H151" s="10"/>
      <c r="I151" s="10"/>
      <c r="J151" s="2"/>
      <c r="K151" s="10"/>
      <c r="L151" s="10"/>
      <c r="M151" s="10"/>
      <c r="N151" s="10"/>
      <c r="O151" s="10"/>
      <c r="P151" s="10"/>
      <c r="Q151" s="10"/>
      <c r="R151" s="2"/>
      <c r="S151" s="10"/>
    </row>
    <row r="152" spans="1:19" x14ac:dyDescent="0.25">
      <c r="A152" s="50" t="s">
        <v>123</v>
      </c>
      <c r="B152" s="19" t="s">
        <v>5</v>
      </c>
      <c r="C152" s="8">
        <f>SUMIF(Produits!$B$5:$B$119,Analytique_compte!A152,Produits!$F$5:$F$119)</f>
        <v>0</v>
      </c>
      <c r="D152" s="156">
        <f t="shared" si="3"/>
        <v>0</v>
      </c>
      <c r="E152" s="2"/>
      <c r="F152" s="10"/>
      <c r="G152" s="10"/>
      <c r="H152" s="10"/>
      <c r="I152" s="10"/>
      <c r="J152" s="2"/>
      <c r="K152" s="10"/>
      <c r="L152" s="10"/>
      <c r="M152" s="10"/>
      <c r="N152" s="10"/>
      <c r="O152" s="10"/>
      <c r="P152" s="10"/>
      <c r="Q152" s="10"/>
      <c r="R152" s="2"/>
      <c r="S152" s="10"/>
    </row>
    <row r="153" spans="1:19" x14ac:dyDescent="0.25">
      <c r="A153" s="50" t="s">
        <v>124</v>
      </c>
      <c r="B153" s="19" t="s">
        <v>497</v>
      </c>
      <c r="C153" s="8">
        <f>SUMIF(Produits!$B$5:$B$119,Analytique_compte!A153,Produits!$F$5:$F$119)</f>
        <v>0</v>
      </c>
      <c r="D153" s="156">
        <f t="shared" si="3"/>
        <v>0</v>
      </c>
      <c r="E153" s="2"/>
      <c r="F153" s="7"/>
      <c r="G153" s="7"/>
      <c r="H153" s="7"/>
      <c r="I153" s="7"/>
      <c r="J153" s="2"/>
      <c r="K153" s="7"/>
      <c r="L153" s="7"/>
      <c r="M153" s="7"/>
      <c r="N153" s="7"/>
      <c r="O153" s="7"/>
      <c r="P153" s="7"/>
      <c r="Q153" s="7"/>
      <c r="R153" s="2"/>
      <c r="S153" s="7"/>
    </row>
    <row r="154" spans="1:19" x14ac:dyDescent="0.25">
      <c r="A154" s="50" t="s">
        <v>125</v>
      </c>
      <c r="B154" s="20" t="s">
        <v>498</v>
      </c>
      <c r="C154" s="8">
        <f>SUMIF(Produits!$B$5:$B$119,Analytique_compte!A154,Produits!$F$5:$F$119)</f>
        <v>0</v>
      </c>
      <c r="D154" s="156">
        <f t="shared" si="3"/>
        <v>0</v>
      </c>
      <c r="E154" s="2"/>
      <c r="F154" s="7"/>
      <c r="G154" s="7"/>
      <c r="H154" s="7"/>
      <c r="I154" s="7"/>
      <c r="J154" s="2"/>
      <c r="K154" s="7"/>
      <c r="L154" s="7"/>
      <c r="M154" s="7"/>
      <c r="N154" s="7"/>
      <c r="O154" s="7"/>
      <c r="P154" s="7"/>
      <c r="Q154" s="7"/>
      <c r="R154" s="2"/>
      <c r="S154" s="7"/>
    </row>
    <row r="155" spans="1:19" x14ac:dyDescent="0.25">
      <c r="A155" s="50" t="s">
        <v>126</v>
      </c>
      <c r="B155" s="20" t="s">
        <v>499</v>
      </c>
      <c r="C155" s="8">
        <f>SUMIF(Produits!$B$5:$B$119,Analytique_compte!A155,Produits!$F$5:$F$119)</f>
        <v>0</v>
      </c>
      <c r="D155" s="156">
        <f t="shared" si="3"/>
        <v>0</v>
      </c>
      <c r="E155" s="2"/>
      <c r="F155" s="10"/>
      <c r="G155" s="10"/>
      <c r="H155" s="10"/>
      <c r="I155" s="10"/>
      <c r="J155" s="2"/>
      <c r="K155" s="10"/>
      <c r="L155" s="10"/>
      <c r="M155" s="10"/>
      <c r="N155" s="10"/>
      <c r="O155" s="10"/>
      <c r="P155" s="10"/>
      <c r="Q155" s="10"/>
      <c r="R155" s="2"/>
      <c r="S155" s="10"/>
    </row>
    <row r="156" spans="1:19" x14ac:dyDescent="0.25">
      <c r="A156" s="50" t="s">
        <v>127</v>
      </c>
      <c r="B156" s="20" t="s">
        <v>500</v>
      </c>
      <c r="C156" s="8">
        <f>SUMIF(Produits!$B$5:$B$119,Analytique_compte!A156,Produits!$F$5:$F$119)</f>
        <v>0</v>
      </c>
      <c r="D156" s="156">
        <f t="shared" si="3"/>
        <v>0</v>
      </c>
      <c r="E156" s="2"/>
      <c r="F156" s="10"/>
      <c r="G156" s="10"/>
      <c r="H156" s="10"/>
      <c r="I156" s="10"/>
      <c r="J156" s="2"/>
      <c r="K156" s="10"/>
      <c r="L156" s="10"/>
      <c r="M156" s="10"/>
      <c r="N156" s="10"/>
      <c r="O156" s="10"/>
      <c r="P156" s="10"/>
      <c r="Q156" s="10"/>
      <c r="R156" s="2"/>
      <c r="S156" s="10"/>
    </row>
    <row r="157" spans="1:19" x14ac:dyDescent="0.25">
      <c r="A157" s="50" t="s">
        <v>128</v>
      </c>
      <c r="B157" s="20" t="s">
        <v>501</v>
      </c>
      <c r="C157" s="8">
        <f>SUMIF(Produits!$B$5:$B$119,Analytique_compte!A157,Produits!$F$5:$F$119)</f>
        <v>0</v>
      </c>
      <c r="D157" s="156">
        <f t="shared" si="3"/>
        <v>0</v>
      </c>
      <c r="E157" s="2"/>
      <c r="F157" s="10"/>
      <c r="G157" s="10"/>
      <c r="H157" s="10"/>
      <c r="I157" s="10"/>
      <c r="J157" s="2"/>
      <c r="K157" s="10"/>
      <c r="L157" s="10"/>
      <c r="M157" s="10"/>
      <c r="N157" s="10"/>
      <c r="O157" s="10"/>
      <c r="P157" s="10"/>
      <c r="Q157" s="10"/>
      <c r="R157" s="2"/>
      <c r="S157" s="10"/>
    </row>
    <row r="158" spans="1:19" x14ac:dyDescent="0.25">
      <c r="A158" s="50" t="s">
        <v>129</v>
      </c>
      <c r="B158" s="20" t="s">
        <v>502</v>
      </c>
      <c r="C158" s="8">
        <f>SUMIF(Produits!$B$5:$B$119,Analytique_compte!A158,Produits!$F$5:$F$119)</f>
        <v>0</v>
      </c>
      <c r="D158" s="156">
        <f t="shared" si="3"/>
        <v>0</v>
      </c>
      <c r="E158" s="2"/>
      <c r="F158" s="10"/>
      <c r="G158" s="10"/>
      <c r="H158" s="10"/>
      <c r="I158" s="10"/>
      <c r="J158" s="2"/>
      <c r="K158" s="10"/>
      <c r="L158" s="10"/>
      <c r="M158" s="10"/>
      <c r="N158" s="10"/>
      <c r="O158" s="10"/>
      <c r="P158" s="10"/>
      <c r="Q158" s="10"/>
      <c r="R158" s="2"/>
      <c r="S158" s="10"/>
    </row>
    <row r="159" spans="1:19" x14ac:dyDescent="0.25">
      <c r="A159" s="50" t="s">
        <v>130</v>
      </c>
      <c r="B159" s="20" t="s">
        <v>503</v>
      </c>
      <c r="C159" s="8">
        <f>SUMIF(Produits!$B$5:$B$119,Analytique_compte!A159,Produits!$F$5:$F$119)</f>
        <v>0</v>
      </c>
      <c r="D159" s="156">
        <f t="shared" si="3"/>
        <v>0</v>
      </c>
      <c r="E159" s="2"/>
      <c r="F159" s="10"/>
      <c r="G159" s="10"/>
      <c r="H159" s="10"/>
      <c r="I159" s="10"/>
      <c r="J159" s="2"/>
      <c r="K159" s="10"/>
      <c r="L159" s="10"/>
      <c r="M159" s="10"/>
      <c r="N159" s="10"/>
      <c r="O159" s="10"/>
      <c r="P159" s="10"/>
      <c r="Q159" s="10"/>
      <c r="R159" s="2"/>
      <c r="S159" s="10"/>
    </row>
    <row r="160" spans="1:19" x14ac:dyDescent="0.25">
      <c r="A160" s="50" t="s">
        <v>131</v>
      </c>
      <c r="B160" s="20" t="s">
        <v>504</v>
      </c>
      <c r="C160" s="8">
        <f>SUMIF(Produits!$B$5:$B$119,Analytique_compte!A160,Produits!$F$5:$F$119)</f>
        <v>0</v>
      </c>
      <c r="D160" s="156">
        <f t="shared" si="3"/>
        <v>0</v>
      </c>
      <c r="E160" s="2"/>
      <c r="F160" s="10"/>
      <c r="G160" s="10"/>
      <c r="H160" s="10"/>
      <c r="I160" s="10"/>
      <c r="J160" s="2"/>
      <c r="K160" s="10"/>
      <c r="L160" s="10"/>
      <c r="M160" s="10"/>
      <c r="N160" s="10"/>
      <c r="O160" s="10"/>
      <c r="P160" s="10"/>
      <c r="Q160" s="10"/>
      <c r="R160" s="2"/>
      <c r="S160" s="10"/>
    </row>
    <row r="161" spans="1:19" ht="26.4" x14ac:dyDescent="0.25">
      <c r="A161" s="50" t="s">
        <v>132</v>
      </c>
      <c r="B161" s="20" t="s">
        <v>505</v>
      </c>
      <c r="C161" s="8">
        <f>SUMIF(Produits!$B$5:$B$119,Analytique_compte!A161,Produits!$F$5:$F$119)</f>
        <v>0</v>
      </c>
      <c r="D161" s="156">
        <f t="shared" si="3"/>
        <v>0</v>
      </c>
      <c r="E161" s="2"/>
      <c r="F161" s="10"/>
      <c r="G161" s="10"/>
      <c r="H161" s="10"/>
      <c r="I161" s="10"/>
      <c r="J161" s="2"/>
      <c r="K161" s="10"/>
      <c r="L161" s="10"/>
      <c r="M161" s="10"/>
      <c r="N161" s="10"/>
      <c r="O161" s="10"/>
      <c r="P161" s="10"/>
      <c r="Q161" s="10"/>
      <c r="R161" s="2"/>
      <c r="S161" s="10"/>
    </row>
    <row r="162" spans="1:19" x14ac:dyDescent="0.25">
      <c r="A162" s="50" t="s">
        <v>133</v>
      </c>
      <c r="B162" s="20" t="s">
        <v>506</v>
      </c>
      <c r="C162" s="8">
        <f>SUMIF(Produits!$B$5:$B$119,Analytique_compte!A162,Produits!$F$5:$F$119)</f>
        <v>0</v>
      </c>
      <c r="D162" s="156">
        <f t="shared" si="3"/>
        <v>0</v>
      </c>
      <c r="E162" s="2"/>
      <c r="F162" s="7"/>
      <c r="G162" s="7"/>
      <c r="H162" s="7"/>
      <c r="I162" s="7"/>
      <c r="J162" s="2"/>
      <c r="K162" s="7"/>
      <c r="L162" s="7"/>
      <c r="M162" s="7"/>
      <c r="N162" s="7"/>
      <c r="O162" s="7"/>
      <c r="P162" s="7"/>
      <c r="Q162" s="7"/>
      <c r="R162" s="2"/>
      <c r="S162" s="7"/>
    </row>
    <row r="163" spans="1:19" x14ac:dyDescent="0.25">
      <c r="A163" s="50" t="s">
        <v>134</v>
      </c>
      <c r="B163" s="20" t="s">
        <v>507</v>
      </c>
      <c r="C163" s="8">
        <f>SUMIF(Produits!$B$5:$B$119,Analytique_compte!A163,Produits!$F$5:$F$119)</f>
        <v>0</v>
      </c>
      <c r="D163" s="156">
        <f t="shared" si="3"/>
        <v>0</v>
      </c>
      <c r="E163" s="2"/>
      <c r="F163" s="10"/>
      <c r="G163" s="10"/>
      <c r="H163" s="10"/>
      <c r="I163" s="10"/>
      <c r="J163" s="2"/>
      <c r="K163" s="10"/>
      <c r="L163" s="10"/>
      <c r="M163" s="10"/>
      <c r="N163" s="10"/>
      <c r="O163" s="10"/>
      <c r="P163" s="10"/>
      <c r="Q163" s="10"/>
      <c r="R163" s="2"/>
      <c r="S163" s="10"/>
    </row>
    <row r="164" spans="1:19" x14ac:dyDescent="0.25">
      <c r="A164" s="50" t="s">
        <v>135</v>
      </c>
      <c r="B164" s="20" t="s">
        <v>508</v>
      </c>
      <c r="C164" s="8">
        <f>SUMIF(Produits!$B$5:$B$119,Analytique_compte!A164,Produits!$F$5:$F$119)</f>
        <v>0</v>
      </c>
      <c r="D164" s="156">
        <f t="shared" si="3"/>
        <v>0</v>
      </c>
      <c r="E164" s="2"/>
      <c r="F164" s="10"/>
      <c r="G164" s="10"/>
      <c r="H164" s="10"/>
      <c r="I164" s="10"/>
      <c r="J164" s="2"/>
      <c r="K164" s="10"/>
      <c r="L164" s="10"/>
      <c r="M164" s="10"/>
      <c r="N164" s="10"/>
      <c r="O164" s="10"/>
      <c r="P164" s="10"/>
      <c r="Q164" s="10"/>
      <c r="R164" s="2"/>
      <c r="S164" s="10"/>
    </row>
    <row r="165" spans="1:19" x14ac:dyDescent="0.25">
      <c r="A165" s="50" t="s">
        <v>136</v>
      </c>
      <c r="B165" s="20" t="s">
        <v>509</v>
      </c>
      <c r="C165" s="8">
        <f>SUMIF(Produits!$B$5:$B$119,Analytique_compte!A165,Produits!$F$5:$F$119)</f>
        <v>0</v>
      </c>
      <c r="D165" s="156">
        <f t="shared" si="3"/>
        <v>0</v>
      </c>
      <c r="E165" s="2"/>
      <c r="F165" s="10"/>
      <c r="G165" s="10"/>
      <c r="H165" s="10"/>
      <c r="I165" s="10"/>
      <c r="J165" s="2"/>
      <c r="K165" s="10"/>
      <c r="L165" s="10"/>
      <c r="M165" s="10"/>
      <c r="N165" s="10"/>
      <c r="O165" s="10"/>
      <c r="P165" s="10"/>
      <c r="Q165" s="10"/>
      <c r="R165" s="2"/>
      <c r="S165" s="10"/>
    </row>
    <row r="166" spans="1:19" x14ac:dyDescent="0.25">
      <c r="A166" s="50" t="s">
        <v>137</v>
      </c>
      <c r="B166" s="20" t="s">
        <v>510</v>
      </c>
      <c r="C166" s="8">
        <f>SUMIF(Produits!$B$5:$B$119,Analytique_compte!A166,Produits!$F$5:$F$119)</f>
        <v>0</v>
      </c>
      <c r="D166" s="156">
        <f t="shared" si="3"/>
        <v>0</v>
      </c>
      <c r="E166" s="2"/>
      <c r="F166" s="10"/>
      <c r="G166" s="10"/>
      <c r="H166" s="10"/>
      <c r="I166" s="10"/>
      <c r="J166" s="2"/>
      <c r="K166" s="10"/>
      <c r="L166" s="10"/>
      <c r="M166" s="10"/>
      <c r="N166" s="10"/>
      <c r="O166" s="10"/>
      <c r="P166" s="10"/>
      <c r="Q166" s="10"/>
      <c r="R166" s="2"/>
      <c r="S166" s="10"/>
    </row>
    <row r="167" spans="1:19" ht="39.6" x14ac:dyDescent="0.25">
      <c r="A167" s="50" t="s">
        <v>138</v>
      </c>
      <c r="B167" s="20" t="s">
        <v>511</v>
      </c>
      <c r="C167" s="8">
        <f>SUMIF(Produits!$B$5:$B$119,Analytique_compte!A167,Produits!$F$5:$F$119)</f>
        <v>0</v>
      </c>
      <c r="D167" s="156">
        <f t="shared" si="3"/>
        <v>0</v>
      </c>
      <c r="E167" s="2"/>
      <c r="F167" s="10"/>
      <c r="G167" s="10"/>
      <c r="H167" s="10"/>
      <c r="I167" s="10"/>
      <c r="J167" s="2"/>
      <c r="K167" s="10"/>
      <c r="L167" s="10"/>
      <c r="M167" s="10"/>
      <c r="N167" s="10"/>
      <c r="O167" s="10"/>
      <c r="P167" s="10"/>
      <c r="Q167" s="10"/>
      <c r="R167" s="2"/>
      <c r="S167" s="10"/>
    </row>
    <row r="168" spans="1:19" x14ac:dyDescent="0.25">
      <c r="A168" s="50" t="s">
        <v>139</v>
      </c>
      <c r="B168" s="20" t="s">
        <v>512</v>
      </c>
      <c r="C168" s="8">
        <f>SUMIF(Produits!$B$5:$B$119,Analytique_compte!A168,Produits!$F$5:$F$119)</f>
        <v>0</v>
      </c>
      <c r="D168" s="156">
        <f t="shared" si="3"/>
        <v>0</v>
      </c>
      <c r="E168" s="2"/>
      <c r="F168" s="10"/>
      <c r="G168" s="10"/>
      <c r="H168" s="10"/>
      <c r="I168" s="10"/>
      <c r="J168" s="2"/>
      <c r="K168" s="10"/>
      <c r="L168" s="10"/>
      <c r="M168" s="10"/>
      <c r="N168" s="10"/>
      <c r="O168" s="10"/>
      <c r="P168" s="10"/>
      <c r="Q168" s="10"/>
      <c r="R168" s="2"/>
      <c r="S168" s="10"/>
    </row>
    <row r="169" spans="1:19" x14ac:dyDescent="0.25">
      <c r="A169" s="50" t="s">
        <v>140</v>
      </c>
      <c r="B169" s="20" t="s">
        <v>513</v>
      </c>
      <c r="C169" s="8">
        <f>SUMIF(Produits!$B$5:$B$119,Analytique_compte!A169,Produits!$F$5:$F$119)</f>
        <v>0</v>
      </c>
      <c r="D169" s="156">
        <f t="shared" si="3"/>
        <v>0</v>
      </c>
      <c r="E169" s="2"/>
      <c r="F169" s="10"/>
      <c r="G169" s="10"/>
      <c r="H169" s="10"/>
      <c r="I169" s="10"/>
      <c r="J169" s="2"/>
      <c r="K169" s="10"/>
      <c r="L169" s="10"/>
      <c r="M169" s="10"/>
      <c r="N169" s="10"/>
      <c r="O169" s="10"/>
      <c r="P169" s="10"/>
      <c r="Q169" s="10"/>
      <c r="R169" s="2"/>
      <c r="S169" s="10"/>
    </row>
    <row r="170" spans="1:19" ht="26.4" x14ac:dyDescent="0.25">
      <c r="A170" s="50" t="s">
        <v>141</v>
      </c>
      <c r="B170" s="20" t="s">
        <v>514</v>
      </c>
      <c r="C170" s="8">
        <f>SUMIF(Produits!$B$5:$B$119,Analytique_compte!A170,Produits!$F$5:$F$119)</f>
        <v>0</v>
      </c>
      <c r="D170" s="156">
        <f t="shared" si="3"/>
        <v>0</v>
      </c>
      <c r="E170" s="2"/>
      <c r="F170" s="10"/>
      <c r="G170" s="10"/>
      <c r="H170" s="10"/>
      <c r="I170" s="10"/>
      <c r="J170" s="2"/>
      <c r="K170" s="10"/>
      <c r="L170" s="10"/>
      <c r="M170" s="10"/>
      <c r="N170" s="10"/>
      <c r="O170" s="10"/>
      <c r="P170" s="10"/>
      <c r="Q170" s="10"/>
      <c r="R170" s="2"/>
      <c r="S170" s="10"/>
    </row>
    <row r="171" spans="1:19" ht="26.4" x14ac:dyDescent="0.25">
      <c r="A171" s="50" t="s">
        <v>142</v>
      </c>
      <c r="B171" s="20" t="s">
        <v>515</v>
      </c>
      <c r="C171" s="8">
        <f>SUMIF(Produits!$B$5:$B$119,Analytique_compte!A171,Produits!$F$5:$F$119)</f>
        <v>0</v>
      </c>
      <c r="D171" s="156">
        <f t="shared" si="3"/>
        <v>0</v>
      </c>
      <c r="E171" s="2"/>
      <c r="F171" s="7"/>
      <c r="G171" s="7"/>
      <c r="H171" s="7"/>
      <c r="I171" s="7"/>
      <c r="J171" s="2"/>
      <c r="K171" s="7"/>
      <c r="L171" s="7"/>
      <c r="M171" s="7"/>
      <c r="N171" s="7"/>
      <c r="O171" s="7"/>
      <c r="P171" s="7"/>
      <c r="Q171" s="7"/>
      <c r="R171" s="2"/>
      <c r="S171" s="7"/>
    </row>
    <row r="172" spans="1:19" x14ac:dyDescent="0.25">
      <c r="A172" s="50" t="s">
        <v>143</v>
      </c>
      <c r="B172" s="20" t="s">
        <v>516</v>
      </c>
      <c r="C172" s="8">
        <f>SUMIF(Produits!$B$5:$B$119,Analytique_compte!A172,Produits!$F$5:$F$119)</f>
        <v>0</v>
      </c>
      <c r="D172" s="156">
        <f t="shared" si="3"/>
        <v>0</v>
      </c>
      <c r="E172" s="2"/>
      <c r="F172" s="10"/>
      <c r="G172" s="10"/>
      <c r="H172" s="10"/>
      <c r="I172" s="10"/>
      <c r="J172" s="2"/>
      <c r="K172" s="10"/>
      <c r="L172" s="10"/>
      <c r="M172" s="10"/>
      <c r="N172" s="10"/>
      <c r="O172" s="10"/>
      <c r="P172" s="10"/>
      <c r="Q172" s="10"/>
      <c r="R172" s="2"/>
      <c r="S172" s="10"/>
    </row>
    <row r="173" spans="1:19" x14ac:dyDescent="0.25">
      <c r="A173" s="50" t="s">
        <v>144</v>
      </c>
      <c r="B173" s="20" t="s">
        <v>517</v>
      </c>
      <c r="C173" s="8">
        <f>SUMIF(Produits!$B$5:$B$119,Analytique_compte!A173,Produits!$F$5:$F$119)</f>
        <v>0</v>
      </c>
      <c r="D173" s="156">
        <f t="shared" si="3"/>
        <v>0</v>
      </c>
      <c r="E173" s="2"/>
      <c r="F173" s="10"/>
      <c r="G173" s="10"/>
      <c r="H173" s="10"/>
      <c r="I173" s="10"/>
      <c r="J173" s="2"/>
      <c r="K173" s="10"/>
      <c r="L173" s="10"/>
      <c r="M173" s="10"/>
      <c r="N173" s="10"/>
      <c r="O173" s="10"/>
      <c r="P173" s="10"/>
      <c r="Q173" s="10"/>
      <c r="R173" s="2"/>
      <c r="S173" s="10"/>
    </row>
    <row r="174" spans="1:19" ht="26.4" x14ac:dyDescent="0.25">
      <c r="A174" s="50" t="s">
        <v>145</v>
      </c>
      <c r="B174" s="20" t="s">
        <v>518</v>
      </c>
      <c r="C174" s="8">
        <f>SUMIF(Produits!$B$5:$B$119,Analytique_compte!A174,Produits!$F$5:$F$119)</f>
        <v>0</v>
      </c>
      <c r="D174" s="156">
        <f t="shared" si="3"/>
        <v>0</v>
      </c>
      <c r="E174" s="2"/>
      <c r="F174" s="10"/>
      <c r="G174" s="10"/>
      <c r="H174" s="10"/>
      <c r="I174" s="10"/>
      <c r="J174" s="2"/>
      <c r="K174" s="10"/>
      <c r="L174" s="10"/>
      <c r="M174" s="10"/>
      <c r="N174" s="10"/>
      <c r="O174" s="10"/>
      <c r="P174" s="10"/>
      <c r="Q174" s="10"/>
      <c r="R174" s="2"/>
      <c r="S174" s="10"/>
    </row>
    <row r="175" spans="1:19" ht="26.4" x14ac:dyDescent="0.25">
      <c r="A175" s="50" t="s">
        <v>146</v>
      </c>
      <c r="B175" s="20" t="s">
        <v>519</v>
      </c>
      <c r="C175" s="8">
        <f>SUMIF(Produits!$B$5:$B$119,Analytique_compte!A175,Produits!$F$5:$F$119)</f>
        <v>0</v>
      </c>
      <c r="D175" s="156">
        <f t="shared" si="3"/>
        <v>0</v>
      </c>
      <c r="E175" s="2"/>
      <c r="F175" s="10"/>
      <c r="G175" s="10"/>
      <c r="H175" s="10"/>
      <c r="I175" s="10"/>
      <c r="J175" s="2"/>
      <c r="K175" s="10"/>
      <c r="L175" s="10"/>
      <c r="M175" s="10"/>
      <c r="N175" s="10"/>
      <c r="O175" s="10"/>
      <c r="P175" s="10"/>
      <c r="Q175" s="10"/>
      <c r="R175" s="2"/>
      <c r="S175" s="10"/>
    </row>
    <row r="176" spans="1:19" x14ac:dyDescent="0.25">
      <c r="A176" s="50" t="s">
        <v>147</v>
      </c>
      <c r="B176" s="20" t="s">
        <v>520</v>
      </c>
      <c r="C176" s="8">
        <f>SUMIF(Produits!$B$5:$B$119,Analytique_compte!A176,Produits!$F$5:$F$119)</f>
        <v>0</v>
      </c>
      <c r="D176" s="156">
        <f t="shared" si="3"/>
        <v>0</v>
      </c>
      <c r="E176" s="2"/>
      <c r="F176" s="10"/>
      <c r="G176" s="10"/>
      <c r="H176" s="10"/>
      <c r="I176" s="10"/>
      <c r="J176" s="2"/>
      <c r="K176" s="10"/>
      <c r="L176" s="10"/>
      <c r="M176" s="10"/>
      <c r="N176" s="10"/>
      <c r="O176" s="10"/>
      <c r="P176" s="10"/>
      <c r="Q176" s="10"/>
      <c r="R176" s="2"/>
      <c r="S176" s="10"/>
    </row>
    <row r="177" spans="1:19" x14ac:dyDescent="0.25">
      <c r="A177" s="50" t="s">
        <v>148</v>
      </c>
      <c r="B177" s="20" t="s">
        <v>521</v>
      </c>
      <c r="C177" s="8">
        <f>SUMIF(Produits!$B$5:$B$119,Analytique_compte!A177,Produits!$F$5:$F$119)</f>
        <v>0</v>
      </c>
      <c r="D177" s="156">
        <f t="shared" si="3"/>
        <v>0</v>
      </c>
      <c r="E177" s="2"/>
      <c r="F177" s="10"/>
      <c r="G177" s="10"/>
      <c r="H177" s="10"/>
      <c r="I177" s="10"/>
      <c r="J177" s="2"/>
      <c r="K177" s="10"/>
      <c r="L177" s="10"/>
      <c r="M177" s="10"/>
      <c r="N177" s="10"/>
      <c r="O177" s="10"/>
      <c r="P177" s="10"/>
      <c r="Q177" s="10"/>
      <c r="R177" s="2"/>
      <c r="S177" s="10"/>
    </row>
    <row r="178" spans="1:19" ht="26.4" x14ac:dyDescent="0.25">
      <c r="A178" s="50" t="s">
        <v>149</v>
      </c>
      <c r="B178" s="20" t="s">
        <v>522</v>
      </c>
      <c r="C178" s="8">
        <f>SUMIF(Produits!$B$5:$B$119,Analytique_compte!A178,Produits!$F$5:$F$119)</f>
        <v>0</v>
      </c>
      <c r="D178" s="156">
        <f t="shared" si="3"/>
        <v>0</v>
      </c>
      <c r="E178" s="2"/>
      <c r="F178" s="10"/>
      <c r="G178" s="10"/>
      <c r="H178" s="10"/>
      <c r="I178" s="10"/>
      <c r="J178" s="2"/>
      <c r="K178" s="10"/>
      <c r="L178" s="10"/>
      <c r="M178" s="10"/>
      <c r="N178" s="10"/>
      <c r="O178" s="10"/>
      <c r="P178" s="10"/>
      <c r="Q178" s="10"/>
      <c r="R178" s="2"/>
      <c r="S178" s="10"/>
    </row>
    <row r="179" spans="1:19" x14ac:dyDescent="0.25">
      <c r="A179" s="50" t="s">
        <v>150</v>
      </c>
      <c r="B179" s="19" t="s">
        <v>6</v>
      </c>
      <c r="C179" s="8">
        <f>SUMIF(Produits!$B$5:$B$119,Analytique_compte!A179,Produits!$F$5:$F$119)</f>
        <v>0</v>
      </c>
      <c r="D179" s="156">
        <f t="shared" si="3"/>
        <v>0</v>
      </c>
      <c r="E179" s="2"/>
      <c r="F179" s="7"/>
      <c r="G179" s="7"/>
      <c r="H179" s="7"/>
      <c r="I179" s="7"/>
      <c r="J179" s="2"/>
      <c r="K179" s="7"/>
      <c r="L179" s="7"/>
      <c r="M179" s="7"/>
      <c r="N179" s="7"/>
      <c r="O179" s="7"/>
      <c r="P179" s="7"/>
      <c r="Q179" s="7"/>
      <c r="R179" s="2"/>
      <c r="S179" s="7"/>
    </row>
    <row r="180" spans="1:19" x14ac:dyDescent="0.25">
      <c r="A180" s="50" t="s">
        <v>151</v>
      </c>
      <c r="B180" s="20" t="s">
        <v>523</v>
      </c>
      <c r="C180" s="8">
        <f>SUMIF(Produits!$B$5:$B$119,Analytique_compte!A180,Produits!$F$5:$F$119)</f>
        <v>0</v>
      </c>
      <c r="D180" s="156">
        <f t="shared" si="3"/>
        <v>0</v>
      </c>
      <c r="E180" s="2"/>
      <c r="F180" s="7"/>
      <c r="G180" s="7"/>
      <c r="H180" s="7"/>
      <c r="I180" s="7"/>
      <c r="J180" s="2"/>
      <c r="K180" s="7"/>
      <c r="L180" s="7"/>
      <c r="M180" s="7"/>
      <c r="N180" s="7"/>
      <c r="O180" s="7"/>
      <c r="P180" s="7"/>
      <c r="Q180" s="7"/>
      <c r="R180" s="2"/>
      <c r="S180" s="7"/>
    </row>
    <row r="181" spans="1:19" x14ac:dyDescent="0.25">
      <c r="A181" s="50" t="s">
        <v>152</v>
      </c>
      <c r="B181" s="20" t="s">
        <v>524</v>
      </c>
      <c r="C181" s="8">
        <f>SUMIF(Produits!$B$5:$B$119,Analytique_compte!A181,Produits!$F$5:$F$119)</f>
        <v>0</v>
      </c>
      <c r="D181" s="156">
        <f t="shared" si="3"/>
        <v>0</v>
      </c>
      <c r="E181" s="2"/>
      <c r="F181" s="10"/>
      <c r="G181" s="10"/>
      <c r="H181" s="10"/>
      <c r="I181" s="10"/>
      <c r="J181" s="2"/>
      <c r="K181" s="10"/>
      <c r="L181" s="10"/>
      <c r="M181" s="10"/>
      <c r="N181" s="10"/>
      <c r="O181" s="10"/>
      <c r="P181" s="10"/>
      <c r="Q181" s="10"/>
      <c r="R181" s="2"/>
      <c r="S181" s="10"/>
    </row>
    <row r="182" spans="1:19" x14ac:dyDescent="0.25">
      <c r="A182" s="50" t="s">
        <v>153</v>
      </c>
      <c r="B182" s="20" t="s">
        <v>525</v>
      </c>
      <c r="C182" s="8">
        <f>SUMIF(Produits!$B$5:$B$119,Analytique_compte!A182,Produits!$F$5:$F$119)</f>
        <v>0</v>
      </c>
      <c r="D182" s="156">
        <f t="shared" si="3"/>
        <v>0</v>
      </c>
      <c r="E182" s="2"/>
      <c r="F182" s="10"/>
      <c r="G182" s="10"/>
      <c r="H182" s="10"/>
      <c r="I182" s="10"/>
      <c r="J182" s="2"/>
      <c r="K182" s="10"/>
      <c r="L182" s="10"/>
      <c r="M182" s="10"/>
      <c r="N182" s="10"/>
      <c r="O182" s="10"/>
      <c r="P182" s="10"/>
      <c r="Q182" s="10"/>
      <c r="R182" s="2"/>
      <c r="S182" s="10"/>
    </row>
    <row r="183" spans="1:19" x14ac:dyDescent="0.25">
      <c r="A183" s="50" t="s">
        <v>154</v>
      </c>
      <c r="B183" s="20" t="s">
        <v>526</v>
      </c>
      <c r="C183" s="8">
        <f>SUMIF(Produits!$B$5:$B$119,Analytique_compte!A183,Produits!$F$5:$F$119)</f>
        <v>0</v>
      </c>
      <c r="D183" s="156">
        <f t="shared" si="3"/>
        <v>0</v>
      </c>
      <c r="E183" s="2"/>
      <c r="F183" s="10"/>
      <c r="G183" s="10"/>
      <c r="H183" s="10"/>
      <c r="I183" s="10"/>
      <c r="J183" s="2"/>
      <c r="K183" s="10"/>
      <c r="L183" s="10"/>
      <c r="M183" s="10"/>
      <c r="N183" s="10"/>
      <c r="O183" s="10"/>
      <c r="P183" s="10"/>
      <c r="Q183" s="10"/>
      <c r="R183" s="2"/>
      <c r="S183" s="10"/>
    </row>
    <row r="184" spans="1:19" x14ac:dyDescent="0.25">
      <c r="A184" s="50" t="s">
        <v>155</v>
      </c>
      <c r="B184" s="20" t="s">
        <v>527</v>
      </c>
      <c r="C184" s="8">
        <f>SUMIF(Produits!$B$5:$B$119,Analytique_compte!A184,Produits!$F$5:$F$119)</f>
        <v>0</v>
      </c>
      <c r="D184" s="156">
        <f t="shared" si="3"/>
        <v>0</v>
      </c>
      <c r="E184" s="2"/>
      <c r="F184" s="10"/>
      <c r="G184" s="10"/>
      <c r="H184" s="10"/>
      <c r="I184" s="10"/>
      <c r="J184" s="2"/>
      <c r="K184" s="10"/>
      <c r="L184" s="10"/>
      <c r="M184" s="10"/>
      <c r="N184" s="10"/>
      <c r="O184" s="10"/>
      <c r="P184" s="10"/>
      <c r="Q184" s="10"/>
      <c r="R184" s="2"/>
      <c r="S184" s="10"/>
    </row>
    <row r="185" spans="1:19" ht="26.4" x14ac:dyDescent="0.25">
      <c r="A185" s="50" t="s">
        <v>156</v>
      </c>
      <c r="B185" s="20" t="s">
        <v>528</v>
      </c>
      <c r="C185" s="8">
        <f>SUMIF(Produits!$B$5:$B$119,Analytique_compte!A185,Produits!$F$5:$F$119)</f>
        <v>0</v>
      </c>
      <c r="D185" s="156">
        <f t="shared" si="3"/>
        <v>0</v>
      </c>
      <c r="E185" s="2"/>
      <c r="F185" s="10"/>
      <c r="G185" s="10"/>
      <c r="H185" s="10"/>
      <c r="I185" s="10"/>
      <c r="J185" s="2"/>
      <c r="K185" s="10"/>
      <c r="L185" s="10"/>
      <c r="M185" s="10"/>
      <c r="N185" s="10"/>
      <c r="O185" s="10"/>
      <c r="P185" s="10"/>
      <c r="Q185" s="10"/>
      <c r="R185" s="2"/>
      <c r="S185" s="10"/>
    </row>
    <row r="186" spans="1:19" ht="26.4" x14ac:dyDescent="0.25">
      <c r="A186" s="50" t="s">
        <v>157</v>
      </c>
      <c r="B186" s="20" t="s">
        <v>529</v>
      </c>
      <c r="C186" s="8">
        <f>SUMIF(Produits!$B$5:$B$119,Analytique_compte!A186,Produits!$F$5:$F$119)</f>
        <v>0</v>
      </c>
      <c r="D186" s="156">
        <f t="shared" si="3"/>
        <v>0</v>
      </c>
      <c r="E186" s="2"/>
      <c r="F186" s="10"/>
      <c r="G186" s="10"/>
      <c r="H186" s="10"/>
      <c r="I186" s="10"/>
      <c r="J186" s="2"/>
      <c r="K186" s="10"/>
      <c r="L186" s="10"/>
      <c r="M186" s="10"/>
      <c r="N186" s="10"/>
      <c r="O186" s="10"/>
      <c r="P186" s="10"/>
      <c r="Q186" s="10"/>
      <c r="R186" s="2"/>
      <c r="S186" s="10"/>
    </row>
    <row r="187" spans="1:19" x14ac:dyDescent="0.25">
      <c r="A187" s="50" t="s">
        <v>158</v>
      </c>
      <c r="B187" s="20" t="s">
        <v>530</v>
      </c>
      <c r="C187" s="8">
        <f>SUMIF(Produits!$B$5:$B$119,Analytique_compte!A187,Produits!$F$5:$F$119)</f>
        <v>0</v>
      </c>
      <c r="D187" s="156">
        <f t="shared" si="3"/>
        <v>0</v>
      </c>
      <c r="E187" s="2"/>
      <c r="F187" s="10"/>
      <c r="G187" s="10"/>
      <c r="H187" s="10"/>
      <c r="I187" s="10"/>
      <c r="J187" s="2"/>
      <c r="K187" s="10"/>
      <c r="L187" s="10"/>
      <c r="M187" s="10"/>
      <c r="N187" s="10"/>
      <c r="O187" s="10"/>
      <c r="P187" s="10"/>
      <c r="Q187" s="10"/>
      <c r="R187" s="2"/>
      <c r="S187" s="10"/>
    </row>
    <row r="188" spans="1:19" x14ac:dyDescent="0.25">
      <c r="A188" s="50" t="s">
        <v>159</v>
      </c>
      <c r="B188" s="20" t="s">
        <v>531</v>
      </c>
      <c r="C188" s="8">
        <f>SUMIF(Produits!$B$5:$B$119,Analytique_compte!A188,Produits!$F$5:$F$119)</f>
        <v>0</v>
      </c>
      <c r="D188" s="156">
        <f t="shared" si="3"/>
        <v>0</v>
      </c>
      <c r="E188" s="2"/>
      <c r="F188" s="7"/>
      <c r="G188" s="7"/>
      <c r="H188" s="7"/>
      <c r="I188" s="7"/>
      <c r="J188" s="2"/>
      <c r="K188" s="7"/>
      <c r="L188" s="7"/>
      <c r="M188" s="7"/>
      <c r="N188" s="7"/>
      <c r="O188" s="7"/>
      <c r="P188" s="7"/>
      <c r="Q188" s="7"/>
      <c r="R188" s="2"/>
      <c r="S188" s="7"/>
    </row>
    <row r="189" spans="1:19" ht="26.4" x14ac:dyDescent="0.25">
      <c r="A189" s="50" t="s">
        <v>160</v>
      </c>
      <c r="B189" s="20" t="s">
        <v>532</v>
      </c>
      <c r="C189" s="8">
        <f>SUMIF(Produits!$B$5:$B$119,Analytique_compte!A189,Produits!$F$5:$F$119)</f>
        <v>0</v>
      </c>
      <c r="D189" s="156">
        <f t="shared" si="3"/>
        <v>0</v>
      </c>
      <c r="E189" s="2"/>
      <c r="F189" s="10"/>
      <c r="G189" s="10"/>
      <c r="H189" s="10"/>
      <c r="I189" s="10"/>
      <c r="J189" s="2"/>
      <c r="K189" s="10"/>
      <c r="L189" s="10"/>
      <c r="M189" s="10"/>
      <c r="N189" s="10"/>
      <c r="O189" s="10"/>
      <c r="P189" s="10"/>
      <c r="Q189" s="10"/>
      <c r="R189" s="2"/>
      <c r="S189" s="10"/>
    </row>
    <row r="190" spans="1:19" x14ac:dyDescent="0.25">
      <c r="A190" s="50" t="s">
        <v>161</v>
      </c>
      <c r="B190" s="194" t="s">
        <v>533</v>
      </c>
      <c r="C190" s="8">
        <f>SUMIF(Produits!$B$5:$B$119,Analytique_compte!A190,Produits!$F$5:$F$119)</f>
        <v>0</v>
      </c>
      <c r="D190" s="156">
        <f t="shared" si="3"/>
        <v>0</v>
      </c>
      <c r="E190" s="2"/>
      <c r="F190" s="10"/>
      <c r="G190" s="10"/>
      <c r="H190" s="10"/>
      <c r="I190" s="10"/>
      <c r="J190" s="2"/>
      <c r="K190" s="10"/>
      <c r="L190" s="10"/>
      <c r="M190" s="10"/>
      <c r="N190" s="10"/>
      <c r="O190" s="10"/>
      <c r="P190" s="10"/>
      <c r="Q190" s="10"/>
      <c r="R190" s="2"/>
      <c r="S190" s="10"/>
    </row>
    <row r="191" spans="1:19" x14ac:dyDescent="0.25">
      <c r="A191" s="50" t="s">
        <v>162</v>
      </c>
      <c r="B191" s="194" t="s">
        <v>24</v>
      </c>
      <c r="C191" s="8">
        <f>SUMIF(Produits!$B$5:$B$119,Analytique_compte!A191,Produits!$F$5:$F$119)</f>
        <v>0</v>
      </c>
      <c r="D191" s="156">
        <f t="shared" si="3"/>
        <v>0</v>
      </c>
      <c r="E191" s="2"/>
      <c r="F191" s="10"/>
      <c r="G191" s="10"/>
      <c r="H191" s="10"/>
      <c r="I191" s="10"/>
      <c r="J191" s="2"/>
      <c r="K191" s="10"/>
      <c r="L191" s="10"/>
      <c r="M191" s="10"/>
      <c r="N191" s="10"/>
      <c r="O191" s="10"/>
      <c r="P191" s="10"/>
      <c r="Q191" s="10"/>
      <c r="R191" s="2"/>
      <c r="S191" s="10"/>
    </row>
    <row r="192" spans="1:19" x14ac:dyDescent="0.25">
      <c r="A192" s="50" t="s">
        <v>163</v>
      </c>
      <c r="B192" s="194" t="s">
        <v>25</v>
      </c>
      <c r="C192" s="8">
        <f>SUMIF(Produits!$B$5:$B$119,Analytique_compte!A192,Produits!$F$5:$F$119)</f>
        <v>0</v>
      </c>
      <c r="D192" s="156">
        <f t="shared" si="3"/>
        <v>0</v>
      </c>
      <c r="E192" s="2"/>
      <c r="F192" s="10"/>
      <c r="G192" s="10"/>
      <c r="H192" s="10"/>
      <c r="I192" s="10"/>
      <c r="J192" s="2"/>
      <c r="K192" s="10"/>
      <c r="L192" s="10"/>
      <c r="M192" s="10"/>
      <c r="N192" s="10"/>
      <c r="O192" s="10"/>
      <c r="P192" s="10"/>
      <c r="Q192" s="10"/>
      <c r="R192" s="2"/>
      <c r="S192" s="10"/>
    </row>
    <row r="193" spans="1:19" x14ac:dyDescent="0.25">
      <c r="A193" s="50" t="s">
        <v>164</v>
      </c>
      <c r="B193" s="194" t="s">
        <v>534</v>
      </c>
      <c r="C193" s="8">
        <f>SUMIF(Produits!$B$5:$B$119,Analytique_compte!A193,Produits!$F$5:$F$119)</f>
        <v>0</v>
      </c>
      <c r="D193" s="156">
        <f t="shared" si="3"/>
        <v>0</v>
      </c>
      <c r="E193" s="2"/>
      <c r="F193" s="10"/>
      <c r="G193" s="10"/>
      <c r="H193" s="10"/>
      <c r="I193" s="10"/>
      <c r="J193" s="2"/>
      <c r="K193" s="10"/>
      <c r="L193" s="10"/>
      <c r="M193" s="10"/>
      <c r="N193" s="10"/>
      <c r="O193" s="10"/>
      <c r="P193" s="10"/>
      <c r="Q193" s="10"/>
      <c r="R193" s="2"/>
      <c r="S193" s="10"/>
    </row>
    <row r="194" spans="1:19" x14ac:dyDescent="0.25">
      <c r="A194" s="50" t="s">
        <v>165</v>
      </c>
      <c r="B194" s="248" t="s">
        <v>7</v>
      </c>
      <c r="C194" s="8">
        <f>SUMIF(Produits!$B$5:$B$119,Analytique_compte!A194,Produits!$F$5:$F$119)</f>
        <v>0</v>
      </c>
      <c r="D194" s="156">
        <f t="shared" si="3"/>
        <v>0</v>
      </c>
      <c r="E194" s="2"/>
      <c r="F194" s="7"/>
      <c r="G194" s="7"/>
      <c r="H194" s="7"/>
      <c r="I194" s="7"/>
      <c r="J194" s="2"/>
      <c r="K194" s="7"/>
      <c r="L194" s="7"/>
      <c r="M194" s="7"/>
      <c r="N194" s="7"/>
      <c r="O194" s="7"/>
      <c r="P194" s="7"/>
      <c r="Q194" s="7"/>
      <c r="R194" s="2"/>
      <c r="S194" s="7"/>
    </row>
    <row r="195" spans="1:19" ht="26.4" x14ac:dyDescent="0.25">
      <c r="A195" s="50" t="s">
        <v>166</v>
      </c>
      <c r="B195" s="194" t="s">
        <v>535</v>
      </c>
      <c r="C195" s="8">
        <f>SUMIF(Produits!$B$5:$B$119,Analytique_compte!A195,Produits!$F$5:$F$119)</f>
        <v>0</v>
      </c>
      <c r="D195" s="156">
        <f t="shared" si="3"/>
        <v>0</v>
      </c>
      <c r="E195" s="2"/>
      <c r="F195" s="10"/>
      <c r="G195" s="10"/>
      <c r="H195" s="10"/>
      <c r="I195" s="10"/>
      <c r="J195" s="2"/>
      <c r="K195" s="10"/>
      <c r="L195" s="10"/>
      <c r="M195" s="10"/>
      <c r="N195" s="10"/>
      <c r="O195" s="10"/>
      <c r="P195" s="10"/>
      <c r="Q195" s="10"/>
      <c r="R195" s="2"/>
      <c r="S195" s="10"/>
    </row>
    <row r="196" spans="1:19" x14ac:dyDescent="0.25">
      <c r="A196" s="50" t="s">
        <v>167</v>
      </c>
      <c r="B196" s="194" t="s">
        <v>536</v>
      </c>
      <c r="C196" s="8">
        <f>SUMIF(Produits!$B$5:$B$119,Analytique_compte!A196,Produits!$F$5:$F$119)</f>
        <v>0</v>
      </c>
      <c r="D196" s="156">
        <f t="shared" si="3"/>
        <v>0</v>
      </c>
      <c r="E196" s="2"/>
      <c r="F196" s="10"/>
      <c r="G196" s="10"/>
      <c r="H196" s="10"/>
      <c r="I196" s="10"/>
      <c r="J196" s="2"/>
      <c r="K196" s="10"/>
      <c r="L196" s="10"/>
      <c r="M196" s="10"/>
      <c r="N196" s="10"/>
      <c r="O196" s="10"/>
      <c r="P196" s="10"/>
      <c r="Q196" s="10"/>
      <c r="R196" s="2"/>
      <c r="S196" s="10"/>
    </row>
    <row r="197" spans="1:19" x14ac:dyDescent="0.25">
      <c r="A197" s="50" t="s">
        <v>168</v>
      </c>
      <c r="B197" s="194" t="s">
        <v>537</v>
      </c>
      <c r="C197" s="8">
        <f>SUMIF(Produits!$B$5:$B$119,Analytique_compte!A197,Produits!$F$5:$F$119)</f>
        <v>0</v>
      </c>
      <c r="D197" s="156">
        <f t="shared" si="3"/>
        <v>0</v>
      </c>
      <c r="E197" s="2"/>
      <c r="F197" s="10"/>
      <c r="G197" s="10"/>
      <c r="H197" s="10"/>
      <c r="I197" s="10"/>
      <c r="J197" s="2"/>
      <c r="K197" s="10"/>
      <c r="L197" s="10"/>
      <c r="M197" s="10"/>
      <c r="N197" s="10"/>
      <c r="O197" s="10"/>
      <c r="P197" s="10"/>
      <c r="Q197" s="10"/>
      <c r="R197" s="2"/>
      <c r="S197" s="10"/>
    </row>
    <row r="198" spans="1:19" x14ac:dyDescent="0.25">
      <c r="A198" s="50" t="s">
        <v>169</v>
      </c>
      <c r="B198" s="194" t="s">
        <v>538</v>
      </c>
      <c r="C198" s="8">
        <f>SUMIF(Produits!$B$5:$B$119,Analytique_compte!A198,Produits!$F$5:$F$119)</f>
        <v>0</v>
      </c>
      <c r="D198" s="156">
        <f t="shared" si="3"/>
        <v>0</v>
      </c>
      <c r="E198" s="2"/>
      <c r="F198" s="10"/>
      <c r="G198" s="10"/>
      <c r="H198" s="10"/>
      <c r="I198" s="10"/>
      <c r="J198" s="2"/>
      <c r="K198" s="10"/>
      <c r="L198" s="10"/>
      <c r="M198" s="10"/>
      <c r="N198" s="10"/>
      <c r="O198" s="10"/>
      <c r="P198" s="10"/>
      <c r="Q198" s="10"/>
      <c r="R198" s="2"/>
      <c r="S198" s="10"/>
    </row>
    <row r="199" spans="1:19" x14ac:dyDescent="0.25">
      <c r="A199" s="50" t="s">
        <v>170</v>
      </c>
      <c r="B199" s="194" t="s">
        <v>539</v>
      </c>
      <c r="C199" s="8">
        <f>SUMIF(Produits!$B$5:$B$119,Analytique_compte!A199,Produits!$F$5:$F$119)</f>
        <v>0</v>
      </c>
      <c r="D199" s="156">
        <f t="shared" si="3"/>
        <v>0</v>
      </c>
      <c r="E199" s="2"/>
      <c r="F199" s="10"/>
      <c r="G199" s="10"/>
      <c r="H199" s="10"/>
      <c r="I199" s="10"/>
      <c r="J199" s="2"/>
      <c r="K199" s="10"/>
      <c r="L199" s="10"/>
      <c r="M199" s="10"/>
      <c r="N199" s="10"/>
      <c r="O199" s="10"/>
      <c r="P199" s="10"/>
      <c r="Q199" s="10"/>
      <c r="R199" s="2"/>
      <c r="S199" s="10"/>
    </row>
    <row r="200" spans="1:19" x14ac:dyDescent="0.25">
      <c r="A200" s="50" t="s">
        <v>416</v>
      </c>
      <c r="B200" s="194" t="s">
        <v>540</v>
      </c>
      <c r="C200" s="8">
        <f>SUMIF(Produits!$B$5:$B$119,Analytique_compte!A200,Produits!$F$5:$F$119)</f>
        <v>0</v>
      </c>
      <c r="D200" s="156">
        <f t="shared" si="3"/>
        <v>0</v>
      </c>
      <c r="E200" s="2"/>
      <c r="F200" s="7"/>
      <c r="G200" s="7"/>
      <c r="H200" s="7"/>
      <c r="I200" s="7"/>
      <c r="J200" s="2"/>
      <c r="K200" s="7"/>
      <c r="L200" s="7"/>
      <c r="M200" s="7"/>
      <c r="N200" s="7"/>
      <c r="O200" s="7"/>
      <c r="P200" s="7"/>
      <c r="Q200" s="7"/>
      <c r="R200" s="2"/>
      <c r="S200" s="7"/>
    </row>
    <row r="201" spans="1:19" x14ac:dyDescent="0.25">
      <c r="A201" s="50" t="s">
        <v>417</v>
      </c>
      <c r="B201" s="194" t="s">
        <v>541</v>
      </c>
      <c r="C201" s="8">
        <f>SUMIF(Produits!$B$5:$B$119,Analytique_compte!A201,Produits!$F$5:$F$119)</f>
        <v>0</v>
      </c>
      <c r="D201" s="156">
        <f t="shared" ref="D201:D237" si="4">C201-SUM(F201:S201)</f>
        <v>0</v>
      </c>
      <c r="E201" s="2"/>
      <c r="F201" s="7"/>
      <c r="G201" s="7"/>
      <c r="H201" s="7"/>
      <c r="I201" s="7"/>
      <c r="J201" s="2"/>
      <c r="K201" s="7"/>
      <c r="L201" s="7"/>
      <c r="M201" s="7"/>
      <c r="N201" s="7"/>
      <c r="O201" s="7"/>
      <c r="P201" s="7"/>
      <c r="Q201" s="7"/>
      <c r="R201" s="2"/>
      <c r="S201" s="7"/>
    </row>
    <row r="202" spans="1:19" x14ac:dyDescent="0.25">
      <c r="A202" s="50" t="s">
        <v>418</v>
      </c>
      <c r="B202" s="194" t="s">
        <v>542</v>
      </c>
      <c r="C202" s="8">
        <f>SUMIF(Produits!$B$5:$B$119,Analytique_compte!A202,Produits!$F$5:$F$119)</f>
        <v>0</v>
      </c>
      <c r="D202" s="156">
        <f t="shared" si="4"/>
        <v>0</v>
      </c>
      <c r="E202" s="2"/>
      <c r="F202" s="10"/>
      <c r="G202" s="10"/>
      <c r="H202" s="10"/>
      <c r="I202" s="10"/>
      <c r="J202" s="2"/>
      <c r="K202" s="10"/>
      <c r="L202" s="10"/>
      <c r="M202" s="10"/>
      <c r="N202" s="10"/>
      <c r="O202" s="10"/>
      <c r="P202" s="10"/>
      <c r="Q202" s="10"/>
      <c r="R202" s="2"/>
      <c r="S202" s="10"/>
    </row>
    <row r="203" spans="1:19" x14ac:dyDescent="0.25">
      <c r="A203" s="50" t="s">
        <v>419</v>
      </c>
      <c r="B203" s="194" t="s">
        <v>543</v>
      </c>
      <c r="C203" s="8">
        <f>SUMIF(Produits!$B$5:$B$119,Analytique_compte!A203,Produits!$F$5:$F$119)</f>
        <v>0</v>
      </c>
      <c r="D203" s="156">
        <f t="shared" si="4"/>
        <v>0</v>
      </c>
      <c r="E203" s="2"/>
      <c r="F203" s="7"/>
      <c r="G203" s="7"/>
      <c r="H203" s="7"/>
      <c r="I203" s="7"/>
      <c r="J203" s="2"/>
      <c r="K203" s="7"/>
      <c r="L203" s="7"/>
      <c r="M203" s="7"/>
      <c r="N203" s="7"/>
      <c r="O203" s="7"/>
      <c r="P203" s="7"/>
      <c r="Q203" s="7"/>
      <c r="R203" s="2"/>
      <c r="S203" s="7"/>
    </row>
    <row r="204" spans="1:19" ht="26.4" x14ac:dyDescent="0.25">
      <c r="A204" s="50" t="s">
        <v>420</v>
      </c>
      <c r="B204" s="194" t="s">
        <v>544</v>
      </c>
      <c r="C204" s="8">
        <f>SUMIF(Produits!$B$5:$B$119,Analytique_compte!A204,Produits!$F$5:$F$119)</f>
        <v>0</v>
      </c>
      <c r="D204" s="156">
        <f t="shared" si="4"/>
        <v>0</v>
      </c>
      <c r="E204" s="2"/>
      <c r="F204" s="10"/>
      <c r="G204" s="10"/>
      <c r="H204" s="10"/>
      <c r="I204" s="10"/>
      <c r="J204" s="2"/>
      <c r="K204" s="10"/>
      <c r="L204" s="10"/>
      <c r="M204" s="10"/>
      <c r="N204" s="10"/>
      <c r="O204" s="10"/>
      <c r="P204" s="10"/>
      <c r="Q204" s="10"/>
      <c r="R204" s="2"/>
      <c r="S204" s="10"/>
    </row>
    <row r="205" spans="1:19" ht="26.4" x14ac:dyDescent="0.25">
      <c r="A205" s="50" t="s">
        <v>421</v>
      </c>
      <c r="B205" s="194" t="s">
        <v>545</v>
      </c>
      <c r="C205" s="8">
        <f>SUMIF(Produits!$B$5:$B$119,Analytique_compte!A205,Produits!$F$5:$F$119)</f>
        <v>0</v>
      </c>
      <c r="D205" s="156">
        <f t="shared" si="4"/>
        <v>0</v>
      </c>
      <c r="E205" s="2"/>
      <c r="F205" s="10"/>
      <c r="G205" s="10"/>
      <c r="H205" s="10"/>
      <c r="I205" s="10"/>
      <c r="J205" s="2"/>
      <c r="K205" s="10"/>
      <c r="L205" s="10"/>
      <c r="M205" s="10"/>
      <c r="N205" s="10"/>
      <c r="O205" s="10"/>
      <c r="P205" s="10"/>
      <c r="Q205" s="10"/>
      <c r="R205" s="2"/>
      <c r="S205" s="10"/>
    </row>
    <row r="206" spans="1:19" x14ac:dyDescent="0.25">
      <c r="A206" s="50" t="s">
        <v>422</v>
      </c>
      <c r="B206" s="248" t="s">
        <v>8</v>
      </c>
      <c r="C206" s="8">
        <f>SUMIF(Produits!$B$5:$B$119,Analytique_compte!A206,Produits!$F$5:$F$119)</f>
        <v>0</v>
      </c>
      <c r="D206" s="156">
        <f t="shared" si="4"/>
        <v>0</v>
      </c>
      <c r="E206" s="2"/>
      <c r="F206" s="7"/>
      <c r="G206" s="7"/>
      <c r="H206" s="7"/>
      <c r="I206" s="7"/>
      <c r="J206" s="2"/>
      <c r="K206" s="7"/>
      <c r="L206" s="7"/>
      <c r="M206" s="7"/>
      <c r="N206" s="7"/>
      <c r="O206" s="7"/>
      <c r="P206" s="7"/>
      <c r="Q206" s="7"/>
      <c r="R206" s="2"/>
      <c r="S206" s="7"/>
    </row>
    <row r="207" spans="1:19" x14ac:dyDescent="0.25">
      <c r="A207" s="50" t="s">
        <v>423</v>
      </c>
      <c r="B207" s="194" t="s">
        <v>546</v>
      </c>
      <c r="C207" s="8">
        <f>SUMIF(Produits!$B$5:$B$119,Analytique_compte!A207,Produits!$F$5:$F$119)</f>
        <v>0</v>
      </c>
      <c r="D207" s="156">
        <f t="shared" si="4"/>
        <v>0</v>
      </c>
      <c r="E207" s="2"/>
      <c r="F207" s="10"/>
      <c r="G207" s="10"/>
      <c r="H207" s="10"/>
      <c r="I207" s="10"/>
      <c r="J207" s="2"/>
      <c r="K207" s="10"/>
      <c r="L207" s="10"/>
      <c r="M207" s="10"/>
      <c r="N207" s="10"/>
      <c r="O207" s="10"/>
      <c r="P207" s="10"/>
      <c r="Q207" s="10"/>
      <c r="R207" s="2"/>
      <c r="S207" s="10"/>
    </row>
    <row r="208" spans="1:19" x14ac:dyDescent="0.25">
      <c r="A208" s="50" t="s">
        <v>424</v>
      </c>
      <c r="B208" s="194" t="s">
        <v>547</v>
      </c>
      <c r="C208" s="8">
        <f>SUMIF(Produits!$B$5:$B$119,Analytique_compte!A208,Produits!$F$5:$F$119)</f>
        <v>0</v>
      </c>
      <c r="D208" s="156">
        <f t="shared" si="4"/>
        <v>0</v>
      </c>
      <c r="E208" s="2"/>
      <c r="F208" s="10"/>
      <c r="G208" s="10"/>
      <c r="H208" s="10"/>
      <c r="I208" s="10"/>
      <c r="J208" s="2"/>
      <c r="K208" s="10"/>
      <c r="L208" s="10"/>
      <c r="M208" s="10"/>
      <c r="N208" s="10"/>
      <c r="O208" s="10"/>
      <c r="P208" s="10"/>
      <c r="Q208" s="10"/>
      <c r="R208" s="2"/>
      <c r="S208" s="10"/>
    </row>
    <row r="209" spans="1:19" x14ac:dyDescent="0.25">
      <c r="A209" s="50" t="s">
        <v>449</v>
      </c>
      <c r="B209" s="194" t="s">
        <v>548</v>
      </c>
      <c r="C209" s="8">
        <f>SUMIF(Produits!$B$5:$B$119,Analytique_compte!A209,Produits!$F$5:$F$119)</f>
        <v>0</v>
      </c>
      <c r="D209" s="156">
        <f t="shared" si="4"/>
        <v>0</v>
      </c>
      <c r="E209" s="2"/>
      <c r="F209" s="10"/>
      <c r="G209" s="10"/>
      <c r="H209" s="10"/>
      <c r="I209" s="10"/>
      <c r="J209" s="2"/>
      <c r="K209" s="10"/>
      <c r="L209" s="10"/>
      <c r="M209" s="10"/>
      <c r="N209" s="10"/>
      <c r="O209" s="10"/>
      <c r="P209" s="10"/>
      <c r="Q209" s="10"/>
      <c r="R209" s="2"/>
      <c r="S209" s="10"/>
    </row>
    <row r="210" spans="1:19" x14ac:dyDescent="0.25">
      <c r="A210" s="50" t="s">
        <v>450</v>
      </c>
      <c r="B210" s="194" t="s">
        <v>549</v>
      </c>
      <c r="C210" s="8">
        <f>SUMIF(Produits!$B$5:$B$119,Analytique_compte!A210,Produits!$F$5:$F$119)</f>
        <v>0</v>
      </c>
      <c r="D210" s="156">
        <f t="shared" si="4"/>
        <v>0</v>
      </c>
      <c r="E210" s="2"/>
      <c r="F210" s="10"/>
      <c r="G210" s="10"/>
      <c r="H210" s="10"/>
      <c r="I210" s="10"/>
      <c r="J210" s="2"/>
      <c r="K210" s="10"/>
      <c r="L210" s="10"/>
      <c r="M210" s="10"/>
      <c r="N210" s="10"/>
      <c r="O210" s="10"/>
      <c r="P210" s="10"/>
      <c r="Q210" s="10"/>
      <c r="R210" s="2"/>
      <c r="S210" s="10"/>
    </row>
    <row r="211" spans="1:19" x14ac:dyDescent="0.25">
      <c r="A211" s="50" t="s">
        <v>467</v>
      </c>
      <c r="B211" s="194" t="s">
        <v>550</v>
      </c>
      <c r="C211" s="8">
        <f>SUMIF(Produits!$B$5:$B$119,Analytique_compte!A211,Produits!$F$5:$F$119)</f>
        <v>0</v>
      </c>
      <c r="D211" s="156">
        <f t="shared" si="4"/>
        <v>0</v>
      </c>
      <c r="E211" s="2"/>
      <c r="F211" s="10"/>
      <c r="G211" s="10"/>
      <c r="H211" s="10"/>
      <c r="I211" s="10"/>
      <c r="J211" s="2"/>
      <c r="K211" s="10"/>
      <c r="L211" s="10"/>
      <c r="M211" s="10"/>
      <c r="N211" s="10"/>
      <c r="O211" s="10"/>
      <c r="P211" s="10"/>
      <c r="Q211" s="10"/>
      <c r="R211" s="2"/>
      <c r="S211" s="10"/>
    </row>
    <row r="212" spans="1:19" x14ac:dyDescent="0.25">
      <c r="A212" s="50" t="s">
        <v>468</v>
      </c>
      <c r="B212" s="194" t="s">
        <v>551</v>
      </c>
      <c r="C212" s="8">
        <f>SUMIF(Produits!$B$5:$B$119,Analytique_compte!A212,Produits!$F$5:$F$119)</f>
        <v>0</v>
      </c>
      <c r="D212" s="156">
        <f t="shared" si="4"/>
        <v>0</v>
      </c>
      <c r="E212" s="2"/>
      <c r="F212" s="10"/>
      <c r="G212" s="10"/>
      <c r="H212" s="10"/>
      <c r="I212" s="10"/>
      <c r="J212" s="2"/>
      <c r="K212" s="10"/>
      <c r="L212" s="10"/>
      <c r="M212" s="10"/>
      <c r="N212" s="10"/>
      <c r="O212" s="10"/>
      <c r="P212" s="10"/>
      <c r="Q212" s="10"/>
      <c r="R212" s="2"/>
      <c r="S212" s="10"/>
    </row>
    <row r="213" spans="1:19" x14ac:dyDescent="0.25">
      <c r="A213" s="50" t="s">
        <v>469</v>
      </c>
      <c r="B213" s="194" t="s">
        <v>552</v>
      </c>
      <c r="C213" s="8">
        <f>SUMIF(Produits!$B$5:$B$119,Analytique_compte!A213,Produits!$F$5:$F$119)</f>
        <v>0</v>
      </c>
      <c r="D213" s="156">
        <f t="shared" si="4"/>
        <v>0</v>
      </c>
      <c r="E213" s="2"/>
      <c r="F213" s="10"/>
      <c r="G213" s="10"/>
      <c r="H213" s="10"/>
      <c r="I213" s="10"/>
      <c r="J213" s="2"/>
      <c r="K213" s="10"/>
      <c r="L213" s="10"/>
      <c r="M213" s="10"/>
      <c r="N213" s="10"/>
      <c r="O213" s="10"/>
      <c r="P213" s="10"/>
      <c r="Q213" s="10"/>
      <c r="R213" s="2"/>
      <c r="S213" s="10"/>
    </row>
    <row r="214" spans="1:19" x14ac:dyDescent="0.25">
      <c r="A214" s="50" t="s">
        <v>665</v>
      </c>
      <c r="B214" s="248" t="s">
        <v>9</v>
      </c>
      <c r="C214" s="8">
        <f>SUMIF(Produits!$B$5:$B$119,Analytique_compte!A214,Produits!$F$5:$F$119)</f>
        <v>0</v>
      </c>
      <c r="D214" s="156">
        <f t="shared" si="4"/>
        <v>0</v>
      </c>
      <c r="E214" s="2"/>
      <c r="F214" s="7"/>
      <c r="G214" s="7"/>
      <c r="H214" s="7"/>
      <c r="I214" s="7"/>
      <c r="J214" s="2"/>
      <c r="K214" s="7"/>
      <c r="L214" s="7"/>
      <c r="M214" s="7"/>
      <c r="N214" s="7"/>
      <c r="O214" s="7"/>
      <c r="P214" s="7"/>
      <c r="Q214" s="7"/>
      <c r="R214" s="2"/>
      <c r="S214" s="7"/>
    </row>
    <row r="215" spans="1:19" x14ac:dyDescent="0.25">
      <c r="A215" s="50" t="s">
        <v>666</v>
      </c>
      <c r="B215" s="194" t="s">
        <v>553</v>
      </c>
      <c r="C215" s="8">
        <f>SUMIF(Produits!$B$5:$B$119,Analytique_compte!A215,Produits!$F$5:$F$119)</f>
        <v>0</v>
      </c>
      <c r="D215" s="156">
        <f t="shared" si="4"/>
        <v>0</v>
      </c>
      <c r="E215" s="2"/>
      <c r="F215" s="10"/>
      <c r="G215" s="10"/>
      <c r="H215" s="10"/>
      <c r="I215" s="10"/>
      <c r="J215" s="2"/>
      <c r="K215" s="10"/>
      <c r="L215" s="10"/>
      <c r="M215" s="10"/>
      <c r="N215" s="10"/>
      <c r="O215" s="10"/>
      <c r="P215" s="10"/>
      <c r="Q215" s="10"/>
      <c r="R215" s="2"/>
      <c r="S215" s="10"/>
    </row>
    <row r="216" spans="1:19" x14ac:dyDescent="0.25">
      <c r="A216" s="50" t="s">
        <v>667</v>
      </c>
      <c r="B216" s="194" t="s">
        <v>554</v>
      </c>
      <c r="C216" s="8">
        <f>SUMIF(Produits!$B$5:$B$119,Analytique_compte!A216,Produits!$F$5:$F$119)</f>
        <v>0</v>
      </c>
      <c r="D216" s="156">
        <f t="shared" si="4"/>
        <v>0</v>
      </c>
      <c r="E216" s="2"/>
      <c r="F216" s="10"/>
      <c r="G216" s="10"/>
      <c r="H216" s="10"/>
      <c r="I216" s="10"/>
      <c r="J216" s="2"/>
      <c r="K216" s="10"/>
      <c r="L216" s="10"/>
      <c r="M216" s="10"/>
      <c r="N216" s="10"/>
      <c r="O216" s="10"/>
      <c r="P216" s="10"/>
      <c r="Q216" s="10"/>
      <c r="R216" s="2"/>
      <c r="S216" s="10"/>
    </row>
    <row r="217" spans="1:19" x14ac:dyDescent="0.25">
      <c r="A217" s="50" t="s">
        <v>668</v>
      </c>
      <c r="B217" s="194" t="s">
        <v>555</v>
      </c>
      <c r="C217" s="8">
        <f>SUMIF(Produits!$B$5:$B$119,Analytique_compte!A217,Produits!$F$5:$F$119)</f>
        <v>0</v>
      </c>
      <c r="D217" s="156">
        <f t="shared" si="4"/>
        <v>0</v>
      </c>
      <c r="E217" s="2"/>
      <c r="F217" s="10"/>
      <c r="G217" s="10"/>
      <c r="H217" s="10"/>
      <c r="I217" s="10"/>
      <c r="J217" s="2"/>
      <c r="K217" s="10"/>
      <c r="L217" s="10"/>
      <c r="M217" s="10"/>
      <c r="N217" s="10"/>
      <c r="O217" s="10"/>
      <c r="P217" s="10"/>
      <c r="Q217" s="10"/>
      <c r="R217" s="2"/>
      <c r="S217" s="10"/>
    </row>
    <row r="218" spans="1:19" x14ac:dyDescent="0.25">
      <c r="A218" s="50" t="s">
        <v>669</v>
      </c>
      <c r="B218" s="194" t="s">
        <v>556</v>
      </c>
      <c r="C218" s="8">
        <f>SUMIF(Produits!$B$5:$B$119,Analytique_compte!A218,Produits!$F$5:$F$119)</f>
        <v>0</v>
      </c>
      <c r="D218" s="156">
        <f t="shared" si="4"/>
        <v>0</v>
      </c>
      <c r="E218" s="2"/>
      <c r="F218" s="10"/>
      <c r="G218" s="10"/>
      <c r="H218" s="10"/>
      <c r="I218" s="10"/>
      <c r="J218" s="2"/>
      <c r="K218" s="10"/>
      <c r="L218" s="10"/>
      <c r="M218" s="10"/>
      <c r="N218" s="10"/>
      <c r="O218" s="10"/>
      <c r="P218" s="10"/>
      <c r="Q218" s="10"/>
      <c r="R218" s="2"/>
      <c r="S218" s="10"/>
    </row>
    <row r="219" spans="1:19" ht="26.4" x14ac:dyDescent="0.25">
      <c r="A219" s="50" t="s">
        <v>670</v>
      </c>
      <c r="B219" s="194" t="s">
        <v>557</v>
      </c>
      <c r="C219" s="8">
        <f>SUMIF(Produits!$B$5:$B$119,Analytique_compte!A219,Produits!$F$5:$F$119)</f>
        <v>0</v>
      </c>
      <c r="D219" s="156">
        <f t="shared" si="4"/>
        <v>0</v>
      </c>
      <c r="E219" s="2"/>
      <c r="F219" s="10"/>
      <c r="G219" s="10"/>
      <c r="H219" s="10"/>
      <c r="I219" s="10"/>
      <c r="J219" s="2"/>
      <c r="K219" s="10"/>
      <c r="L219" s="10"/>
      <c r="M219" s="10"/>
      <c r="N219" s="10"/>
      <c r="O219" s="10"/>
      <c r="P219" s="10"/>
      <c r="Q219" s="10"/>
      <c r="R219" s="2"/>
      <c r="S219" s="10"/>
    </row>
    <row r="220" spans="1:19" ht="26.4" x14ac:dyDescent="0.25">
      <c r="A220" s="50" t="s">
        <v>671</v>
      </c>
      <c r="B220" s="194" t="s">
        <v>558</v>
      </c>
      <c r="C220" s="8">
        <f>SUMIF(Produits!$B$5:$B$119,Analytique_compte!A220,Produits!$F$5:$F$119)</f>
        <v>0</v>
      </c>
      <c r="D220" s="156">
        <f t="shared" si="4"/>
        <v>0</v>
      </c>
      <c r="E220" s="2"/>
      <c r="F220" s="10"/>
      <c r="G220" s="10"/>
      <c r="H220" s="10"/>
      <c r="I220" s="10"/>
      <c r="J220" s="2"/>
      <c r="K220" s="10"/>
      <c r="L220" s="10"/>
      <c r="M220" s="10"/>
      <c r="N220" s="10"/>
      <c r="O220" s="10"/>
      <c r="P220" s="10"/>
      <c r="Q220" s="10"/>
      <c r="R220" s="2"/>
      <c r="S220" s="10"/>
    </row>
    <row r="221" spans="1:19" x14ac:dyDescent="0.25">
      <c r="A221" s="50" t="s">
        <v>672</v>
      </c>
      <c r="B221" s="194" t="s">
        <v>559</v>
      </c>
      <c r="C221" s="8">
        <f>SUMIF(Produits!$B$5:$B$119,Analytique_compte!A221,Produits!$F$5:$F$119)</f>
        <v>0</v>
      </c>
      <c r="D221" s="156">
        <f t="shared" si="4"/>
        <v>0</v>
      </c>
      <c r="E221" s="2"/>
      <c r="F221" s="10"/>
      <c r="G221" s="10"/>
      <c r="H221" s="10"/>
      <c r="I221" s="10"/>
      <c r="J221" s="2"/>
      <c r="K221" s="10"/>
      <c r="L221" s="10"/>
      <c r="M221" s="10"/>
      <c r="N221" s="10"/>
      <c r="O221" s="10"/>
      <c r="P221" s="10"/>
      <c r="Q221" s="10"/>
      <c r="R221" s="2"/>
      <c r="S221" s="10"/>
    </row>
    <row r="222" spans="1:19" x14ac:dyDescent="0.25">
      <c r="A222" s="50" t="s">
        <v>673</v>
      </c>
      <c r="B222" s="248" t="s">
        <v>10</v>
      </c>
      <c r="C222" s="8">
        <f>SUMIF(Produits!$B$5:$B$119,Analytique_compte!A222,Produits!$F$5:$F$119)</f>
        <v>0</v>
      </c>
      <c r="D222" s="156">
        <f t="shared" si="4"/>
        <v>0</v>
      </c>
      <c r="E222" s="2"/>
      <c r="F222" s="7"/>
      <c r="G222" s="7"/>
      <c r="H222" s="7"/>
      <c r="I222" s="7"/>
      <c r="J222" s="2"/>
      <c r="K222" s="7"/>
      <c r="L222" s="7"/>
      <c r="M222" s="7"/>
      <c r="N222" s="7"/>
      <c r="O222" s="7"/>
      <c r="P222" s="7"/>
      <c r="Q222" s="7"/>
      <c r="R222" s="2"/>
      <c r="S222" s="7"/>
    </row>
    <row r="223" spans="1:19" ht="26.4" x14ac:dyDescent="0.25">
      <c r="A223" s="50" t="s">
        <v>674</v>
      </c>
      <c r="B223" s="194" t="s">
        <v>560</v>
      </c>
      <c r="C223" s="8">
        <f>SUMIF(Produits!$B$5:$B$119,Analytique_compte!A223,Produits!$F$5:$F$119)</f>
        <v>0</v>
      </c>
      <c r="D223" s="156">
        <f t="shared" si="4"/>
        <v>0</v>
      </c>
      <c r="E223" s="2"/>
      <c r="F223" s="10"/>
      <c r="G223" s="10"/>
      <c r="H223" s="10"/>
      <c r="I223" s="10"/>
      <c r="J223" s="2"/>
      <c r="K223" s="10"/>
      <c r="L223" s="10"/>
      <c r="M223" s="10"/>
      <c r="N223" s="10"/>
      <c r="O223" s="10"/>
      <c r="P223" s="10"/>
      <c r="Q223" s="10"/>
      <c r="R223" s="2"/>
      <c r="S223" s="10"/>
    </row>
    <row r="224" spans="1:19" ht="26.4" x14ac:dyDescent="0.25">
      <c r="A224" s="50" t="s">
        <v>675</v>
      </c>
      <c r="B224" s="194" t="s">
        <v>561</v>
      </c>
      <c r="C224" s="8">
        <f>SUMIF(Produits!$B$5:$B$119,Analytique_compte!A224,Produits!$F$5:$F$119)</f>
        <v>0</v>
      </c>
      <c r="D224" s="156">
        <f t="shared" si="4"/>
        <v>0</v>
      </c>
      <c r="E224" s="2"/>
      <c r="F224" s="10"/>
      <c r="G224" s="10"/>
      <c r="H224" s="10"/>
      <c r="I224" s="10"/>
      <c r="J224" s="2"/>
      <c r="K224" s="10"/>
      <c r="L224" s="10"/>
      <c r="M224" s="10"/>
      <c r="N224" s="10"/>
      <c r="O224" s="10"/>
      <c r="P224" s="10"/>
      <c r="Q224" s="10"/>
      <c r="R224" s="2"/>
      <c r="S224" s="10"/>
    </row>
    <row r="225" spans="1:19" ht="26.4" x14ac:dyDescent="0.25">
      <c r="A225" s="50" t="s">
        <v>676</v>
      </c>
      <c r="B225" s="194" t="s">
        <v>562</v>
      </c>
      <c r="C225" s="8">
        <f>SUMIF(Produits!$B$5:$B$119,Analytique_compte!A225,Produits!$F$5:$F$119)</f>
        <v>0</v>
      </c>
      <c r="D225" s="156">
        <f t="shared" si="4"/>
        <v>0</v>
      </c>
      <c r="F225" s="10"/>
      <c r="G225" s="10"/>
      <c r="H225" s="10"/>
      <c r="I225" s="10"/>
      <c r="J225" s="2"/>
      <c r="K225" s="10"/>
      <c r="L225" s="10"/>
      <c r="M225" s="10"/>
      <c r="N225" s="10"/>
      <c r="O225" s="10"/>
      <c r="P225" s="10"/>
      <c r="Q225" s="10"/>
      <c r="R225" s="2"/>
      <c r="S225" s="10"/>
    </row>
    <row r="226" spans="1:19" x14ac:dyDescent="0.25">
      <c r="A226" s="50" t="s">
        <v>677</v>
      </c>
      <c r="B226" s="249" t="s">
        <v>563</v>
      </c>
      <c r="C226" s="8">
        <f>SUMIF(Produits!$B$5:$B$119,Analytique_compte!A226,Produits!$F$5:$F$119)</f>
        <v>0</v>
      </c>
      <c r="D226" s="156">
        <f t="shared" si="4"/>
        <v>0</v>
      </c>
      <c r="F226" s="7"/>
      <c r="G226" s="7"/>
      <c r="H226" s="7"/>
      <c r="I226" s="7"/>
      <c r="J226" s="2"/>
      <c r="K226" s="7"/>
      <c r="L226" s="7"/>
      <c r="M226" s="7"/>
      <c r="N226" s="7"/>
      <c r="O226" s="7"/>
      <c r="P226" s="7"/>
      <c r="Q226" s="7"/>
      <c r="R226" s="2"/>
      <c r="S226" s="7"/>
    </row>
    <row r="227" spans="1:19" ht="26.4" x14ac:dyDescent="0.25">
      <c r="A227" s="50" t="s">
        <v>678</v>
      </c>
      <c r="B227" s="194" t="s">
        <v>827</v>
      </c>
      <c r="C227" s="8">
        <f>SUMIF(Produits!$B$5:$B$119,Analytique_compte!A227,Produits!$F$5:$F$119)</f>
        <v>0</v>
      </c>
      <c r="D227" s="156">
        <f t="shared" si="4"/>
        <v>0</v>
      </c>
      <c r="F227" s="10"/>
      <c r="G227" s="10"/>
      <c r="H227" s="10"/>
      <c r="I227" s="10"/>
      <c r="J227" s="2"/>
      <c r="K227" s="10"/>
      <c r="L227" s="10"/>
      <c r="M227" s="10"/>
      <c r="N227" s="10"/>
      <c r="O227" s="10"/>
      <c r="P227" s="10"/>
      <c r="Q227" s="10"/>
      <c r="R227" s="2"/>
      <c r="S227" s="10"/>
    </row>
    <row r="228" spans="1:19" ht="26.4" x14ac:dyDescent="0.25">
      <c r="A228" s="50" t="s">
        <v>679</v>
      </c>
      <c r="B228" s="194" t="s">
        <v>828</v>
      </c>
      <c r="C228" s="8"/>
      <c r="D228" s="156"/>
      <c r="F228" s="10"/>
      <c r="G228" s="10"/>
      <c r="H228" s="10"/>
      <c r="I228" s="10"/>
      <c r="J228" s="2"/>
      <c r="K228" s="10"/>
      <c r="L228" s="10"/>
      <c r="M228" s="10"/>
      <c r="N228" s="10"/>
      <c r="O228" s="10"/>
      <c r="P228" s="10"/>
      <c r="Q228" s="10"/>
      <c r="R228" s="2"/>
      <c r="S228" s="10"/>
    </row>
    <row r="229" spans="1:19" x14ac:dyDescent="0.25">
      <c r="A229" s="50" t="s">
        <v>680</v>
      </c>
      <c r="B229" s="194" t="s">
        <v>564</v>
      </c>
      <c r="C229" s="8">
        <f>SUMIF(Produits!$B$5:$B$119,Analytique_compte!A229,Produits!$F$5:$F$119)</f>
        <v>0</v>
      </c>
      <c r="D229" s="156">
        <f t="shared" si="4"/>
        <v>0</v>
      </c>
      <c r="F229" s="10"/>
      <c r="G229" s="10"/>
      <c r="H229" s="10"/>
      <c r="I229" s="10"/>
      <c r="J229" s="2"/>
      <c r="K229" s="10"/>
      <c r="L229" s="10"/>
      <c r="M229" s="10"/>
      <c r="N229" s="10"/>
      <c r="O229" s="10"/>
      <c r="P229" s="10"/>
      <c r="Q229" s="10"/>
      <c r="R229" s="2"/>
      <c r="S229" s="10"/>
    </row>
    <row r="230" spans="1:19" x14ac:dyDescent="0.25">
      <c r="A230" s="50" t="s">
        <v>681</v>
      </c>
      <c r="B230" s="194" t="s">
        <v>565</v>
      </c>
      <c r="C230" s="8">
        <f>SUMIF(Produits!$B$5:$B$119,Analytique_compte!A230,Produits!$F$5:$F$119)</f>
        <v>0</v>
      </c>
      <c r="D230" s="156">
        <f t="shared" si="4"/>
        <v>0</v>
      </c>
      <c r="F230" s="10"/>
      <c r="G230" s="10"/>
      <c r="H230" s="10"/>
      <c r="I230" s="10"/>
      <c r="J230" s="2"/>
      <c r="K230" s="10"/>
      <c r="L230" s="10"/>
      <c r="M230" s="10"/>
      <c r="N230" s="10"/>
      <c r="O230" s="10"/>
      <c r="P230" s="10"/>
      <c r="Q230" s="10"/>
      <c r="R230" s="2"/>
      <c r="S230" s="10"/>
    </row>
    <row r="231" spans="1:19" x14ac:dyDescent="0.25">
      <c r="A231" s="50" t="s">
        <v>682</v>
      </c>
      <c r="B231" s="248" t="s">
        <v>566</v>
      </c>
      <c r="C231" s="8">
        <f>SUMIF(Produits!$B$5:$B$119,Analytique_compte!A231,Produits!$F$5:$F$119)</f>
        <v>0</v>
      </c>
      <c r="D231" s="156">
        <f t="shared" si="4"/>
        <v>0</v>
      </c>
      <c r="F231" s="7"/>
      <c r="G231" s="7"/>
      <c r="H231" s="7"/>
      <c r="I231" s="7"/>
      <c r="J231" s="2"/>
      <c r="K231" s="7"/>
      <c r="L231" s="7"/>
      <c r="M231" s="7"/>
      <c r="N231" s="7"/>
      <c r="O231" s="7"/>
      <c r="P231" s="7"/>
      <c r="Q231" s="7"/>
      <c r="R231" s="2"/>
      <c r="S231" s="7"/>
    </row>
    <row r="232" spans="1:19" x14ac:dyDescent="0.25">
      <c r="A232" s="50" t="s">
        <v>683</v>
      </c>
      <c r="B232" s="194" t="s">
        <v>567</v>
      </c>
      <c r="C232" s="8">
        <f>SUMIF(Produits!$B$5:$B$119,Analytique_compte!A232,Produits!$F$5:$F$119)</f>
        <v>0</v>
      </c>
      <c r="D232" s="156">
        <f t="shared" si="4"/>
        <v>0</v>
      </c>
      <c r="F232" s="10"/>
      <c r="G232" s="10"/>
      <c r="H232" s="10"/>
      <c r="I232" s="10"/>
      <c r="J232" s="2"/>
      <c r="K232" s="10"/>
      <c r="L232" s="10"/>
      <c r="M232" s="10"/>
      <c r="N232" s="10"/>
      <c r="O232" s="10"/>
      <c r="P232" s="10"/>
      <c r="Q232" s="10"/>
      <c r="R232" s="2"/>
      <c r="S232" s="10"/>
    </row>
    <row r="233" spans="1:19" x14ac:dyDescent="0.25">
      <c r="A233" s="50" t="s">
        <v>684</v>
      </c>
      <c r="B233" s="194" t="s">
        <v>568</v>
      </c>
      <c r="C233" s="8">
        <f>SUMIF(Produits!$B$5:$B$119,Analytique_compte!A233,Produits!$F$5:$F$119)</f>
        <v>0</v>
      </c>
      <c r="D233" s="156">
        <f t="shared" si="4"/>
        <v>0</v>
      </c>
      <c r="F233" s="10"/>
      <c r="G233" s="10"/>
      <c r="H233" s="10"/>
      <c r="I233" s="10"/>
      <c r="J233" s="2"/>
      <c r="K233" s="10"/>
      <c r="L233" s="10"/>
      <c r="M233" s="10"/>
      <c r="N233" s="10"/>
      <c r="O233" s="10"/>
      <c r="P233" s="10"/>
      <c r="Q233" s="10"/>
      <c r="R233" s="2"/>
      <c r="S233" s="10"/>
    </row>
    <row r="234" spans="1:19" x14ac:dyDescent="0.25">
      <c r="A234" s="50" t="s">
        <v>685</v>
      </c>
      <c r="B234" s="194" t="s">
        <v>569</v>
      </c>
      <c r="C234" s="8">
        <f>SUMIF(Produits!$B$5:$B$119,Analytique_compte!A234,Produits!$F$5:$F$119)</f>
        <v>0</v>
      </c>
      <c r="D234" s="156">
        <f>C234-SUM(F234:S234)</f>
        <v>0</v>
      </c>
      <c r="F234" s="10"/>
      <c r="G234" s="10"/>
      <c r="H234" s="10"/>
      <c r="I234" s="10"/>
      <c r="J234" s="2"/>
      <c r="K234" s="10"/>
      <c r="L234" s="10"/>
      <c r="M234" s="10"/>
      <c r="N234" s="10"/>
      <c r="O234" s="10"/>
      <c r="P234" s="10"/>
      <c r="Q234" s="10"/>
      <c r="R234" s="2"/>
      <c r="S234" s="10"/>
    </row>
    <row r="235" spans="1:19" x14ac:dyDescent="0.25">
      <c r="A235" s="250" t="s">
        <v>266</v>
      </c>
      <c r="B235" s="22" t="s">
        <v>28</v>
      </c>
      <c r="C235" s="12">
        <f>SUM(C121:C234)</f>
        <v>0</v>
      </c>
      <c r="D235" s="12">
        <f t="shared" si="4"/>
        <v>0</v>
      </c>
      <c r="F235" s="12">
        <f>SUM(F121:F234)</f>
        <v>0</v>
      </c>
      <c r="G235" s="12">
        <f>SUM(G121:G234)</f>
        <v>0</v>
      </c>
      <c r="H235" s="12">
        <f>SUM(H121:H234)</f>
        <v>0</v>
      </c>
      <c r="I235" s="12">
        <f>SUM(I121:I234)</f>
        <v>0</v>
      </c>
      <c r="K235" s="12">
        <f t="shared" ref="K235:Q235" si="5">SUM(K121:K234)</f>
        <v>0</v>
      </c>
      <c r="L235" s="12">
        <f t="shared" si="5"/>
        <v>0</v>
      </c>
      <c r="M235" s="12">
        <f t="shared" si="5"/>
        <v>0</v>
      </c>
      <c r="N235" s="12">
        <f t="shared" si="5"/>
        <v>0</v>
      </c>
      <c r="O235" s="12">
        <f t="shared" si="5"/>
        <v>0</v>
      </c>
      <c r="P235" s="12">
        <f t="shared" si="5"/>
        <v>0</v>
      </c>
      <c r="Q235" s="12">
        <f t="shared" si="5"/>
        <v>0</v>
      </c>
      <c r="S235" s="12">
        <f>SUM(S121:S234)</f>
        <v>0</v>
      </c>
    </row>
    <row r="236" spans="1:19" x14ac:dyDescent="0.25">
      <c r="A236" s="2"/>
      <c r="C236" s="2"/>
      <c r="D236" s="2"/>
      <c r="F236" s="2"/>
      <c r="G236" s="2"/>
      <c r="H236" s="2"/>
      <c r="I236" s="2"/>
      <c r="K236" s="2"/>
      <c r="L236" s="2"/>
      <c r="M236" s="2"/>
      <c r="N236" s="2"/>
      <c r="O236" s="2"/>
      <c r="P236" s="2"/>
      <c r="Q236" s="2"/>
      <c r="S236" s="2"/>
    </row>
    <row r="237" spans="1:19" x14ac:dyDescent="0.25">
      <c r="A237" s="11" t="s">
        <v>342</v>
      </c>
      <c r="B237" s="22" t="s">
        <v>86</v>
      </c>
      <c r="C237" s="45">
        <f ca="1">+C235-C114</f>
        <v>0</v>
      </c>
      <c r="D237" s="45">
        <f t="shared" ca="1" si="4"/>
        <v>0</v>
      </c>
      <c r="F237" s="45">
        <f>+F235-F114</f>
        <v>0</v>
      </c>
      <c r="G237" s="45">
        <f>+G235-G114</f>
        <v>0</v>
      </c>
      <c r="H237" s="45">
        <f>+H235-H114</f>
        <v>0</v>
      </c>
      <c r="I237" s="45">
        <f>+I235-I114</f>
        <v>0</v>
      </c>
      <c r="K237" s="45">
        <f t="shared" ref="K237:Q237" si="6">+K235-K114</f>
        <v>0</v>
      </c>
      <c r="L237" s="45">
        <f t="shared" si="6"/>
        <v>0</v>
      </c>
      <c r="M237" s="45">
        <f t="shared" si="6"/>
        <v>0</v>
      </c>
      <c r="N237" s="45">
        <f t="shared" si="6"/>
        <v>0</v>
      </c>
      <c r="O237" s="45">
        <f t="shared" si="6"/>
        <v>0</v>
      </c>
      <c r="P237" s="45">
        <f t="shared" si="6"/>
        <v>0</v>
      </c>
      <c r="Q237" s="45">
        <f t="shared" si="6"/>
        <v>0</v>
      </c>
      <c r="S237" s="45">
        <f>+S235-S114</f>
        <v>0</v>
      </c>
    </row>
    <row r="238" spans="1:19" x14ac:dyDescent="0.25">
      <c r="A238" s="2"/>
      <c r="C238" s="2"/>
      <c r="D238" s="55"/>
    </row>
  </sheetData>
  <sheetProtection algorithmName="SHA-512" hashValue="jwMENMlhVREjqDfVF/wQjryjyxYlRoPYHxjO6dh7sJgJQHEwoPz+qp931OGVQ6sK6jq/3sF6o8ODBUFQwQqT9g==" saltValue="YtimkoO8rL++IU0YvEwFAw==" spinCount="100000" sheet="1" objects="1" scenarios="1"/>
  <autoFilter ref="A2:U114"/>
  <mergeCells count="3">
    <mergeCell ref="F1:I1"/>
    <mergeCell ref="K1:Q1"/>
    <mergeCell ref="C118:I118"/>
  </mergeCells>
  <dataValidations count="1">
    <dataValidation type="decimal" allowBlank="1" showInputMessage="1" showErrorMessage="1" sqref="F133:I133 F222:I222 F231:I231 F139:I139 F179:I179 F194:I194 F206:I206 S206 K214:Q214 K133:Q133 K222:Q222 K231:Q231 K139:Q139 K179:Q179 K194:Q194 K206:Q206 S214 S133 S222 S231 S139 S179 S194 F214:I214">
      <formula1>-1000000000000000000</formula1>
      <formula2>10000000000000000000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" orientation="landscape" r:id="rId1"/>
  <headerFooter>
    <oddFooter>&amp;R&amp;F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83"/>
  <sheetViews>
    <sheetView zoomScale="85" zoomScaleNormal="85" workbookViewId="0">
      <selection activeCell="G1" sqref="G1:G1048576"/>
    </sheetView>
  </sheetViews>
  <sheetFormatPr baseColWidth="10" defaultColWidth="11.5546875" defaultRowHeight="13.2" x14ac:dyDescent="0.25"/>
  <cols>
    <col min="1" max="1" width="12.5546875" style="1" bestFit="1" customWidth="1"/>
    <col min="2" max="2" width="18.5546875" style="1" customWidth="1"/>
    <col min="3" max="3" width="11.5546875" style="1"/>
    <col min="4" max="4" width="23.5546875" style="133" customWidth="1"/>
    <col min="5" max="5" width="11.109375" style="133" customWidth="1"/>
    <col min="6" max="6" width="22.88671875" style="1" customWidth="1"/>
    <col min="7" max="7" width="17.33203125" style="2" customWidth="1"/>
    <col min="8" max="16384" width="11.5546875" style="1"/>
  </cols>
  <sheetData>
    <row r="1" spans="1:7" x14ac:dyDescent="0.25">
      <c r="A1" s="1" t="s">
        <v>31</v>
      </c>
      <c r="B1" s="1" t="s">
        <v>411</v>
      </c>
      <c r="C1" s="134" t="str">
        <f>IF(ISNA(G5:G5083),"PB","OK")</f>
        <v>OK</v>
      </c>
    </row>
    <row r="2" spans="1:7" x14ac:dyDescent="0.25">
      <c r="B2" s="134"/>
    </row>
    <row r="3" spans="1:7" ht="26.4" x14ac:dyDescent="0.25">
      <c r="A3" s="17" t="s">
        <v>414</v>
      </c>
      <c r="B3" s="17" t="s">
        <v>350</v>
      </c>
      <c r="C3" s="17" t="s">
        <v>351</v>
      </c>
      <c r="D3" s="17" t="s">
        <v>352</v>
      </c>
      <c r="E3" s="17" t="s">
        <v>355</v>
      </c>
      <c r="F3" s="17" t="s">
        <v>410</v>
      </c>
      <c r="G3" s="17" t="s">
        <v>353</v>
      </c>
    </row>
    <row r="4" spans="1:7" x14ac:dyDescent="0.25">
      <c r="A4" s="135" t="str">
        <f>+Identification!$C$4</f>
        <v>100000001</v>
      </c>
      <c r="B4" s="135" t="s">
        <v>825</v>
      </c>
      <c r="C4" s="135" t="s">
        <v>825</v>
      </c>
      <c r="D4" s="135" t="s">
        <v>825</v>
      </c>
      <c r="E4" s="135" t="s">
        <v>825</v>
      </c>
      <c r="F4" s="135" t="s">
        <v>825</v>
      </c>
      <c r="G4" s="247" t="s">
        <v>832</v>
      </c>
    </row>
    <row r="5" spans="1:7" x14ac:dyDescent="0.25">
      <c r="A5" s="135" t="str">
        <f>+Identification!$C$4</f>
        <v>100000001</v>
      </c>
      <c r="B5" s="135" t="s">
        <v>280</v>
      </c>
      <c r="C5" s="157" t="s">
        <v>363</v>
      </c>
      <c r="D5" s="136">
        <v>3</v>
      </c>
      <c r="E5" s="136">
        <v>3</v>
      </c>
      <c r="F5" s="137" t="str">
        <f>CONCATENATE(B5,"_",C5,"_",D5)</f>
        <v>Identification_ID1_3</v>
      </c>
      <c r="G5" s="138" t="str">
        <f>VLOOKUP(C5,Identification!A4:C48,3,FALSE)</f>
        <v>100000001</v>
      </c>
    </row>
    <row r="6" spans="1:7" x14ac:dyDescent="0.25">
      <c r="A6" s="139" t="str">
        <f>+Identification!$C$4</f>
        <v>100000001</v>
      </c>
      <c r="B6" s="139" t="s">
        <v>280</v>
      </c>
      <c r="C6" s="140" t="s">
        <v>364</v>
      </c>
      <c r="D6" s="109">
        <v>3</v>
      </c>
      <c r="E6" s="102">
        <v>3</v>
      </c>
      <c r="F6" s="102" t="str">
        <f t="shared" ref="F6:F71" si="0">CONCATENATE(B6,"_",C6,"_",D6)</f>
        <v>Identification_ID2_3</v>
      </c>
      <c r="G6" s="141">
        <f>VLOOKUP(C6,Identification!A5:C49,3,FALSE)</f>
        <v>0</v>
      </c>
    </row>
    <row r="7" spans="1:7" x14ac:dyDescent="0.25">
      <c r="A7" s="139" t="str">
        <f>+Identification!$C$4</f>
        <v>100000001</v>
      </c>
      <c r="B7" s="139" t="s">
        <v>280</v>
      </c>
      <c r="C7" s="140" t="s">
        <v>365</v>
      </c>
      <c r="D7" s="109">
        <v>3</v>
      </c>
      <c r="E7" s="102">
        <v>3</v>
      </c>
      <c r="F7" s="102" t="str">
        <f t="shared" si="0"/>
        <v>Identification_ID3_3</v>
      </c>
      <c r="G7" s="141">
        <f>VLOOKUP(C7,Identification!A6:C50,3,FALSE)</f>
        <v>0</v>
      </c>
    </row>
    <row r="8" spans="1:7" x14ac:dyDescent="0.25">
      <c r="A8" s="139" t="str">
        <f>+Identification!$C$4</f>
        <v>100000001</v>
      </c>
      <c r="B8" s="139" t="s">
        <v>280</v>
      </c>
      <c r="C8" s="140" t="s">
        <v>366</v>
      </c>
      <c r="D8" s="109">
        <v>3</v>
      </c>
      <c r="E8" s="102">
        <v>3</v>
      </c>
      <c r="F8" s="102" t="str">
        <f t="shared" si="0"/>
        <v>Identification_ID4_3</v>
      </c>
      <c r="G8" s="141">
        <f>VLOOKUP(C8,Identification!A7:C51,3,FALSE)</f>
        <v>0</v>
      </c>
    </row>
    <row r="9" spans="1:7" x14ac:dyDescent="0.25">
      <c r="A9" s="139" t="str">
        <f>+Identification!$C$4</f>
        <v>100000001</v>
      </c>
      <c r="B9" s="139" t="s">
        <v>280</v>
      </c>
      <c r="C9" s="140" t="s">
        <v>367</v>
      </c>
      <c r="D9" s="109">
        <v>3</v>
      </c>
      <c r="E9" s="102">
        <v>3</v>
      </c>
      <c r="F9" s="102" t="str">
        <f t="shared" si="0"/>
        <v>Identification_ID5_3</v>
      </c>
      <c r="G9" s="141">
        <f>VLOOKUP(C9,Identification!A8:C52,3,FALSE)</f>
        <v>0</v>
      </c>
    </row>
    <row r="10" spans="1:7" x14ac:dyDescent="0.25">
      <c r="A10" s="139" t="str">
        <f>+Identification!$C$4</f>
        <v>100000001</v>
      </c>
      <c r="B10" s="139" t="s">
        <v>280</v>
      </c>
      <c r="C10" s="140" t="s">
        <v>368</v>
      </c>
      <c r="D10" s="109">
        <v>3</v>
      </c>
      <c r="E10" s="102">
        <v>3</v>
      </c>
      <c r="F10" s="102" t="str">
        <f t="shared" si="0"/>
        <v>Identification_ID6_3</v>
      </c>
      <c r="G10" s="141">
        <f>VLOOKUP(C10,Identification!A9:C53,3,FALSE)</f>
        <v>0</v>
      </c>
    </row>
    <row r="11" spans="1:7" x14ac:dyDescent="0.25">
      <c r="A11" s="139" t="str">
        <f>+Identification!$C$4</f>
        <v>100000001</v>
      </c>
      <c r="B11" s="139" t="s">
        <v>280</v>
      </c>
      <c r="C11" s="140" t="s">
        <v>369</v>
      </c>
      <c r="D11" s="109">
        <v>3</v>
      </c>
      <c r="E11" s="102">
        <v>3</v>
      </c>
      <c r="F11" s="102" t="str">
        <f t="shared" si="0"/>
        <v>Identification_ID7_3</v>
      </c>
      <c r="G11" s="141">
        <f>VLOOKUP(C11,Identification!A10:C54,3,FALSE)</f>
        <v>0</v>
      </c>
    </row>
    <row r="12" spans="1:7" x14ac:dyDescent="0.25">
      <c r="A12" s="139" t="str">
        <f>+Identification!$C$4</f>
        <v>100000001</v>
      </c>
      <c r="B12" s="139" t="s">
        <v>280</v>
      </c>
      <c r="C12" s="140" t="s">
        <v>370</v>
      </c>
      <c r="D12" s="109">
        <v>3</v>
      </c>
      <c r="E12" s="102">
        <v>3</v>
      </c>
      <c r="F12" s="102" t="str">
        <f t="shared" si="0"/>
        <v>Identification_ID8_3</v>
      </c>
      <c r="G12" s="141">
        <f>VLOOKUP(C12,Identification!A11:C55,3,FALSE)</f>
        <v>0</v>
      </c>
    </row>
    <row r="13" spans="1:7" x14ac:dyDescent="0.25">
      <c r="A13" s="139" t="str">
        <f>+Identification!$C$4</f>
        <v>100000001</v>
      </c>
      <c r="B13" s="139" t="s">
        <v>280</v>
      </c>
      <c r="C13" s="140" t="s">
        <v>371</v>
      </c>
      <c r="D13" s="109">
        <v>3</v>
      </c>
      <c r="E13" s="102">
        <v>3</v>
      </c>
      <c r="F13" s="102" t="str">
        <f t="shared" si="0"/>
        <v>Identification_ID9_3</v>
      </c>
      <c r="G13" s="141">
        <f>VLOOKUP(C13,Identification!A12:C56,3,FALSE)</f>
        <v>0</v>
      </c>
    </row>
    <row r="14" spans="1:7" x14ac:dyDescent="0.25">
      <c r="A14" s="139" t="str">
        <f>+Identification!$C$4</f>
        <v>100000001</v>
      </c>
      <c r="B14" s="139" t="s">
        <v>280</v>
      </c>
      <c r="C14" s="140" t="s">
        <v>372</v>
      </c>
      <c r="D14" s="109">
        <v>3</v>
      </c>
      <c r="E14" s="102">
        <v>3</v>
      </c>
      <c r="F14" s="102" t="str">
        <f t="shared" si="0"/>
        <v>Identification_ID10_3</v>
      </c>
      <c r="G14" s="141">
        <f>VLOOKUP(C14,Identification!A13:C57,3,FALSE)</f>
        <v>0</v>
      </c>
    </row>
    <row r="15" spans="1:7" x14ac:dyDescent="0.25">
      <c r="A15" s="139" t="str">
        <f>+Identification!$C$4</f>
        <v>100000001</v>
      </c>
      <c r="B15" s="139" t="s">
        <v>280</v>
      </c>
      <c r="C15" s="140" t="s">
        <v>373</v>
      </c>
      <c r="D15" s="109">
        <v>3</v>
      </c>
      <c r="E15" s="102">
        <v>3</v>
      </c>
      <c r="F15" s="102" t="str">
        <f t="shared" si="0"/>
        <v>Identification_ID11_3</v>
      </c>
      <c r="G15" s="141">
        <f>VLOOKUP(C15,Identification!A14:C58,3,FALSE)</f>
        <v>0</v>
      </c>
    </row>
    <row r="16" spans="1:7" x14ac:dyDescent="0.25">
      <c r="A16" s="139" t="str">
        <f>+Identification!$C$4</f>
        <v>100000001</v>
      </c>
      <c r="B16" s="139" t="s">
        <v>280</v>
      </c>
      <c r="C16" s="140" t="s">
        <v>374</v>
      </c>
      <c r="D16" s="109">
        <v>3</v>
      </c>
      <c r="E16" s="102">
        <v>3</v>
      </c>
      <c r="F16" s="102" t="str">
        <f t="shared" si="0"/>
        <v>Identification_ID12_3</v>
      </c>
      <c r="G16" s="141">
        <f>VLOOKUP(C16,Identification!A15:C59,3,FALSE)</f>
        <v>0</v>
      </c>
    </row>
    <row r="17" spans="1:7" x14ac:dyDescent="0.25">
      <c r="A17" s="139" t="str">
        <f>+Identification!$C$4</f>
        <v>100000001</v>
      </c>
      <c r="B17" s="139" t="s">
        <v>280</v>
      </c>
      <c r="C17" s="140" t="s">
        <v>375</v>
      </c>
      <c r="D17" s="109">
        <v>3</v>
      </c>
      <c r="E17" s="102">
        <v>3</v>
      </c>
      <c r="F17" s="102" t="str">
        <f t="shared" si="0"/>
        <v>Identification_ID13_3</v>
      </c>
      <c r="G17" s="141">
        <f>VLOOKUP(C17,Identification!A16:C60,3,FALSE)</f>
        <v>0</v>
      </c>
    </row>
    <row r="18" spans="1:7" x14ac:dyDescent="0.25">
      <c r="A18" s="139" t="str">
        <f>+Identification!$C$4</f>
        <v>100000001</v>
      </c>
      <c r="B18" s="139" t="s">
        <v>280</v>
      </c>
      <c r="C18" s="140" t="s">
        <v>376</v>
      </c>
      <c r="D18" s="109">
        <v>3</v>
      </c>
      <c r="E18" s="102">
        <v>3</v>
      </c>
      <c r="F18" s="102" t="str">
        <f t="shared" si="0"/>
        <v>Identification_ID14_3</v>
      </c>
      <c r="G18" s="141">
        <f>VLOOKUP(C18,Identification!A17:C61,3,FALSE)</f>
        <v>0</v>
      </c>
    </row>
    <row r="19" spans="1:7" x14ac:dyDescent="0.25">
      <c r="A19" s="139" t="str">
        <f>+Identification!$C$4</f>
        <v>100000001</v>
      </c>
      <c r="B19" s="139" t="s">
        <v>280</v>
      </c>
      <c r="C19" s="140" t="s">
        <v>377</v>
      </c>
      <c r="D19" s="109">
        <v>3</v>
      </c>
      <c r="E19" s="102">
        <v>3</v>
      </c>
      <c r="F19" s="102" t="str">
        <f t="shared" si="0"/>
        <v>Identification_ID15_3</v>
      </c>
      <c r="G19" s="141">
        <f>VLOOKUP(C19,Identification!A18:C62,3,FALSE)</f>
        <v>0</v>
      </c>
    </row>
    <row r="20" spans="1:7" x14ac:dyDescent="0.25">
      <c r="A20" s="139" t="str">
        <f>+Identification!$C$4</f>
        <v>100000001</v>
      </c>
      <c r="B20" s="139" t="s">
        <v>280</v>
      </c>
      <c r="C20" s="140" t="s">
        <v>378</v>
      </c>
      <c r="D20" s="109">
        <v>3</v>
      </c>
      <c r="E20" s="102">
        <v>3</v>
      </c>
      <c r="F20" s="102" t="str">
        <f t="shared" si="0"/>
        <v>Identification_ID16_3</v>
      </c>
      <c r="G20" s="141">
        <f>VLOOKUP(C20,Identification!A19:C63,3,FALSE)</f>
        <v>0</v>
      </c>
    </row>
    <row r="21" spans="1:7" x14ac:dyDescent="0.25">
      <c r="A21" s="139" t="str">
        <f>+Identification!$C$4</f>
        <v>100000001</v>
      </c>
      <c r="B21" s="139" t="s">
        <v>280</v>
      </c>
      <c r="C21" s="140" t="s">
        <v>379</v>
      </c>
      <c r="D21" s="109">
        <v>3</v>
      </c>
      <c r="E21" s="102">
        <v>3</v>
      </c>
      <c r="F21" s="102" t="str">
        <f t="shared" si="0"/>
        <v>Identification_ID17_3</v>
      </c>
      <c r="G21" s="141">
        <f>VLOOKUP(C21,Identification!A20:C64,3,FALSE)</f>
        <v>0</v>
      </c>
    </row>
    <row r="22" spans="1:7" x14ac:dyDescent="0.25">
      <c r="A22" s="139" t="str">
        <f>+Identification!$C$4</f>
        <v>100000001</v>
      </c>
      <c r="B22" s="139" t="s">
        <v>280</v>
      </c>
      <c r="C22" s="140" t="s">
        <v>380</v>
      </c>
      <c r="D22" s="109">
        <v>3</v>
      </c>
      <c r="E22" s="102">
        <v>3</v>
      </c>
      <c r="F22" s="102" t="str">
        <f t="shared" si="0"/>
        <v>Identification_ID18_3</v>
      </c>
      <c r="G22" s="141">
        <f>VLOOKUP(C22,Identification!A21:C65,3,FALSE)</f>
        <v>0</v>
      </c>
    </row>
    <row r="23" spans="1:7" x14ac:dyDescent="0.25">
      <c r="A23" s="139" t="str">
        <f>+Identification!$C$4</f>
        <v>100000001</v>
      </c>
      <c r="B23" s="139" t="s">
        <v>280</v>
      </c>
      <c r="C23" s="140" t="s">
        <v>381</v>
      </c>
      <c r="D23" s="109">
        <v>3</v>
      </c>
      <c r="E23" s="102">
        <v>3</v>
      </c>
      <c r="F23" s="102" t="str">
        <f t="shared" si="0"/>
        <v>Identification_ID19_3</v>
      </c>
      <c r="G23" s="141">
        <f>VLOOKUP(C23,Identification!A22:C66,3,FALSE)</f>
        <v>0</v>
      </c>
    </row>
    <row r="24" spans="1:7" x14ac:dyDescent="0.25">
      <c r="A24" s="139" t="str">
        <f>+Identification!$C$4</f>
        <v>100000001</v>
      </c>
      <c r="B24" s="139" t="s">
        <v>280</v>
      </c>
      <c r="C24" s="140" t="s">
        <v>382</v>
      </c>
      <c r="D24" s="109">
        <v>3</v>
      </c>
      <c r="E24" s="102">
        <v>3</v>
      </c>
      <c r="F24" s="102" t="str">
        <f t="shared" si="0"/>
        <v>Identification_ID20_3</v>
      </c>
      <c r="G24" s="141">
        <f>VLOOKUP(C24,Identification!A23:C67,3,FALSE)</f>
        <v>0</v>
      </c>
    </row>
    <row r="25" spans="1:7" x14ac:dyDescent="0.25">
      <c r="A25" s="139" t="str">
        <f>+Identification!$C$4</f>
        <v>100000001</v>
      </c>
      <c r="B25" s="139" t="s">
        <v>280</v>
      </c>
      <c r="C25" s="140" t="s">
        <v>383</v>
      </c>
      <c r="D25" s="109">
        <v>3</v>
      </c>
      <c r="E25" s="102">
        <v>3</v>
      </c>
      <c r="F25" s="102" t="str">
        <f t="shared" si="0"/>
        <v>Identification_ID21_3</v>
      </c>
      <c r="G25" s="141">
        <f>VLOOKUP(C25,Identification!A24:C68,3,FALSE)</f>
        <v>0</v>
      </c>
    </row>
    <row r="26" spans="1:7" x14ac:dyDescent="0.25">
      <c r="A26" s="139" t="str">
        <f>+Identification!$C$4</f>
        <v>100000001</v>
      </c>
      <c r="B26" s="139" t="s">
        <v>280</v>
      </c>
      <c r="C26" s="140" t="s">
        <v>384</v>
      </c>
      <c r="D26" s="109">
        <v>3</v>
      </c>
      <c r="E26" s="102">
        <v>3</v>
      </c>
      <c r="F26" s="102" t="str">
        <f t="shared" si="0"/>
        <v>Identification_ID22_3</v>
      </c>
      <c r="G26" s="141">
        <f>VLOOKUP(C26,Identification!A25:C69,3,FALSE)</f>
        <v>0</v>
      </c>
    </row>
    <row r="27" spans="1:7" x14ac:dyDescent="0.25">
      <c r="A27" s="139" t="str">
        <f>+Identification!$C$4</f>
        <v>100000001</v>
      </c>
      <c r="B27" s="139" t="s">
        <v>280</v>
      </c>
      <c r="C27" s="140" t="s">
        <v>385</v>
      </c>
      <c r="D27" s="109">
        <v>3</v>
      </c>
      <c r="E27" s="102">
        <v>3</v>
      </c>
      <c r="F27" s="102" t="str">
        <f t="shared" si="0"/>
        <v>Identification_ID23_3</v>
      </c>
      <c r="G27" s="141">
        <f>VLOOKUP(C27,Identification!A26:C70,3,FALSE)</f>
        <v>0</v>
      </c>
    </row>
    <row r="28" spans="1:7" x14ac:dyDescent="0.25">
      <c r="A28" s="139" t="str">
        <f>+Identification!$C$4</f>
        <v>100000001</v>
      </c>
      <c r="B28" s="139" t="s">
        <v>280</v>
      </c>
      <c r="C28" s="140" t="s">
        <v>386</v>
      </c>
      <c r="D28" s="109">
        <v>3</v>
      </c>
      <c r="E28" s="102">
        <v>3</v>
      </c>
      <c r="F28" s="102" t="str">
        <f t="shared" si="0"/>
        <v>Identification_ID24_3</v>
      </c>
      <c r="G28" s="141">
        <f>VLOOKUP(C28,Identification!A27:C71,3,FALSE)</f>
        <v>0</v>
      </c>
    </row>
    <row r="29" spans="1:7" x14ac:dyDescent="0.25">
      <c r="A29" s="139" t="str">
        <f>+Identification!$C$4</f>
        <v>100000001</v>
      </c>
      <c r="B29" s="139" t="s">
        <v>280</v>
      </c>
      <c r="C29" s="140" t="s">
        <v>387</v>
      </c>
      <c r="D29" s="109">
        <v>3</v>
      </c>
      <c r="E29" s="102">
        <v>3</v>
      </c>
      <c r="F29" s="102" t="str">
        <f t="shared" si="0"/>
        <v>Identification_ID25_3</v>
      </c>
      <c r="G29" s="141">
        <f>VLOOKUP(C29,Identification!A28:C72,3,FALSE)</f>
        <v>0</v>
      </c>
    </row>
    <row r="30" spans="1:7" x14ac:dyDescent="0.25">
      <c r="A30" s="139" t="str">
        <f>+Identification!$C$4</f>
        <v>100000001</v>
      </c>
      <c r="B30" s="139" t="s">
        <v>280</v>
      </c>
      <c r="C30" s="140" t="s">
        <v>388</v>
      </c>
      <c r="D30" s="109">
        <v>3</v>
      </c>
      <c r="E30" s="102">
        <v>3</v>
      </c>
      <c r="F30" s="102" t="str">
        <f t="shared" si="0"/>
        <v>Identification_ID26_3</v>
      </c>
      <c r="G30" s="141">
        <f>VLOOKUP(C30,Identification!A29:C73,3,FALSE)</f>
        <v>0</v>
      </c>
    </row>
    <row r="31" spans="1:7" x14ac:dyDescent="0.25">
      <c r="A31" s="139" t="str">
        <f>+Identification!$C$4</f>
        <v>100000001</v>
      </c>
      <c r="B31" s="139" t="s">
        <v>280</v>
      </c>
      <c r="C31" s="140" t="s">
        <v>389</v>
      </c>
      <c r="D31" s="109">
        <v>3</v>
      </c>
      <c r="E31" s="102">
        <v>3</v>
      </c>
      <c r="F31" s="102" t="str">
        <f t="shared" si="0"/>
        <v>Identification_ID27_3</v>
      </c>
      <c r="G31" s="141">
        <f>VLOOKUP(C31,Identification!A30:C74,3,FALSE)</f>
        <v>0</v>
      </c>
    </row>
    <row r="32" spans="1:7" x14ac:dyDescent="0.25">
      <c r="A32" s="139" t="str">
        <f>+Identification!$C$4</f>
        <v>100000001</v>
      </c>
      <c r="B32" s="139" t="s">
        <v>280</v>
      </c>
      <c r="C32" s="140" t="s">
        <v>390</v>
      </c>
      <c r="D32" s="109">
        <v>3</v>
      </c>
      <c r="E32" s="102">
        <v>3</v>
      </c>
      <c r="F32" s="102" t="str">
        <f t="shared" si="0"/>
        <v>Identification_ID28_3</v>
      </c>
      <c r="G32" s="141">
        <f>VLOOKUP(C32,Identification!A31:C75,3,FALSE)</f>
        <v>0</v>
      </c>
    </row>
    <row r="33" spans="1:7" x14ac:dyDescent="0.25">
      <c r="A33" s="139" t="str">
        <f>+Identification!$C$4</f>
        <v>100000001</v>
      </c>
      <c r="B33" s="139" t="s">
        <v>280</v>
      </c>
      <c r="C33" s="140" t="s">
        <v>391</v>
      </c>
      <c r="D33" s="109">
        <v>3</v>
      </c>
      <c r="E33" s="102">
        <v>3</v>
      </c>
      <c r="F33" s="102" t="str">
        <f t="shared" si="0"/>
        <v>Identification_ID29_3</v>
      </c>
      <c r="G33" s="141">
        <f>VLOOKUP(C33,Identification!A32:C76,3,FALSE)</f>
        <v>0</v>
      </c>
    </row>
    <row r="34" spans="1:7" x14ac:dyDescent="0.25">
      <c r="A34" s="139" t="str">
        <f>+Identification!$C$4</f>
        <v>100000001</v>
      </c>
      <c r="B34" s="139" t="s">
        <v>280</v>
      </c>
      <c r="C34" s="140" t="s">
        <v>392</v>
      </c>
      <c r="D34" s="109">
        <v>3</v>
      </c>
      <c r="E34" s="102">
        <v>3</v>
      </c>
      <c r="F34" s="102" t="str">
        <f t="shared" si="0"/>
        <v>Identification_ID30_3</v>
      </c>
      <c r="G34" s="141">
        <f>VLOOKUP(C34,Identification!A33:C77,3,FALSE)</f>
        <v>0</v>
      </c>
    </row>
    <row r="35" spans="1:7" x14ac:dyDescent="0.25">
      <c r="A35" s="139" t="str">
        <f>+Identification!$C$4</f>
        <v>100000001</v>
      </c>
      <c r="B35" s="139" t="s">
        <v>280</v>
      </c>
      <c r="C35" s="140" t="s">
        <v>393</v>
      </c>
      <c r="D35" s="109">
        <v>3</v>
      </c>
      <c r="E35" s="102">
        <v>3</v>
      </c>
      <c r="F35" s="102" t="str">
        <f t="shared" si="0"/>
        <v>Identification_ID31_3</v>
      </c>
      <c r="G35" s="141">
        <f>VLOOKUP(C35,Identification!A34:C78,3,FALSE)</f>
        <v>0</v>
      </c>
    </row>
    <row r="36" spans="1:7" x14ac:dyDescent="0.25">
      <c r="A36" s="139" t="str">
        <f>+Identification!$C$4</f>
        <v>100000001</v>
      </c>
      <c r="B36" s="139" t="s">
        <v>280</v>
      </c>
      <c r="C36" s="140" t="s">
        <v>394</v>
      </c>
      <c r="D36" s="109">
        <v>3</v>
      </c>
      <c r="E36" s="102">
        <v>3</v>
      </c>
      <c r="F36" s="102" t="str">
        <f t="shared" si="0"/>
        <v>Identification_ID32_3</v>
      </c>
      <c r="G36" s="141">
        <f>VLOOKUP(C36,Identification!A35:C79,3,FALSE)</f>
        <v>0</v>
      </c>
    </row>
    <row r="37" spans="1:7" x14ac:dyDescent="0.25">
      <c r="A37" s="139" t="str">
        <f>+Identification!$C$4</f>
        <v>100000001</v>
      </c>
      <c r="B37" s="139" t="s">
        <v>280</v>
      </c>
      <c r="C37" s="140" t="s">
        <v>395</v>
      </c>
      <c r="D37" s="109">
        <v>3</v>
      </c>
      <c r="E37" s="102">
        <v>3</v>
      </c>
      <c r="F37" s="102" t="str">
        <f t="shared" si="0"/>
        <v>Identification_ID33_3</v>
      </c>
      <c r="G37" s="141">
        <f>VLOOKUP(C37,Identification!A36:C80,3,FALSE)</f>
        <v>0</v>
      </c>
    </row>
    <row r="38" spans="1:7" x14ac:dyDescent="0.25">
      <c r="A38" s="139" t="str">
        <f>+Identification!$C$4</f>
        <v>100000001</v>
      </c>
      <c r="B38" s="139" t="s">
        <v>280</v>
      </c>
      <c r="C38" s="140" t="s">
        <v>396</v>
      </c>
      <c r="D38" s="109">
        <v>3</v>
      </c>
      <c r="E38" s="102">
        <v>3</v>
      </c>
      <c r="F38" s="102" t="str">
        <f t="shared" si="0"/>
        <v>Identification_ID34_3</v>
      </c>
      <c r="G38" s="141">
        <f>VLOOKUP(C38,Identification!A37:C81,3,FALSE)</f>
        <v>0</v>
      </c>
    </row>
    <row r="39" spans="1:7" x14ac:dyDescent="0.25">
      <c r="A39" s="139" t="str">
        <f>+Identification!$C$4</f>
        <v>100000001</v>
      </c>
      <c r="B39" s="139" t="s">
        <v>280</v>
      </c>
      <c r="C39" s="140" t="s">
        <v>397</v>
      </c>
      <c r="D39" s="109">
        <v>3</v>
      </c>
      <c r="E39" s="102">
        <v>3</v>
      </c>
      <c r="F39" s="102" t="str">
        <f t="shared" si="0"/>
        <v>Identification_ID35_3</v>
      </c>
      <c r="G39" s="141">
        <f>VLOOKUP(C39,Identification!A38:C82,3,FALSE)</f>
        <v>0</v>
      </c>
    </row>
    <row r="40" spans="1:7" x14ac:dyDescent="0.25">
      <c r="A40" s="139" t="str">
        <f>+Identification!$C$4</f>
        <v>100000001</v>
      </c>
      <c r="B40" s="139" t="s">
        <v>280</v>
      </c>
      <c r="C40" s="140" t="s">
        <v>398</v>
      </c>
      <c r="D40" s="109">
        <v>3</v>
      </c>
      <c r="E40" s="102">
        <v>3</v>
      </c>
      <c r="F40" s="102" t="str">
        <f t="shared" si="0"/>
        <v>Identification_ID36_3</v>
      </c>
      <c r="G40" s="141">
        <f>VLOOKUP(C40,Identification!A39:C83,3,FALSE)</f>
        <v>0</v>
      </c>
    </row>
    <row r="41" spans="1:7" x14ac:dyDescent="0.25">
      <c r="A41" s="139" t="str">
        <f>+Identification!$C$4</f>
        <v>100000001</v>
      </c>
      <c r="B41" s="139" t="s">
        <v>280</v>
      </c>
      <c r="C41" s="140" t="s">
        <v>399</v>
      </c>
      <c r="D41" s="109">
        <v>3</v>
      </c>
      <c r="E41" s="102">
        <v>3</v>
      </c>
      <c r="F41" s="102" t="str">
        <f t="shared" si="0"/>
        <v>Identification_ID37_3</v>
      </c>
      <c r="G41" s="141">
        <f>VLOOKUP(C41,Identification!A40:C84,3,FALSE)</f>
        <v>0</v>
      </c>
    </row>
    <row r="42" spans="1:7" x14ac:dyDescent="0.25">
      <c r="A42" s="139" t="str">
        <f>+Identification!$C$4</f>
        <v>100000001</v>
      </c>
      <c r="B42" s="139" t="s">
        <v>280</v>
      </c>
      <c r="C42" s="140" t="s">
        <v>400</v>
      </c>
      <c r="D42" s="109">
        <v>3</v>
      </c>
      <c r="E42" s="102">
        <v>3</v>
      </c>
      <c r="F42" s="102" t="str">
        <f t="shared" si="0"/>
        <v>Identification_ID38_3</v>
      </c>
      <c r="G42" s="141">
        <f>VLOOKUP(C42,Identification!A41:C85,3,FALSE)</f>
        <v>0</v>
      </c>
    </row>
    <row r="43" spans="1:7" x14ac:dyDescent="0.25">
      <c r="A43" s="139" t="str">
        <f>+Identification!$C$4</f>
        <v>100000001</v>
      </c>
      <c r="B43" s="139" t="s">
        <v>280</v>
      </c>
      <c r="C43" s="140" t="s">
        <v>401</v>
      </c>
      <c r="D43" s="109">
        <v>3</v>
      </c>
      <c r="E43" s="102">
        <v>3</v>
      </c>
      <c r="F43" s="102" t="str">
        <f t="shared" si="0"/>
        <v>Identification_ID39_3</v>
      </c>
      <c r="G43" s="141">
        <f>VLOOKUP(C43,Identification!A42:C86,3,FALSE)</f>
        <v>0</v>
      </c>
    </row>
    <row r="44" spans="1:7" x14ac:dyDescent="0.25">
      <c r="A44" s="139" t="str">
        <f>+Identification!$C$4</f>
        <v>100000001</v>
      </c>
      <c r="B44" s="139" t="s">
        <v>280</v>
      </c>
      <c r="C44" s="140" t="s">
        <v>402</v>
      </c>
      <c r="D44" s="109">
        <v>3</v>
      </c>
      <c r="E44" s="102">
        <v>3</v>
      </c>
      <c r="F44" s="102" t="str">
        <f t="shared" si="0"/>
        <v>Identification_ID40_3</v>
      </c>
      <c r="G44" s="141">
        <f>VLOOKUP(C44,Identification!A43:C87,3,FALSE)</f>
        <v>0</v>
      </c>
    </row>
    <row r="45" spans="1:7" x14ac:dyDescent="0.25">
      <c r="A45" s="139" t="str">
        <f>+Identification!$C$4</f>
        <v>100000001</v>
      </c>
      <c r="B45" s="139" t="s">
        <v>280</v>
      </c>
      <c r="C45" s="140" t="s">
        <v>403</v>
      </c>
      <c r="D45" s="109">
        <v>3</v>
      </c>
      <c r="E45" s="102">
        <v>3</v>
      </c>
      <c r="F45" s="102" t="str">
        <f t="shared" si="0"/>
        <v>Identification_ID41_3</v>
      </c>
      <c r="G45" s="141">
        <f>VLOOKUP(C45,Identification!A44:C88,3,FALSE)</f>
        <v>0</v>
      </c>
    </row>
    <row r="46" spans="1:7" x14ac:dyDescent="0.25">
      <c r="A46" s="139" t="str">
        <f>+Identification!$C$4</f>
        <v>100000001</v>
      </c>
      <c r="B46" s="139" t="s">
        <v>280</v>
      </c>
      <c r="C46" s="140" t="s">
        <v>404</v>
      </c>
      <c r="D46" s="109">
        <v>3</v>
      </c>
      <c r="E46" s="102">
        <v>3</v>
      </c>
      <c r="F46" s="102" t="str">
        <f t="shared" si="0"/>
        <v>Identification_ID42_3</v>
      </c>
      <c r="G46" s="141">
        <f>VLOOKUP(C46,Identification!A45:C89,3,FALSE)</f>
        <v>0</v>
      </c>
    </row>
    <row r="47" spans="1:7" x14ac:dyDescent="0.25">
      <c r="A47" s="139" t="str">
        <f>+Identification!$C$4</f>
        <v>100000001</v>
      </c>
      <c r="B47" s="139" t="s">
        <v>280</v>
      </c>
      <c r="C47" s="140" t="s">
        <v>407</v>
      </c>
      <c r="D47" s="109">
        <v>3</v>
      </c>
      <c r="E47" s="102">
        <v>3</v>
      </c>
      <c r="F47" s="102" t="str">
        <f t="shared" si="0"/>
        <v>Identification_ID43_3</v>
      </c>
      <c r="G47" s="141">
        <f>VLOOKUP(C47,Identification!A46:C90,3,FALSE)</f>
        <v>0</v>
      </c>
    </row>
    <row r="48" spans="1:7" x14ac:dyDescent="0.25">
      <c r="A48" s="139" t="str">
        <f>+Identification!$C$4</f>
        <v>100000001</v>
      </c>
      <c r="B48" s="139" t="s">
        <v>280</v>
      </c>
      <c r="C48" s="140" t="s">
        <v>408</v>
      </c>
      <c r="D48" s="109">
        <v>3</v>
      </c>
      <c r="E48" s="102">
        <v>3</v>
      </c>
      <c r="F48" s="102" t="str">
        <f t="shared" si="0"/>
        <v>Identification_ID44_3</v>
      </c>
      <c r="G48" s="141">
        <f>VLOOKUP(C48,Identification!A47:C91,3,FALSE)</f>
        <v>0</v>
      </c>
    </row>
    <row r="49" spans="1:7" x14ac:dyDescent="0.25">
      <c r="A49" s="139" t="str">
        <f>+Identification!$C$4</f>
        <v>100000001</v>
      </c>
      <c r="B49" s="139" t="s">
        <v>280</v>
      </c>
      <c r="C49" s="140" t="s">
        <v>409</v>
      </c>
      <c r="D49" s="109">
        <v>3</v>
      </c>
      <c r="E49" s="102">
        <v>3</v>
      </c>
      <c r="F49" s="102" t="str">
        <f t="shared" si="0"/>
        <v>Identification_ID45_3</v>
      </c>
      <c r="G49" s="141">
        <f>VLOOKUP(C49,Identification!A48:C92,3,FALSE)</f>
        <v>0</v>
      </c>
    </row>
    <row r="50" spans="1:7" x14ac:dyDescent="0.25">
      <c r="A50" s="139" t="str">
        <f>+Identification!$C$4</f>
        <v>100000001</v>
      </c>
      <c r="B50" s="139" t="s">
        <v>280</v>
      </c>
      <c r="C50" s="140" t="s">
        <v>692</v>
      </c>
      <c r="D50" s="109">
        <v>3</v>
      </c>
      <c r="E50" s="102">
        <v>3</v>
      </c>
      <c r="F50" s="102" t="str">
        <f t="shared" ref="F50:F51" si="1">CONCATENATE(B50,"_",C50,"_",D50)</f>
        <v>Identification_ID46_3</v>
      </c>
      <c r="G50" s="141">
        <f>VLOOKUP(C50,Identification!A49:C93,3,FALSE)</f>
        <v>0</v>
      </c>
    </row>
    <row r="51" spans="1:7" x14ac:dyDescent="0.25">
      <c r="A51" s="139" t="str">
        <f>+Identification!$C$4</f>
        <v>100000001</v>
      </c>
      <c r="B51" s="139" t="s">
        <v>280</v>
      </c>
      <c r="C51" s="140" t="s">
        <v>693</v>
      </c>
      <c r="D51" s="109">
        <v>3</v>
      </c>
      <c r="E51" s="102">
        <v>3</v>
      </c>
      <c r="F51" s="102" t="str">
        <f t="shared" si="1"/>
        <v>Identification_ID47_3</v>
      </c>
      <c r="G51" s="141">
        <f>VLOOKUP(C51,Identification!A50:C94,3,FALSE)</f>
        <v>0</v>
      </c>
    </row>
    <row r="52" spans="1:7" x14ac:dyDescent="0.25">
      <c r="A52" s="135" t="s">
        <v>413</v>
      </c>
      <c r="B52" s="135" t="s">
        <v>79</v>
      </c>
      <c r="C52" s="135" t="s">
        <v>48</v>
      </c>
      <c r="D52" s="142" t="s">
        <v>338</v>
      </c>
      <c r="E52" s="93">
        <f>HLOOKUP(D52,Bilan!$A$1:$L$2,2,FALSE)</f>
        <v>4</v>
      </c>
      <c r="F52" s="93" t="str">
        <f t="shared" si="0"/>
        <v>Bilan_B1_AB</v>
      </c>
      <c r="G52" s="143">
        <f t="shared" ref="G52:G83" si="2">VLOOKUP(C52,Bilan,E52,FALSE)</f>
        <v>0</v>
      </c>
    </row>
    <row r="53" spans="1:7" x14ac:dyDescent="0.25">
      <c r="A53" s="144" t="s">
        <v>413</v>
      </c>
      <c r="B53" s="144" t="s">
        <v>79</v>
      </c>
      <c r="C53" s="144" t="s">
        <v>309</v>
      </c>
      <c r="D53" s="87" t="s">
        <v>338</v>
      </c>
      <c r="E53" s="88">
        <f>HLOOKUP(D53,Bilan!$A$1:$L$2,2,FALSE)</f>
        <v>4</v>
      </c>
      <c r="F53" s="88" t="str">
        <f t="shared" si="0"/>
        <v>Bilan_B2_AB</v>
      </c>
      <c r="G53" s="145">
        <f t="shared" si="2"/>
        <v>0</v>
      </c>
    </row>
    <row r="54" spans="1:7" x14ac:dyDescent="0.25">
      <c r="A54" s="144" t="s">
        <v>413</v>
      </c>
      <c r="B54" s="144" t="s">
        <v>79</v>
      </c>
      <c r="C54" s="144" t="s">
        <v>310</v>
      </c>
      <c r="D54" s="87" t="s">
        <v>338</v>
      </c>
      <c r="E54" s="88">
        <f>HLOOKUP(D54,Bilan!$A$1:$L$2,2,FALSE)</f>
        <v>4</v>
      </c>
      <c r="F54" s="88" t="str">
        <f t="shared" si="0"/>
        <v>Bilan_B3_AB</v>
      </c>
      <c r="G54" s="145">
        <f t="shared" si="2"/>
        <v>0</v>
      </c>
    </row>
    <row r="55" spans="1:7" x14ac:dyDescent="0.25">
      <c r="A55" s="144" t="s">
        <v>413</v>
      </c>
      <c r="B55" s="144" t="s">
        <v>79</v>
      </c>
      <c r="C55" s="144" t="s">
        <v>311</v>
      </c>
      <c r="D55" s="87" t="s">
        <v>338</v>
      </c>
      <c r="E55" s="88">
        <f>HLOOKUP(D55,Bilan!$A$1:$L$2,2,FALSE)</f>
        <v>4</v>
      </c>
      <c r="F55" s="88" t="str">
        <f t="shared" si="0"/>
        <v>Bilan_B4_AB</v>
      </c>
      <c r="G55" s="145">
        <f t="shared" si="2"/>
        <v>0</v>
      </c>
    </row>
    <row r="56" spans="1:7" x14ac:dyDescent="0.25">
      <c r="A56" s="144" t="s">
        <v>413</v>
      </c>
      <c r="B56" s="144" t="s">
        <v>79</v>
      </c>
      <c r="C56" s="144" t="s">
        <v>54</v>
      </c>
      <c r="D56" s="87" t="s">
        <v>338</v>
      </c>
      <c r="E56" s="88">
        <f>HLOOKUP(D56,Bilan!$A$1:$L$2,2,FALSE)</f>
        <v>4</v>
      </c>
      <c r="F56" s="88" t="str">
        <f t="shared" si="0"/>
        <v>Bilan_B5_AB</v>
      </c>
      <c r="G56" s="145">
        <f t="shared" si="2"/>
        <v>0</v>
      </c>
    </row>
    <row r="57" spans="1:7" x14ac:dyDescent="0.25">
      <c r="A57" s="144" t="s">
        <v>413</v>
      </c>
      <c r="B57" s="144" t="s">
        <v>79</v>
      </c>
      <c r="C57" s="144" t="s">
        <v>312</v>
      </c>
      <c r="D57" s="87" t="s">
        <v>338</v>
      </c>
      <c r="E57" s="88">
        <f>HLOOKUP(D57,Bilan!$A$1:$L$2,2,FALSE)</f>
        <v>4</v>
      </c>
      <c r="F57" s="88" t="str">
        <f t="shared" si="0"/>
        <v>Bilan_B6_AB</v>
      </c>
      <c r="G57" s="145">
        <f t="shared" si="2"/>
        <v>0</v>
      </c>
    </row>
    <row r="58" spans="1:7" x14ac:dyDescent="0.25">
      <c r="A58" s="144" t="s">
        <v>413</v>
      </c>
      <c r="B58" s="144" t="s">
        <v>79</v>
      </c>
      <c r="C58" s="144" t="s">
        <v>58</v>
      </c>
      <c r="D58" s="87" t="s">
        <v>338</v>
      </c>
      <c r="E58" s="88">
        <f>HLOOKUP(D58,Bilan!$A$1:$L$2,2,FALSE)</f>
        <v>4</v>
      </c>
      <c r="F58" s="88" t="str">
        <f t="shared" si="0"/>
        <v>Bilan_B7_AB</v>
      </c>
      <c r="G58" s="145">
        <f t="shared" si="2"/>
        <v>0</v>
      </c>
    </row>
    <row r="59" spans="1:7" x14ac:dyDescent="0.25">
      <c r="A59" s="144" t="s">
        <v>413</v>
      </c>
      <c r="B59" s="144" t="s">
        <v>79</v>
      </c>
      <c r="C59" s="144" t="s">
        <v>60</v>
      </c>
      <c r="D59" s="87" t="s">
        <v>338</v>
      </c>
      <c r="E59" s="88">
        <f>HLOOKUP(D59,Bilan!$A$1:$L$2,2,FALSE)</f>
        <v>4</v>
      </c>
      <c r="F59" s="88" t="str">
        <f t="shared" si="0"/>
        <v>Bilan_B8_AB</v>
      </c>
      <c r="G59" s="145">
        <f t="shared" si="2"/>
        <v>0</v>
      </c>
    </row>
    <row r="60" spans="1:7" x14ac:dyDescent="0.25">
      <c r="A60" s="144" t="s">
        <v>413</v>
      </c>
      <c r="B60" s="144" t="s">
        <v>79</v>
      </c>
      <c r="C60" s="144" t="s">
        <v>62</v>
      </c>
      <c r="D60" s="87" t="s">
        <v>338</v>
      </c>
      <c r="E60" s="88">
        <f>HLOOKUP(D60,Bilan!$A$1:$L$2,2,FALSE)</f>
        <v>4</v>
      </c>
      <c r="F60" s="88" t="str">
        <f t="shared" si="0"/>
        <v>Bilan_B9_AB</v>
      </c>
      <c r="G60" s="145">
        <f t="shared" si="2"/>
        <v>0</v>
      </c>
    </row>
    <row r="61" spans="1:7" x14ac:dyDescent="0.25">
      <c r="A61" s="144" t="s">
        <v>413</v>
      </c>
      <c r="B61" s="144" t="s">
        <v>79</v>
      </c>
      <c r="C61" s="144" t="s">
        <v>64</v>
      </c>
      <c r="D61" s="87" t="s">
        <v>338</v>
      </c>
      <c r="E61" s="88">
        <f>HLOOKUP(D61,Bilan!$A$1:$L$2,2,FALSE)</f>
        <v>4</v>
      </c>
      <c r="F61" s="88" t="str">
        <f t="shared" si="0"/>
        <v>Bilan_B10_AB</v>
      </c>
      <c r="G61" s="145">
        <f t="shared" si="2"/>
        <v>0</v>
      </c>
    </row>
    <row r="62" spans="1:7" x14ac:dyDescent="0.25">
      <c r="A62" s="144" t="s">
        <v>413</v>
      </c>
      <c r="B62" s="144" t="s">
        <v>79</v>
      </c>
      <c r="C62" s="144" t="s">
        <v>313</v>
      </c>
      <c r="D62" s="87" t="s">
        <v>338</v>
      </c>
      <c r="E62" s="88">
        <f>HLOOKUP(D62,Bilan!$A$1:$L$2,2,FALSE)</f>
        <v>4</v>
      </c>
      <c r="F62" s="88" t="str">
        <f t="shared" si="0"/>
        <v>Bilan_B11_AB</v>
      </c>
      <c r="G62" s="145">
        <f t="shared" si="2"/>
        <v>0</v>
      </c>
    </row>
    <row r="63" spans="1:7" x14ac:dyDescent="0.25">
      <c r="A63" s="144" t="s">
        <v>413</v>
      </c>
      <c r="B63" s="144" t="s">
        <v>79</v>
      </c>
      <c r="C63" s="144" t="s">
        <v>66</v>
      </c>
      <c r="D63" s="87" t="s">
        <v>338</v>
      </c>
      <c r="E63" s="88">
        <f>HLOOKUP(D63,Bilan!$A$1:$L$2,2,FALSE)</f>
        <v>4</v>
      </c>
      <c r="F63" s="88" t="str">
        <f t="shared" si="0"/>
        <v>Bilan_B12_AB</v>
      </c>
      <c r="G63" s="145">
        <f t="shared" si="2"/>
        <v>0</v>
      </c>
    </row>
    <row r="64" spans="1:7" x14ac:dyDescent="0.25">
      <c r="A64" s="144" t="s">
        <v>413</v>
      </c>
      <c r="B64" s="144" t="s">
        <v>79</v>
      </c>
      <c r="C64" s="144" t="s">
        <v>68</v>
      </c>
      <c r="D64" s="87" t="s">
        <v>338</v>
      </c>
      <c r="E64" s="88">
        <f>HLOOKUP(D64,Bilan!$A$1:$L$2,2,FALSE)</f>
        <v>4</v>
      </c>
      <c r="F64" s="88" t="str">
        <f t="shared" si="0"/>
        <v>Bilan_B13_AB</v>
      </c>
      <c r="G64" s="145">
        <f t="shared" si="2"/>
        <v>0</v>
      </c>
    </row>
    <row r="65" spans="1:7" x14ac:dyDescent="0.25">
      <c r="A65" s="144" t="s">
        <v>413</v>
      </c>
      <c r="B65" s="144" t="s">
        <v>79</v>
      </c>
      <c r="C65" s="144" t="s">
        <v>314</v>
      </c>
      <c r="D65" s="87" t="s">
        <v>338</v>
      </c>
      <c r="E65" s="88">
        <f>HLOOKUP(D65,Bilan!$A$1:$L$2,2,FALSE)</f>
        <v>4</v>
      </c>
      <c r="F65" s="88" t="str">
        <f t="shared" si="0"/>
        <v>Bilan_B14_AB</v>
      </c>
      <c r="G65" s="145">
        <f t="shared" si="2"/>
        <v>0</v>
      </c>
    </row>
    <row r="66" spans="1:7" x14ac:dyDescent="0.25">
      <c r="A66" s="144" t="s">
        <v>413</v>
      </c>
      <c r="B66" s="144" t="s">
        <v>79</v>
      </c>
      <c r="C66" s="144" t="s">
        <v>315</v>
      </c>
      <c r="D66" s="87" t="s">
        <v>338</v>
      </c>
      <c r="E66" s="88">
        <f>HLOOKUP(D66,Bilan!$A$1:$L$2,2,FALSE)</f>
        <v>4</v>
      </c>
      <c r="F66" s="88" t="str">
        <f t="shared" si="0"/>
        <v>Bilan_B15_AB</v>
      </c>
      <c r="G66" s="145">
        <f t="shared" si="2"/>
        <v>0</v>
      </c>
    </row>
    <row r="67" spans="1:7" x14ac:dyDescent="0.25">
      <c r="A67" s="144" t="s">
        <v>413</v>
      </c>
      <c r="B67" s="144" t="s">
        <v>79</v>
      </c>
      <c r="C67" s="144" t="s">
        <v>316</v>
      </c>
      <c r="D67" s="87" t="s">
        <v>338</v>
      </c>
      <c r="E67" s="88">
        <f>HLOOKUP(D67,Bilan!$A$1:$L$2,2,FALSE)</f>
        <v>4</v>
      </c>
      <c r="F67" s="88" t="str">
        <f t="shared" si="0"/>
        <v>Bilan_B16_AB</v>
      </c>
      <c r="G67" s="145">
        <f t="shared" si="2"/>
        <v>0</v>
      </c>
    </row>
    <row r="68" spans="1:7" x14ac:dyDescent="0.25">
      <c r="A68" s="144" t="s">
        <v>413</v>
      </c>
      <c r="B68" s="144" t="s">
        <v>79</v>
      </c>
      <c r="C68" s="144" t="s">
        <v>317</v>
      </c>
      <c r="D68" s="87" t="s">
        <v>338</v>
      </c>
      <c r="E68" s="88">
        <f>HLOOKUP(D68,Bilan!$A$1:$L$2,2,FALSE)</f>
        <v>4</v>
      </c>
      <c r="F68" s="88" t="str">
        <f t="shared" si="0"/>
        <v>Bilan_B17_AB</v>
      </c>
      <c r="G68" s="145">
        <f t="shared" si="2"/>
        <v>0</v>
      </c>
    </row>
    <row r="69" spans="1:7" x14ac:dyDescent="0.25">
      <c r="A69" s="144" t="s">
        <v>413</v>
      </c>
      <c r="B69" s="144" t="s">
        <v>79</v>
      </c>
      <c r="C69" s="144" t="s">
        <v>318</v>
      </c>
      <c r="D69" s="87" t="s">
        <v>338</v>
      </c>
      <c r="E69" s="88">
        <f>HLOOKUP(D69,Bilan!$A$1:$L$2,2,FALSE)</f>
        <v>4</v>
      </c>
      <c r="F69" s="88" t="str">
        <f t="shared" si="0"/>
        <v>Bilan_B18_AB</v>
      </c>
      <c r="G69" s="145">
        <f t="shared" si="2"/>
        <v>0</v>
      </c>
    </row>
    <row r="70" spans="1:7" x14ac:dyDescent="0.25">
      <c r="A70" s="144" t="s">
        <v>413</v>
      </c>
      <c r="B70" s="144" t="s">
        <v>79</v>
      </c>
      <c r="C70" s="144" t="s">
        <v>319</v>
      </c>
      <c r="D70" s="87" t="s">
        <v>338</v>
      </c>
      <c r="E70" s="88">
        <f>HLOOKUP(D70,Bilan!$A$1:$L$2,2,FALSE)</f>
        <v>4</v>
      </c>
      <c r="F70" s="88" t="str">
        <f t="shared" si="0"/>
        <v>Bilan_B19_AB</v>
      </c>
      <c r="G70" s="145">
        <f t="shared" si="2"/>
        <v>0</v>
      </c>
    </row>
    <row r="71" spans="1:7" x14ac:dyDescent="0.25">
      <c r="A71" s="144" t="s">
        <v>413</v>
      </c>
      <c r="B71" s="144" t="s">
        <v>79</v>
      </c>
      <c r="C71" s="144" t="s">
        <v>320</v>
      </c>
      <c r="D71" s="87" t="s">
        <v>338</v>
      </c>
      <c r="E71" s="88">
        <f>HLOOKUP(D71,Bilan!$A$1:$L$2,2,FALSE)</f>
        <v>4</v>
      </c>
      <c r="F71" s="88" t="str">
        <f t="shared" si="0"/>
        <v>Bilan_B20_AB</v>
      </c>
      <c r="G71" s="145">
        <f t="shared" si="2"/>
        <v>0</v>
      </c>
    </row>
    <row r="72" spans="1:7" x14ac:dyDescent="0.25">
      <c r="A72" s="144" t="s">
        <v>413</v>
      </c>
      <c r="B72" s="144" t="s">
        <v>79</v>
      </c>
      <c r="C72" s="144" t="s">
        <v>321</v>
      </c>
      <c r="D72" s="87" t="s">
        <v>338</v>
      </c>
      <c r="E72" s="88">
        <f>HLOOKUP(D72,Bilan!$A$1:$L$2,2,FALSE)</f>
        <v>4</v>
      </c>
      <c r="F72" s="88" t="str">
        <f t="shared" ref="F72:F219" si="3">CONCATENATE(B72,"_",C72,"_",D72)</f>
        <v>Bilan_B21_AB</v>
      </c>
      <c r="G72" s="145">
        <f t="shared" si="2"/>
        <v>0</v>
      </c>
    </row>
    <row r="73" spans="1:7" x14ac:dyDescent="0.25">
      <c r="A73" s="144" t="s">
        <v>413</v>
      </c>
      <c r="B73" s="144" t="s">
        <v>79</v>
      </c>
      <c r="C73" s="144" t="s">
        <v>76</v>
      </c>
      <c r="D73" s="87" t="s">
        <v>338</v>
      </c>
      <c r="E73" s="88">
        <f>HLOOKUP(D73,Bilan!$A$1:$L$2,2,FALSE)</f>
        <v>4</v>
      </c>
      <c r="F73" s="88" t="str">
        <f t="shared" si="3"/>
        <v>Bilan_B22_AB</v>
      </c>
      <c r="G73" s="145">
        <f t="shared" si="2"/>
        <v>0</v>
      </c>
    </row>
    <row r="74" spans="1:7" x14ac:dyDescent="0.25">
      <c r="A74" s="144" t="s">
        <v>413</v>
      </c>
      <c r="B74" s="144" t="s">
        <v>79</v>
      </c>
      <c r="C74" s="144" t="s">
        <v>78</v>
      </c>
      <c r="D74" s="87" t="s">
        <v>338</v>
      </c>
      <c r="E74" s="88">
        <f>HLOOKUP(D74,Bilan!$A$1:$L$2,2,FALSE)</f>
        <v>4</v>
      </c>
      <c r="F74" s="88" t="str">
        <f t="shared" si="3"/>
        <v>Bilan_B23_AB</v>
      </c>
      <c r="G74" s="145">
        <f t="shared" si="2"/>
        <v>0</v>
      </c>
    </row>
    <row r="75" spans="1:7" x14ac:dyDescent="0.25">
      <c r="A75" s="144" t="s">
        <v>413</v>
      </c>
      <c r="B75" s="144" t="s">
        <v>79</v>
      </c>
      <c r="C75" s="144" t="s">
        <v>322</v>
      </c>
      <c r="D75" s="87" t="s">
        <v>338</v>
      </c>
      <c r="E75" s="88">
        <f>HLOOKUP(D75,Bilan!$A$1:$L$2,2,FALSE)</f>
        <v>4</v>
      </c>
      <c r="F75" s="88" t="str">
        <f t="shared" si="3"/>
        <v>Bilan_B24_AB</v>
      </c>
      <c r="G75" s="145">
        <f t="shared" si="2"/>
        <v>0</v>
      </c>
    </row>
    <row r="76" spans="1:7" x14ac:dyDescent="0.25">
      <c r="A76" s="144" t="s">
        <v>413</v>
      </c>
      <c r="B76" s="144" t="s">
        <v>79</v>
      </c>
      <c r="C76" s="144" t="s">
        <v>323</v>
      </c>
      <c r="D76" s="87" t="s">
        <v>338</v>
      </c>
      <c r="E76" s="88">
        <f>HLOOKUP(D76,Bilan!$A$1:$L$2,2,FALSE)</f>
        <v>4</v>
      </c>
      <c r="F76" s="88" t="str">
        <f t="shared" si="3"/>
        <v>Bilan_B25_AB</v>
      </c>
      <c r="G76" s="145">
        <f t="shared" si="2"/>
        <v>0</v>
      </c>
    </row>
    <row r="77" spans="1:7" x14ac:dyDescent="0.25">
      <c r="A77" s="144" t="s">
        <v>413</v>
      </c>
      <c r="B77" s="144" t="s">
        <v>79</v>
      </c>
      <c r="C77" s="144" t="s">
        <v>324</v>
      </c>
      <c r="D77" s="87" t="s">
        <v>338</v>
      </c>
      <c r="E77" s="88">
        <f>HLOOKUP(D77,Bilan!$A$1:$L$2,2,FALSE)</f>
        <v>4</v>
      </c>
      <c r="F77" s="88" t="str">
        <f t="shared" si="3"/>
        <v>Bilan_B26_AB</v>
      </c>
      <c r="G77" s="145">
        <f t="shared" si="2"/>
        <v>0</v>
      </c>
    </row>
    <row r="78" spans="1:7" x14ac:dyDescent="0.25">
      <c r="A78" s="144" t="s">
        <v>413</v>
      </c>
      <c r="B78" s="144" t="s">
        <v>79</v>
      </c>
      <c r="C78" s="144" t="s">
        <v>325</v>
      </c>
      <c r="D78" s="87" t="s">
        <v>338</v>
      </c>
      <c r="E78" s="88">
        <f>HLOOKUP(D78,Bilan!$A$1:$L$2,2,FALSE)</f>
        <v>4</v>
      </c>
      <c r="F78" s="88" t="str">
        <f t="shared" si="3"/>
        <v>Bilan_B27_AB</v>
      </c>
      <c r="G78" s="145">
        <f t="shared" si="2"/>
        <v>0</v>
      </c>
    </row>
    <row r="79" spans="1:7" x14ac:dyDescent="0.25">
      <c r="A79" s="144" t="s">
        <v>413</v>
      </c>
      <c r="B79" s="144" t="s">
        <v>79</v>
      </c>
      <c r="C79" s="144" t="s">
        <v>326</v>
      </c>
      <c r="D79" s="87" t="s">
        <v>338</v>
      </c>
      <c r="E79" s="88">
        <f>HLOOKUP(D79,Bilan!$A$1:$L$2,2,FALSE)</f>
        <v>4</v>
      </c>
      <c r="F79" s="88" t="str">
        <f t="shared" si="3"/>
        <v>Bilan_B28_AB</v>
      </c>
      <c r="G79" s="145">
        <f t="shared" si="2"/>
        <v>0</v>
      </c>
    </row>
    <row r="80" spans="1:7" x14ac:dyDescent="0.25">
      <c r="A80" s="144" t="s">
        <v>413</v>
      </c>
      <c r="B80" s="144" t="s">
        <v>79</v>
      </c>
      <c r="C80" s="144" t="s">
        <v>327</v>
      </c>
      <c r="D80" s="87" t="s">
        <v>338</v>
      </c>
      <c r="E80" s="88">
        <f>HLOOKUP(D80,Bilan!$A$1:$L$2,2,FALSE)</f>
        <v>4</v>
      </c>
      <c r="F80" s="88" t="str">
        <f t="shared" si="3"/>
        <v>Bilan_B29_AB</v>
      </c>
      <c r="G80" s="145">
        <f t="shared" si="2"/>
        <v>0</v>
      </c>
    </row>
    <row r="81" spans="1:7" x14ac:dyDescent="0.25">
      <c r="A81" s="144" t="s">
        <v>413</v>
      </c>
      <c r="B81" s="144" t="s">
        <v>79</v>
      </c>
      <c r="C81" s="144" t="s">
        <v>328</v>
      </c>
      <c r="D81" s="87" t="s">
        <v>338</v>
      </c>
      <c r="E81" s="88">
        <f>HLOOKUP(D81,Bilan!$A$1:$L$2,2,FALSE)</f>
        <v>4</v>
      </c>
      <c r="F81" s="88" t="str">
        <f t="shared" si="3"/>
        <v>Bilan_B30_AB</v>
      </c>
      <c r="G81" s="145">
        <f t="shared" si="2"/>
        <v>0</v>
      </c>
    </row>
    <row r="82" spans="1:7" x14ac:dyDescent="0.25">
      <c r="A82" s="144" t="s">
        <v>413</v>
      </c>
      <c r="B82" s="144" t="s">
        <v>79</v>
      </c>
      <c r="C82" s="144" t="s">
        <v>329</v>
      </c>
      <c r="D82" s="87" t="s">
        <v>338</v>
      </c>
      <c r="E82" s="88">
        <f>HLOOKUP(D82,Bilan!$A$1:$L$2,2,FALSE)</f>
        <v>4</v>
      </c>
      <c r="F82" s="88" t="str">
        <f t="shared" si="3"/>
        <v>Bilan_B31_AB</v>
      </c>
      <c r="G82" s="145">
        <f t="shared" si="2"/>
        <v>0</v>
      </c>
    </row>
    <row r="83" spans="1:7" x14ac:dyDescent="0.25">
      <c r="A83" s="144" t="s">
        <v>413</v>
      </c>
      <c r="B83" s="144" t="s">
        <v>79</v>
      </c>
      <c r="C83" s="144" t="s">
        <v>330</v>
      </c>
      <c r="D83" s="87" t="s">
        <v>338</v>
      </c>
      <c r="E83" s="88">
        <f>HLOOKUP(D83,Bilan!$A$1:$L$2,2,FALSE)</f>
        <v>4</v>
      </c>
      <c r="F83" s="88" t="str">
        <f t="shared" si="3"/>
        <v>Bilan_B32_AB</v>
      </c>
      <c r="G83" s="145">
        <f t="shared" si="2"/>
        <v>0</v>
      </c>
    </row>
    <row r="84" spans="1:7" x14ac:dyDescent="0.25">
      <c r="A84" s="144" t="s">
        <v>413</v>
      </c>
      <c r="B84" s="144" t="s">
        <v>79</v>
      </c>
      <c r="C84" s="144" t="s">
        <v>331</v>
      </c>
      <c r="D84" s="87" t="s">
        <v>338</v>
      </c>
      <c r="E84" s="88">
        <f>HLOOKUP(D84,Bilan!$A$1:$L$2,2,FALSE)</f>
        <v>4</v>
      </c>
      <c r="F84" s="88" t="str">
        <f t="shared" si="3"/>
        <v>Bilan_B33_AB</v>
      </c>
      <c r="G84" s="145">
        <f t="shared" ref="G84:G157" si="4">VLOOKUP(C84,Bilan,E84,FALSE)</f>
        <v>0</v>
      </c>
    </row>
    <row r="85" spans="1:7" x14ac:dyDescent="0.25">
      <c r="A85" s="144" t="s">
        <v>413</v>
      </c>
      <c r="B85" s="144" t="s">
        <v>79</v>
      </c>
      <c r="C85" s="144" t="s">
        <v>332</v>
      </c>
      <c r="D85" s="87" t="s">
        <v>338</v>
      </c>
      <c r="E85" s="88">
        <f>HLOOKUP(D85,Bilan!$A$1:$L$2,2,FALSE)</f>
        <v>4</v>
      </c>
      <c r="F85" s="88" t="str">
        <f t="shared" si="3"/>
        <v>Bilan_B34_AB</v>
      </c>
      <c r="G85" s="145">
        <f t="shared" si="4"/>
        <v>0</v>
      </c>
    </row>
    <row r="86" spans="1:7" x14ac:dyDescent="0.25">
      <c r="A86" s="144" t="s">
        <v>413</v>
      </c>
      <c r="B86" s="144" t="s">
        <v>79</v>
      </c>
      <c r="C86" s="144" t="s">
        <v>333</v>
      </c>
      <c r="D86" s="87" t="s">
        <v>338</v>
      </c>
      <c r="E86" s="88">
        <f>HLOOKUP(D86,Bilan!$A$1:$L$2,2,FALSE)</f>
        <v>4</v>
      </c>
      <c r="F86" s="88" t="str">
        <f t="shared" si="3"/>
        <v>Bilan_B35_AB</v>
      </c>
      <c r="G86" s="145">
        <f t="shared" si="4"/>
        <v>0</v>
      </c>
    </row>
    <row r="87" spans="1:7" x14ac:dyDescent="0.25">
      <c r="A87" s="144" t="s">
        <v>413</v>
      </c>
      <c r="B87" s="144" t="s">
        <v>79</v>
      </c>
      <c r="C87" s="144" t="s">
        <v>334</v>
      </c>
      <c r="D87" s="87" t="s">
        <v>338</v>
      </c>
      <c r="E87" s="88">
        <f>HLOOKUP(D87,Bilan!$A$1:$L$2,2,FALSE)</f>
        <v>4</v>
      </c>
      <c r="F87" s="88" t="str">
        <f t="shared" si="3"/>
        <v>Bilan_B36_AB</v>
      </c>
      <c r="G87" s="145">
        <f t="shared" si="4"/>
        <v>0</v>
      </c>
    </row>
    <row r="88" spans="1:7" x14ac:dyDescent="0.25">
      <c r="A88" s="144" t="s">
        <v>413</v>
      </c>
      <c r="B88" s="144" t="s">
        <v>79</v>
      </c>
      <c r="C88" s="144" t="s">
        <v>335</v>
      </c>
      <c r="D88" s="87" t="s">
        <v>338</v>
      </c>
      <c r="E88" s="88">
        <f>HLOOKUP(D88,Bilan!$A$1:$L$2,2,FALSE)</f>
        <v>4</v>
      </c>
      <c r="F88" s="88" t="str">
        <f t="shared" si="3"/>
        <v>Bilan_B37_AB</v>
      </c>
      <c r="G88" s="145">
        <f t="shared" si="4"/>
        <v>0</v>
      </c>
    </row>
    <row r="89" spans="1:7" x14ac:dyDescent="0.25">
      <c r="A89" s="144" t="s">
        <v>413</v>
      </c>
      <c r="B89" s="144" t="s">
        <v>79</v>
      </c>
      <c r="C89" s="144" t="s">
        <v>783</v>
      </c>
      <c r="D89" s="87" t="s">
        <v>338</v>
      </c>
      <c r="E89" s="88">
        <f>HLOOKUP(D89,Bilan!$A$1:$L$2,2,FALSE)</f>
        <v>4</v>
      </c>
      <c r="F89" s="88" t="str">
        <f t="shared" ref="F89:F130" si="5">CONCATENATE(B89,"_",C89,"_",D89)</f>
        <v>Bilan_B38_AB</v>
      </c>
      <c r="G89" s="145">
        <f t="shared" ref="G89:G130" si="6">VLOOKUP(C89,Bilan,E89,FALSE)</f>
        <v>0</v>
      </c>
    </row>
    <row r="90" spans="1:7" x14ac:dyDescent="0.25">
      <c r="A90" s="144" t="s">
        <v>413</v>
      </c>
      <c r="B90" s="144" t="s">
        <v>79</v>
      </c>
      <c r="C90" s="144" t="s">
        <v>784</v>
      </c>
      <c r="D90" s="87" t="s">
        <v>338</v>
      </c>
      <c r="E90" s="88">
        <f>HLOOKUP(D90,Bilan!$A$1:$L$2,2,FALSE)</f>
        <v>4</v>
      </c>
      <c r="F90" s="88" t="str">
        <f t="shared" si="5"/>
        <v>Bilan_B39_AB</v>
      </c>
      <c r="G90" s="145">
        <f t="shared" si="6"/>
        <v>0</v>
      </c>
    </row>
    <row r="91" spans="1:7" x14ac:dyDescent="0.25">
      <c r="A91" s="144" t="s">
        <v>413</v>
      </c>
      <c r="B91" s="144" t="s">
        <v>79</v>
      </c>
      <c r="C91" s="144" t="s">
        <v>785</v>
      </c>
      <c r="D91" s="87" t="s">
        <v>338</v>
      </c>
      <c r="E91" s="88">
        <f>HLOOKUP(D91,Bilan!$A$1:$L$2,2,FALSE)</f>
        <v>4</v>
      </c>
      <c r="F91" s="88" t="str">
        <f t="shared" si="5"/>
        <v>Bilan_B40_AB</v>
      </c>
      <c r="G91" s="145">
        <f t="shared" si="6"/>
        <v>0</v>
      </c>
    </row>
    <row r="92" spans="1:7" x14ac:dyDescent="0.25">
      <c r="A92" s="144" t="s">
        <v>413</v>
      </c>
      <c r="B92" s="144" t="s">
        <v>79</v>
      </c>
      <c r="C92" s="144" t="s">
        <v>786</v>
      </c>
      <c r="D92" s="87" t="s">
        <v>338</v>
      </c>
      <c r="E92" s="88">
        <f>HLOOKUP(D92,Bilan!$A$1:$L$2,2,FALSE)</f>
        <v>4</v>
      </c>
      <c r="F92" s="88" t="str">
        <f t="shared" si="5"/>
        <v>Bilan_B41_AB</v>
      </c>
      <c r="G92" s="145">
        <f t="shared" si="6"/>
        <v>0</v>
      </c>
    </row>
    <row r="93" spans="1:7" x14ac:dyDescent="0.25">
      <c r="A93" s="144" t="s">
        <v>413</v>
      </c>
      <c r="B93" s="144" t="s">
        <v>79</v>
      </c>
      <c r="C93" s="144" t="s">
        <v>787</v>
      </c>
      <c r="D93" s="87" t="s">
        <v>338</v>
      </c>
      <c r="E93" s="88">
        <f>HLOOKUP(D93,Bilan!$A$1:$L$2,2,FALSE)</f>
        <v>4</v>
      </c>
      <c r="F93" s="88" t="str">
        <f t="shared" si="5"/>
        <v>Bilan_B42_AB</v>
      </c>
      <c r="G93" s="145">
        <f t="shared" si="6"/>
        <v>0</v>
      </c>
    </row>
    <row r="94" spans="1:7" x14ac:dyDescent="0.25">
      <c r="A94" s="144" t="s">
        <v>413</v>
      </c>
      <c r="B94" s="144" t="s">
        <v>79</v>
      </c>
      <c r="C94" s="144" t="s">
        <v>788</v>
      </c>
      <c r="D94" s="87" t="s">
        <v>338</v>
      </c>
      <c r="E94" s="88">
        <f>HLOOKUP(D94,Bilan!$A$1:$L$2,2,FALSE)</f>
        <v>4</v>
      </c>
      <c r="F94" s="88" t="str">
        <f t="shared" si="5"/>
        <v>Bilan_B43_AB</v>
      </c>
      <c r="G94" s="145">
        <f t="shared" si="6"/>
        <v>0</v>
      </c>
    </row>
    <row r="95" spans="1:7" x14ac:dyDescent="0.25">
      <c r="A95" s="144" t="s">
        <v>413</v>
      </c>
      <c r="B95" s="144" t="s">
        <v>79</v>
      </c>
      <c r="C95" s="144" t="s">
        <v>789</v>
      </c>
      <c r="D95" s="87" t="s">
        <v>338</v>
      </c>
      <c r="E95" s="88">
        <f>HLOOKUP(D95,Bilan!$A$1:$L$2,2,FALSE)</f>
        <v>4</v>
      </c>
      <c r="F95" s="88" t="str">
        <f t="shared" si="5"/>
        <v>Bilan_B44_AB</v>
      </c>
      <c r="G95" s="145">
        <f t="shared" si="6"/>
        <v>0</v>
      </c>
    </row>
    <row r="96" spans="1:7" x14ac:dyDescent="0.25">
      <c r="A96" s="144" t="s">
        <v>413</v>
      </c>
      <c r="B96" s="144" t="s">
        <v>79</v>
      </c>
      <c r="C96" s="144" t="s">
        <v>790</v>
      </c>
      <c r="D96" s="87" t="s">
        <v>338</v>
      </c>
      <c r="E96" s="88">
        <f>HLOOKUP(D96,Bilan!$A$1:$L$2,2,FALSE)</f>
        <v>4</v>
      </c>
      <c r="F96" s="88" t="str">
        <f t="shared" si="5"/>
        <v>Bilan_B45_AB</v>
      </c>
      <c r="G96" s="145">
        <f t="shared" si="6"/>
        <v>0</v>
      </c>
    </row>
    <row r="97" spans="1:7" x14ac:dyDescent="0.25">
      <c r="A97" s="144" t="s">
        <v>413</v>
      </c>
      <c r="B97" s="144" t="s">
        <v>79</v>
      </c>
      <c r="C97" s="144" t="s">
        <v>791</v>
      </c>
      <c r="D97" s="87" t="s">
        <v>338</v>
      </c>
      <c r="E97" s="88">
        <f>HLOOKUP(D97,Bilan!$A$1:$L$2,2,FALSE)</f>
        <v>4</v>
      </c>
      <c r="F97" s="88" t="str">
        <f t="shared" si="5"/>
        <v>Bilan_B46_AB</v>
      </c>
      <c r="G97" s="145">
        <f t="shared" si="6"/>
        <v>0</v>
      </c>
    </row>
    <row r="98" spans="1:7" x14ac:dyDescent="0.25">
      <c r="A98" s="144" t="s">
        <v>413</v>
      </c>
      <c r="B98" s="144" t="s">
        <v>79</v>
      </c>
      <c r="C98" s="144" t="s">
        <v>792</v>
      </c>
      <c r="D98" s="87" t="s">
        <v>338</v>
      </c>
      <c r="E98" s="88">
        <f>HLOOKUP(D98,Bilan!$A$1:$L$2,2,FALSE)</f>
        <v>4</v>
      </c>
      <c r="F98" s="88" t="str">
        <f t="shared" si="5"/>
        <v>Bilan_B47_AB</v>
      </c>
      <c r="G98" s="145">
        <f t="shared" si="6"/>
        <v>0</v>
      </c>
    </row>
    <row r="99" spans="1:7" x14ac:dyDescent="0.25">
      <c r="A99" s="144" t="s">
        <v>413</v>
      </c>
      <c r="B99" s="144" t="s">
        <v>79</v>
      </c>
      <c r="C99" s="144" t="s">
        <v>793</v>
      </c>
      <c r="D99" s="87" t="s">
        <v>338</v>
      </c>
      <c r="E99" s="88">
        <f>HLOOKUP(D99,Bilan!$A$1:$L$2,2,FALSE)</f>
        <v>4</v>
      </c>
      <c r="F99" s="88" t="str">
        <f t="shared" si="5"/>
        <v>Bilan_B48_AB</v>
      </c>
      <c r="G99" s="145">
        <f t="shared" si="6"/>
        <v>0</v>
      </c>
    </row>
    <row r="100" spans="1:7" x14ac:dyDescent="0.25">
      <c r="A100" s="144" t="s">
        <v>413</v>
      </c>
      <c r="B100" s="144" t="s">
        <v>79</v>
      </c>
      <c r="C100" s="144" t="s">
        <v>794</v>
      </c>
      <c r="D100" s="87" t="s">
        <v>338</v>
      </c>
      <c r="E100" s="88">
        <f>HLOOKUP(D100,Bilan!$A$1:$L$2,2,FALSE)</f>
        <v>4</v>
      </c>
      <c r="F100" s="88" t="str">
        <f t="shared" si="5"/>
        <v>Bilan_B49_AB</v>
      </c>
      <c r="G100" s="145">
        <f t="shared" si="6"/>
        <v>0</v>
      </c>
    </row>
    <row r="101" spans="1:7" x14ac:dyDescent="0.25">
      <c r="A101" s="144" t="s">
        <v>413</v>
      </c>
      <c r="B101" s="144" t="s">
        <v>79</v>
      </c>
      <c r="C101" s="144" t="s">
        <v>795</v>
      </c>
      <c r="D101" s="87" t="s">
        <v>338</v>
      </c>
      <c r="E101" s="88">
        <f>HLOOKUP(D101,Bilan!$A$1:$L$2,2,FALSE)</f>
        <v>4</v>
      </c>
      <c r="F101" s="88" t="str">
        <f t="shared" ref="F101:F123" si="7">CONCATENATE(B101,"_",C101,"_",D101)</f>
        <v>Bilan_B50_AB</v>
      </c>
      <c r="G101" s="145">
        <f t="shared" ref="G101:G123" si="8">VLOOKUP(C101,Bilan,E101,FALSE)</f>
        <v>0</v>
      </c>
    </row>
    <row r="102" spans="1:7" x14ac:dyDescent="0.25">
      <c r="A102" s="144" t="s">
        <v>413</v>
      </c>
      <c r="B102" s="144" t="s">
        <v>79</v>
      </c>
      <c r="C102" s="144" t="s">
        <v>796</v>
      </c>
      <c r="D102" s="87" t="s">
        <v>338</v>
      </c>
      <c r="E102" s="88">
        <f>HLOOKUP(D102,Bilan!$A$1:$L$2,2,FALSE)</f>
        <v>4</v>
      </c>
      <c r="F102" s="88" t="str">
        <f t="shared" si="7"/>
        <v>Bilan_B51_AB</v>
      </c>
      <c r="G102" s="145">
        <f t="shared" si="8"/>
        <v>0</v>
      </c>
    </row>
    <row r="103" spans="1:7" x14ac:dyDescent="0.25">
      <c r="A103" s="144" t="s">
        <v>413</v>
      </c>
      <c r="B103" s="144" t="s">
        <v>79</v>
      </c>
      <c r="C103" s="144" t="s">
        <v>797</v>
      </c>
      <c r="D103" s="87" t="s">
        <v>338</v>
      </c>
      <c r="E103" s="88">
        <f>HLOOKUP(D103,Bilan!$A$1:$L$2,2,FALSE)</f>
        <v>4</v>
      </c>
      <c r="F103" s="88" t="str">
        <f t="shared" si="7"/>
        <v>Bilan_B52_AB</v>
      </c>
      <c r="G103" s="145">
        <f t="shared" si="8"/>
        <v>0</v>
      </c>
    </row>
    <row r="104" spans="1:7" x14ac:dyDescent="0.25">
      <c r="A104" s="144" t="s">
        <v>413</v>
      </c>
      <c r="B104" s="144" t="s">
        <v>79</v>
      </c>
      <c r="C104" s="144" t="s">
        <v>798</v>
      </c>
      <c r="D104" s="87" t="s">
        <v>338</v>
      </c>
      <c r="E104" s="88">
        <f>HLOOKUP(D104,Bilan!$A$1:$L$2,2,FALSE)</f>
        <v>4</v>
      </c>
      <c r="F104" s="88" t="str">
        <f t="shared" si="7"/>
        <v>Bilan_B53_AB</v>
      </c>
      <c r="G104" s="145">
        <f t="shared" si="8"/>
        <v>0</v>
      </c>
    </row>
    <row r="105" spans="1:7" x14ac:dyDescent="0.25">
      <c r="A105" s="144" t="s">
        <v>413</v>
      </c>
      <c r="B105" s="144" t="s">
        <v>79</v>
      </c>
      <c r="C105" s="144" t="s">
        <v>799</v>
      </c>
      <c r="D105" s="87" t="s">
        <v>338</v>
      </c>
      <c r="E105" s="88">
        <f>HLOOKUP(D105,Bilan!$A$1:$L$2,2,FALSE)</f>
        <v>4</v>
      </c>
      <c r="F105" s="88" t="str">
        <f t="shared" si="7"/>
        <v>Bilan_B54_AB</v>
      </c>
      <c r="G105" s="145">
        <f t="shared" si="8"/>
        <v>0</v>
      </c>
    </row>
    <row r="106" spans="1:7" x14ac:dyDescent="0.25">
      <c r="A106" s="144" t="s">
        <v>413</v>
      </c>
      <c r="B106" s="144" t="s">
        <v>79</v>
      </c>
      <c r="C106" s="144" t="s">
        <v>800</v>
      </c>
      <c r="D106" s="87" t="s">
        <v>338</v>
      </c>
      <c r="E106" s="88">
        <f>HLOOKUP(D106,Bilan!$A$1:$L$2,2,FALSE)</f>
        <v>4</v>
      </c>
      <c r="F106" s="88" t="str">
        <f t="shared" si="7"/>
        <v>Bilan_B55_AB</v>
      </c>
      <c r="G106" s="145">
        <f t="shared" si="8"/>
        <v>0</v>
      </c>
    </row>
    <row r="107" spans="1:7" x14ac:dyDescent="0.25">
      <c r="A107" s="144" t="s">
        <v>413</v>
      </c>
      <c r="B107" s="144" t="s">
        <v>79</v>
      </c>
      <c r="C107" s="144" t="s">
        <v>801</v>
      </c>
      <c r="D107" s="87" t="s">
        <v>338</v>
      </c>
      <c r="E107" s="88">
        <f>HLOOKUP(D107,Bilan!$A$1:$L$2,2,FALSE)</f>
        <v>4</v>
      </c>
      <c r="F107" s="88" t="str">
        <f t="shared" si="7"/>
        <v>Bilan_B56_AB</v>
      </c>
      <c r="G107" s="145">
        <f t="shared" si="8"/>
        <v>0</v>
      </c>
    </row>
    <row r="108" spans="1:7" x14ac:dyDescent="0.25">
      <c r="A108" s="144" t="s">
        <v>413</v>
      </c>
      <c r="B108" s="144" t="s">
        <v>79</v>
      </c>
      <c r="C108" s="144" t="s">
        <v>802</v>
      </c>
      <c r="D108" s="87" t="s">
        <v>338</v>
      </c>
      <c r="E108" s="88">
        <f>HLOOKUP(D108,Bilan!$A$1:$L$2,2,FALSE)</f>
        <v>4</v>
      </c>
      <c r="F108" s="88" t="str">
        <f t="shared" si="7"/>
        <v>Bilan_B57_AB</v>
      </c>
      <c r="G108" s="145">
        <f t="shared" si="8"/>
        <v>0</v>
      </c>
    </row>
    <row r="109" spans="1:7" x14ac:dyDescent="0.25">
      <c r="A109" s="144" t="s">
        <v>413</v>
      </c>
      <c r="B109" s="144" t="s">
        <v>79</v>
      </c>
      <c r="C109" s="144" t="s">
        <v>803</v>
      </c>
      <c r="D109" s="87" t="s">
        <v>338</v>
      </c>
      <c r="E109" s="88">
        <f>HLOOKUP(D109,Bilan!$A$1:$L$2,2,FALSE)</f>
        <v>4</v>
      </c>
      <c r="F109" s="88" t="str">
        <f t="shared" si="7"/>
        <v>Bilan_B58_AB</v>
      </c>
      <c r="G109" s="145">
        <f t="shared" si="8"/>
        <v>0</v>
      </c>
    </row>
    <row r="110" spans="1:7" x14ac:dyDescent="0.25">
      <c r="A110" s="144" t="s">
        <v>413</v>
      </c>
      <c r="B110" s="144" t="s">
        <v>79</v>
      </c>
      <c r="C110" s="144" t="s">
        <v>804</v>
      </c>
      <c r="D110" s="87" t="s">
        <v>338</v>
      </c>
      <c r="E110" s="88">
        <f>HLOOKUP(D110,Bilan!$A$1:$L$2,2,FALSE)</f>
        <v>4</v>
      </c>
      <c r="F110" s="88" t="str">
        <f t="shared" si="7"/>
        <v>Bilan_B59_AB</v>
      </c>
      <c r="G110" s="145">
        <f t="shared" si="8"/>
        <v>0</v>
      </c>
    </row>
    <row r="111" spans="1:7" x14ac:dyDescent="0.25">
      <c r="A111" s="144" t="s">
        <v>413</v>
      </c>
      <c r="B111" s="144" t="s">
        <v>79</v>
      </c>
      <c r="C111" s="144" t="s">
        <v>805</v>
      </c>
      <c r="D111" s="87" t="s">
        <v>338</v>
      </c>
      <c r="E111" s="88">
        <f>HLOOKUP(D111,Bilan!$A$1:$L$2,2,FALSE)</f>
        <v>4</v>
      </c>
      <c r="F111" s="88" t="str">
        <f t="shared" si="7"/>
        <v>Bilan_B60_AB</v>
      </c>
      <c r="G111" s="145">
        <f t="shared" si="8"/>
        <v>0</v>
      </c>
    </row>
    <row r="112" spans="1:7" x14ac:dyDescent="0.25">
      <c r="A112" s="144" t="s">
        <v>413</v>
      </c>
      <c r="B112" s="144" t="s">
        <v>79</v>
      </c>
      <c r="C112" s="144" t="s">
        <v>806</v>
      </c>
      <c r="D112" s="87" t="s">
        <v>338</v>
      </c>
      <c r="E112" s="88">
        <f>HLOOKUP(D112,Bilan!$A$1:$L$2,2,FALSE)</f>
        <v>4</v>
      </c>
      <c r="F112" s="88" t="str">
        <f t="shared" si="7"/>
        <v>Bilan_B61_AB</v>
      </c>
      <c r="G112" s="145">
        <f t="shared" si="8"/>
        <v>0</v>
      </c>
    </row>
    <row r="113" spans="1:7" x14ac:dyDescent="0.25">
      <c r="A113" s="144" t="s">
        <v>413</v>
      </c>
      <c r="B113" s="144" t="s">
        <v>79</v>
      </c>
      <c r="C113" s="144" t="s">
        <v>807</v>
      </c>
      <c r="D113" s="87" t="s">
        <v>338</v>
      </c>
      <c r="E113" s="88">
        <f>HLOOKUP(D113,Bilan!$A$1:$L$2,2,FALSE)</f>
        <v>4</v>
      </c>
      <c r="F113" s="88" t="str">
        <f t="shared" si="7"/>
        <v>Bilan_B62_AB</v>
      </c>
      <c r="G113" s="145">
        <f t="shared" si="8"/>
        <v>0</v>
      </c>
    </row>
    <row r="114" spans="1:7" x14ac:dyDescent="0.25">
      <c r="A114" s="144" t="s">
        <v>413</v>
      </c>
      <c r="B114" s="144" t="s">
        <v>79</v>
      </c>
      <c r="C114" s="144" t="s">
        <v>808</v>
      </c>
      <c r="D114" s="87" t="s">
        <v>338</v>
      </c>
      <c r="E114" s="88">
        <f>HLOOKUP(D114,Bilan!$A$1:$L$2,2,FALSE)</f>
        <v>4</v>
      </c>
      <c r="F114" s="88" t="str">
        <f t="shared" si="7"/>
        <v>Bilan_B63_AB</v>
      </c>
      <c r="G114" s="145">
        <f t="shared" si="8"/>
        <v>0</v>
      </c>
    </row>
    <row r="115" spans="1:7" x14ac:dyDescent="0.25">
      <c r="A115" s="144" t="s">
        <v>413</v>
      </c>
      <c r="B115" s="144" t="s">
        <v>79</v>
      </c>
      <c r="C115" s="144" t="s">
        <v>809</v>
      </c>
      <c r="D115" s="87" t="s">
        <v>338</v>
      </c>
      <c r="E115" s="88">
        <f>HLOOKUP(D115,Bilan!$A$1:$L$2,2,FALSE)</f>
        <v>4</v>
      </c>
      <c r="F115" s="88" t="str">
        <f t="shared" si="7"/>
        <v>Bilan_B64_AB</v>
      </c>
      <c r="G115" s="145">
        <f t="shared" si="8"/>
        <v>0</v>
      </c>
    </row>
    <row r="116" spans="1:7" x14ac:dyDescent="0.25">
      <c r="A116" s="144" t="s">
        <v>413</v>
      </c>
      <c r="B116" s="144" t="s">
        <v>79</v>
      </c>
      <c r="C116" s="144" t="s">
        <v>810</v>
      </c>
      <c r="D116" s="87" t="s">
        <v>338</v>
      </c>
      <c r="E116" s="88">
        <f>HLOOKUP(D116,Bilan!$A$1:$L$2,2,FALSE)</f>
        <v>4</v>
      </c>
      <c r="F116" s="88" t="str">
        <f t="shared" si="7"/>
        <v>Bilan_B65_AB</v>
      </c>
      <c r="G116" s="145">
        <f t="shared" si="8"/>
        <v>0</v>
      </c>
    </row>
    <row r="117" spans="1:7" x14ac:dyDescent="0.25">
      <c r="A117" s="144" t="s">
        <v>413</v>
      </c>
      <c r="B117" s="144" t="s">
        <v>79</v>
      </c>
      <c r="C117" s="144" t="s">
        <v>811</v>
      </c>
      <c r="D117" s="87" t="s">
        <v>338</v>
      </c>
      <c r="E117" s="88">
        <f>HLOOKUP(D117,Bilan!$A$1:$L$2,2,FALSE)</f>
        <v>4</v>
      </c>
      <c r="F117" s="88" t="str">
        <f t="shared" si="7"/>
        <v>Bilan_B66_AB</v>
      </c>
      <c r="G117" s="145">
        <f t="shared" si="8"/>
        <v>0</v>
      </c>
    </row>
    <row r="118" spans="1:7" x14ac:dyDescent="0.25">
      <c r="A118" s="144" t="s">
        <v>413</v>
      </c>
      <c r="B118" s="144" t="s">
        <v>79</v>
      </c>
      <c r="C118" s="144" t="s">
        <v>812</v>
      </c>
      <c r="D118" s="87" t="s">
        <v>338</v>
      </c>
      <c r="E118" s="88">
        <f>HLOOKUP(D118,Bilan!$A$1:$L$2,2,FALSE)</f>
        <v>4</v>
      </c>
      <c r="F118" s="88" t="str">
        <f t="shared" si="7"/>
        <v>Bilan_B67_AB</v>
      </c>
      <c r="G118" s="145">
        <f t="shared" si="8"/>
        <v>0</v>
      </c>
    </row>
    <row r="119" spans="1:7" x14ac:dyDescent="0.25">
      <c r="A119" s="144" t="s">
        <v>413</v>
      </c>
      <c r="B119" s="144" t="s">
        <v>79</v>
      </c>
      <c r="C119" s="144" t="s">
        <v>813</v>
      </c>
      <c r="D119" s="87" t="s">
        <v>338</v>
      </c>
      <c r="E119" s="88">
        <f>HLOOKUP(D119,Bilan!$A$1:$L$2,2,FALSE)</f>
        <v>4</v>
      </c>
      <c r="F119" s="88" t="str">
        <f t="shared" si="7"/>
        <v>Bilan_B68_AB</v>
      </c>
      <c r="G119" s="145">
        <f t="shared" si="8"/>
        <v>0</v>
      </c>
    </row>
    <row r="120" spans="1:7" x14ac:dyDescent="0.25">
      <c r="A120" s="144" t="s">
        <v>413</v>
      </c>
      <c r="B120" s="144" t="s">
        <v>79</v>
      </c>
      <c r="C120" s="144" t="s">
        <v>814</v>
      </c>
      <c r="D120" s="87" t="s">
        <v>338</v>
      </c>
      <c r="E120" s="88">
        <f>HLOOKUP(D120,Bilan!$A$1:$L$2,2,FALSE)</f>
        <v>4</v>
      </c>
      <c r="F120" s="88" t="str">
        <f t="shared" si="7"/>
        <v>Bilan_B69_AB</v>
      </c>
      <c r="G120" s="145">
        <f t="shared" si="8"/>
        <v>0</v>
      </c>
    </row>
    <row r="121" spans="1:7" x14ac:dyDescent="0.25">
      <c r="A121" s="144" t="s">
        <v>413</v>
      </c>
      <c r="B121" s="144" t="s">
        <v>79</v>
      </c>
      <c r="C121" s="144" t="s">
        <v>815</v>
      </c>
      <c r="D121" s="87" t="s">
        <v>338</v>
      </c>
      <c r="E121" s="88">
        <f>HLOOKUP(D121,Bilan!$A$1:$L$2,2,FALSE)</f>
        <v>4</v>
      </c>
      <c r="F121" s="88" t="str">
        <f t="shared" si="7"/>
        <v>Bilan_B70_AB</v>
      </c>
      <c r="G121" s="145">
        <f t="shared" si="8"/>
        <v>0</v>
      </c>
    </row>
    <row r="122" spans="1:7" x14ac:dyDescent="0.25">
      <c r="A122" s="144" t="s">
        <v>413</v>
      </c>
      <c r="B122" s="144" t="s">
        <v>79</v>
      </c>
      <c r="C122" s="144" t="s">
        <v>816</v>
      </c>
      <c r="D122" s="87" t="s">
        <v>338</v>
      </c>
      <c r="E122" s="88">
        <f>HLOOKUP(D122,Bilan!$A$1:$L$2,2,FALSE)</f>
        <v>4</v>
      </c>
      <c r="F122" s="88" t="str">
        <f t="shared" si="7"/>
        <v>Bilan_B71_AB</v>
      </c>
      <c r="G122" s="145">
        <f t="shared" si="8"/>
        <v>0</v>
      </c>
    </row>
    <row r="123" spans="1:7" x14ac:dyDescent="0.25">
      <c r="A123" s="144" t="s">
        <v>413</v>
      </c>
      <c r="B123" s="144" t="s">
        <v>79</v>
      </c>
      <c r="C123" s="144" t="s">
        <v>817</v>
      </c>
      <c r="D123" s="87" t="s">
        <v>338</v>
      </c>
      <c r="E123" s="88">
        <f>HLOOKUP(D123,Bilan!$A$1:$L$2,2,FALSE)</f>
        <v>4</v>
      </c>
      <c r="F123" s="88" t="str">
        <f t="shared" si="7"/>
        <v>Bilan_B72_AB</v>
      </c>
      <c r="G123" s="145">
        <f t="shared" si="8"/>
        <v>0</v>
      </c>
    </row>
    <row r="124" spans="1:7" x14ac:dyDescent="0.25">
      <c r="A124" s="144" t="s">
        <v>413</v>
      </c>
      <c r="B124" s="144" t="s">
        <v>79</v>
      </c>
      <c r="C124" s="144" t="s">
        <v>818</v>
      </c>
      <c r="D124" s="87" t="s">
        <v>338</v>
      </c>
      <c r="E124" s="88">
        <f>HLOOKUP(D124,Bilan!$A$1:$L$2,2,FALSE)</f>
        <v>4</v>
      </c>
      <c r="F124" s="88" t="str">
        <f t="shared" si="5"/>
        <v>Bilan_B73_AB</v>
      </c>
      <c r="G124" s="145">
        <f t="shared" si="6"/>
        <v>0</v>
      </c>
    </row>
    <row r="125" spans="1:7" x14ac:dyDescent="0.25">
      <c r="A125" s="144" t="s">
        <v>413</v>
      </c>
      <c r="B125" s="144" t="s">
        <v>79</v>
      </c>
      <c r="C125" s="144" t="s">
        <v>819</v>
      </c>
      <c r="D125" s="87" t="s">
        <v>338</v>
      </c>
      <c r="E125" s="88">
        <f>HLOOKUP(D125,Bilan!$A$1:$L$2,2,FALSE)</f>
        <v>4</v>
      </c>
      <c r="F125" s="88" t="str">
        <f t="shared" si="5"/>
        <v>Bilan_B74_AB</v>
      </c>
      <c r="G125" s="145">
        <f t="shared" si="6"/>
        <v>0</v>
      </c>
    </row>
    <row r="126" spans="1:7" x14ac:dyDescent="0.25">
      <c r="A126" s="144" t="s">
        <v>413</v>
      </c>
      <c r="B126" s="144" t="s">
        <v>79</v>
      </c>
      <c r="C126" s="144" t="s">
        <v>820</v>
      </c>
      <c r="D126" s="87" t="s">
        <v>338</v>
      </c>
      <c r="E126" s="88">
        <f>HLOOKUP(D126,Bilan!$A$1:$L$2,2,FALSE)</f>
        <v>4</v>
      </c>
      <c r="F126" s="88" t="str">
        <f t="shared" si="5"/>
        <v>Bilan_B75_AB</v>
      </c>
      <c r="G126" s="145">
        <f t="shared" si="6"/>
        <v>0</v>
      </c>
    </row>
    <row r="127" spans="1:7" x14ac:dyDescent="0.25">
      <c r="A127" s="144" t="s">
        <v>413</v>
      </c>
      <c r="B127" s="144" t="s">
        <v>79</v>
      </c>
      <c r="C127" s="144" t="s">
        <v>821</v>
      </c>
      <c r="D127" s="87" t="s">
        <v>338</v>
      </c>
      <c r="E127" s="88">
        <f>HLOOKUP(D127,Bilan!$A$1:$L$2,2,FALSE)</f>
        <v>4</v>
      </c>
      <c r="F127" s="88" t="str">
        <f t="shared" si="5"/>
        <v>Bilan_B76_AB</v>
      </c>
      <c r="G127" s="145">
        <f t="shared" si="6"/>
        <v>0</v>
      </c>
    </row>
    <row r="128" spans="1:7" x14ac:dyDescent="0.25">
      <c r="A128" s="144" t="s">
        <v>413</v>
      </c>
      <c r="B128" s="144" t="s">
        <v>79</v>
      </c>
      <c r="C128" s="144" t="s">
        <v>822</v>
      </c>
      <c r="D128" s="87" t="s">
        <v>338</v>
      </c>
      <c r="E128" s="88">
        <f>HLOOKUP(D128,Bilan!$A$1:$L$2,2,FALSE)</f>
        <v>4</v>
      </c>
      <c r="F128" s="88" t="str">
        <f t="shared" si="5"/>
        <v>Bilan_B77_AB</v>
      </c>
      <c r="G128" s="145">
        <f t="shared" si="6"/>
        <v>0</v>
      </c>
    </row>
    <row r="129" spans="1:7" x14ac:dyDescent="0.25">
      <c r="A129" s="144" t="s">
        <v>413</v>
      </c>
      <c r="B129" s="144" t="s">
        <v>79</v>
      </c>
      <c r="C129" s="144" t="s">
        <v>823</v>
      </c>
      <c r="D129" s="87" t="s">
        <v>338</v>
      </c>
      <c r="E129" s="88">
        <f>HLOOKUP(D129,Bilan!$A$1:$L$2,2,FALSE)</f>
        <v>4</v>
      </c>
      <c r="F129" s="88" t="str">
        <f t="shared" si="5"/>
        <v>Bilan_B78_AB</v>
      </c>
      <c r="G129" s="145">
        <f t="shared" si="6"/>
        <v>0</v>
      </c>
    </row>
    <row r="130" spans="1:7" x14ac:dyDescent="0.25">
      <c r="A130" s="144" t="s">
        <v>413</v>
      </c>
      <c r="B130" s="144" t="s">
        <v>79</v>
      </c>
      <c r="C130" s="144" t="s">
        <v>824</v>
      </c>
      <c r="D130" s="87" t="s">
        <v>338</v>
      </c>
      <c r="E130" s="88">
        <f>HLOOKUP(D130,Bilan!$A$1:$L$2,2,FALSE)</f>
        <v>4</v>
      </c>
      <c r="F130" s="88" t="str">
        <f t="shared" si="5"/>
        <v>Bilan_B79_AB</v>
      </c>
      <c r="G130" s="145">
        <f t="shared" si="6"/>
        <v>0</v>
      </c>
    </row>
    <row r="131" spans="1:7" x14ac:dyDescent="0.25">
      <c r="A131" s="135" t="s">
        <v>413</v>
      </c>
      <c r="B131" s="135" t="s">
        <v>79</v>
      </c>
      <c r="C131" s="135" t="s">
        <v>48</v>
      </c>
      <c r="D131" s="142" t="s">
        <v>336</v>
      </c>
      <c r="E131" s="93">
        <f>HLOOKUP(D131,Bilan!$A$1:$L$2,2,FALSE)</f>
        <v>5</v>
      </c>
      <c r="F131" s="93" t="str">
        <f t="shared" si="3"/>
        <v>Bilan_B1_DAP</v>
      </c>
      <c r="G131" s="143">
        <f t="shared" si="4"/>
        <v>0</v>
      </c>
    </row>
    <row r="132" spans="1:7" x14ac:dyDescent="0.25">
      <c r="A132" s="144" t="s">
        <v>413</v>
      </c>
      <c r="B132" s="144" t="s">
        <v>79</v>
      </c>
      <c r="C132" s="144" t="s">
        <v>309</v>
      </c>
      <c r="D132" s="87" t="str">
        <f>+D131</f>
        <v>DAP</v>
      </c>
      <c r="E132" s="88">
        <f>HLOOKUP(D132,Bilan!$A$1:$L$2,2,FALSE)</f>
        <v>5</v>
      </c>
      <c r="F132" s="88" t="str">
        <f t="shared" si="3"/>
        <v>Bilan_B2_DAP</v>
      </c>
      <c r="G132" s="145">
        <f t="shared" si="4"/>
        <v>0</v>
      </c>
    </row>
    <row r="133" spans="1:7" x14ac:dyDescent="0.25">
      <c r="A133" s="144" t="s">
        <v>413</v>
      </c>
      <c r="B133" s="144" t="s">
        <v>79</v>
      </c>
      <c r="C133" s="144" t="s">
        <v>310</v>
      </c>
      <c r="D133" s="87" t="str">
        <f t="shared" ref="D133:D196" si="9">+D132</f>
        <v>DAP</v>
      </c>
      <c r="E133" s="88">
        <f>HLOOKUP(D133,Bilan!$A$1:$L$2,2,FALSE)</f>
        <v>5</v>
      </c>
      <c r="F133" s="88" t="str">
        <f t="shared" si="3"/>
        <v>Bilan_B3_DAP</v>
      </c>
      <c r="G133" s="145">
        <f t="shared" si="4"/>
        <v>0</v>
      </c>
    </row>
    <row r="134" spans="1:7" x14ac:dyDescent="0.25">
      <c r="A134" s="144" t="s">
        <v>413</v>
      </c>
      <c r="B134" s="144" t="s">
        <v>79</v>
      </c>
      <c r="C134" s="144" t="s">
        <v>311</v>
      </c>
      <c r="D134" s="87" t="str">
        <f t="shared" si="9"/>
        <v>DAP</v>
      </c>
      <c r="E134" s="88">
        <f>HLOOKUP(D134,Bilan!$A$1:$L$2,2,FALSE)</f>
        <v>5</v>
      </c>
      <c r="F134" s="88" t="str">
        <f t="shared" si="3"/>
        <v>Bilan_B4_DAP</v>
      </c>
      <c r="G134" s="145">
        <f t="shared" si="4"/>
        <v>0</v>
      </c>
    </row>
    <row r="135" spans="1:7" x14ac:dyDescent="0.25">
      <c r="A135" s="144" t="s">
        <v>413</v>
      </c>
      <c r="B135" s="144" t="s">
        <v>79</v>
      </c>
      <c r="C135" s="144" t="s">
        <v>54</v>
      </c>
      <c r="D135" s="87" t="str">
        <f t="shared" si="9"/>
        <v>DAP</v>
      </c>
      <c r="E135" s="88">
        <f>HLOOKUP(D135,Bilan!$A$1:$L$2,2,FALSE)</f>
        <v>5</v>
      </c>
      <c r="F135" s="88" t="str">
        <f t="shared" si="3"/>
        <v>Bilan_B5_DAP</v>
      </c>
      <c r="G135" s="145">
        <f t="shared" si="4"/>
        <v>0</v>
      </c>
    </row>
    <row r="136" spans="1:7" x14ac:dyDescent="0.25">
      <c r="A136" s="144" t="s">
        <v>413</v>
      </c>
      <c r="B136" s="144" t="s">
        <v>79</v>
      </c>
      <c r="C136" s="144" t="s">
        <v>312</v>
      </c>
      <c r="D136" s="87" t="str">
        <f t="shared" si="9"/>
        <v>DAP</v>
      </c>
      <c r="E136" s="88">
        <f>HLOOKUP(D136,Bilan!$A$1:$L$2,2,FALSE)</f>
        <v>5</v>
      </c>
      <c r="F136" s="88" t="str">
        <f t="shared" si="3"/>
        <v>Bilan_B6_DAP</v>
      </c>
      <c r="G136" s="145">
        <f t="shared" si="4"/>
        <v>0</v>
      </c>
    </row>
    <row r="137" spans="1:7" x14ac:dyDescent="0.25">
      <c r="A137" s="144" t="s">
        <v>413</v>
      </c>
      <c r="B137" s="144" t="s">
        <v>79</v>
      </c>
      <c r="C137" s="144" t="s">
        <v>58</v>
      </c>
      <c r="D137" s="87" t="str">
        <f t="shared" si="9"/>
        <v>DAP</v>
      </c>
      <c r="E137" s="88">
        <f>HLOOKUP(D137,Bilan!$A$1:$L$2,2,FALSE)</f>
        <v>5</v>
      </c>
      <c r="F137" s="88" t="str">
        <f t="shared" si="3"/>
        <v>Bilan_B7_DAP</v>
      </c>
      <c r="G137" s="145">
        <f t="shared" si="4"/>
        <v>0</v>
      </c>
    </row>
    <row r="138" spans="1:7" x14ac:dyDescent="0.25">
      <c r="A138" s="144" t="s">
        <v>413</v>
      </c>
      <c r="B138" s="144" t="s">
        <v>79</v>
      </c>
      <c r="C138" s="144" t="s">
        <v>60</v>
      </c>
      <c r="D138" s="87" t="str">
        <f t="shared" si="9"/>
        <v>DAP</v>
      </c>
      <c r="E138" s="88">
        <f>HLOOKUP(D138,Bilan!$A$1:$L$2,2,FALSE)</f>
        <v>5</v>
      </c>
      <c r="F138" s="88" t="str">
        <f t="shared" si="3"/>
        <v>Bilan_B8_DAP</v>
      </c>
      <c r="G138" s="145">
        <f t="shared" si="4"/>
        <v>0</v>
      </c>
    </row>
    <row r="139" spans="1:7" x14ac:dyDescent="0.25">
      <c r="A139" s="144" t="s">
        <v>413</v>
      </c>
      <c r="B139" s="144" t="s">
        <v>79</v>
      </c>
      <c r="C139" s="144" t="s">
        <v>62</v>
      </c>
      <c r="D139" s="87" t="str">
        <f t="shared" si="9"/>
        <v>DAP</v>
      </c>
      <c r="E139" s="88">
        <f>HLOOKUP(D139,Bilan!$A$1:$L$2,2,FALSE)</f>
        <v>5</v>
      </c>
      <c r="F139" s="88" t="str">
        <f t="shared" si="3"/>
        <v>Bilan_B9_DAP</v>
      </c>
      <c r="G139" s="145">
        <f t="shared" si="4"/>
        <v>0</v>
      </c>
    </row>
    <row r="140" spans="1:7" x14ac:dyDescent="0.25">
      <c r="A140" s="144" t="s">
        <v>413</v>
      </c>
      <c r="B140" s="144" t="s">
        <v>79</v>
      </c>
      <c r="C140" s="144" t="s">
        <v>64</v>
      </c>
      <c r="D140" s="87" t="str">
        <f t="shared" si="9"/>
        <v>DAP</v>
      </c>
      <c r="E140" s="88">
        <f>HLOOKUP(D140,Bilan!$A$1:$L$2,2,FALSE)</f>
        <v>5</v>
      </c>
      <c r="F140" s="88" t="str">
        <f t="shared" si="3"/>
        <v>Bilan_B10_DAP</v>
      </c>
      <c r="G140" s="145">
        <f t="shared" si="4"/>
        <v>0</v>
      </c>
    </row>
    <row r="141" spans="1:7" x14ac:dyDescent="0.25">
      <c r="A141" s="144" t="s">
        <v>413</v>
      </c>
      <c r="B141" s="144" t="s">
        <v>79</v>
      </c>
      <c r="C141" s="144" t="s">
        <v>313</v>
      </c>
      <c r="D141" s="87" t="str">
        <f t="shared" si="9"/>
        <v>DAP</v>
      </c>
      <c r="E141" s="88">
        <f>HLOOKUP(D141,Bilan!$A$1:$L$2,2,FALSE)</f>
        <v>5</v>
      </c>
      <c r="F141" s="88" t="str">
        <f t="shared" si="3"/>
        <v>Bilan_B11_DAP</v>
      </c>
      <c r="G141" s="145">
        <f t="shared" si="4"/>
        <v>0</v>
      </c>
    </row>
    <row r="142" spans="1:7" x14ac:dyDescent="0.25">
      <c r="A142" s="144" t="s">
        <v>413</v>
      </c>
      <c r="B142" s="144" t="s">
        <v>79</v>
      </c>
      <c r="C142" s="144" t="s">
        <v>66</v>
      </c>
      <c r="D142" s="87" t="str">
        <f t="shared" si="9"/>
        <v>DAP</v>
      </c>
      <c r="E142" s="88">
        <f>HLOOKUP(D142,Bilan!$A$1:$L$2,2,FALSE)</f>
        <v>5</v>
      </c>
      <c r="F142" s="88" t="str">
        <f t="shared" si="3"/>
        <v>Bilan_B12_DAP</v>
      </c>
      <c r="G142" s="145">
        <f t="shared" si="4"/>
        <v>0</v>
      </c>
    </row>
    <row r="143" spans="1:7" x14ac:dyDescent="0.25">
      <c r="A143" s="144" t="s">
        <v>413</v>
      </c>
      <c r="B143" s="144" t="s">
        <v>79</v>
      </c>
      <c r="C143" s="144" t="s">
        <v>68</v>
      </c>
      <c r="D143" s="87" t="str">
        <f t="shared" si="9"/>
        <v>DAP</v>
      </c>
      <c r="E143" s="88">
        <f>HLOOKUP(D143,Bilan!$A$1:$L$2,2,FALSE)</f>
        <v>5</v>
      </c>
      <c r="F143" s="88" t="str">
        <f t="shared" si="3"/>
        <v>Bilan_B13_DAP</v>
      </c>
      <c r="G143" s="145">
        <f t="shared" si="4"/>
        <v>0</v>
      </c>
    </row>
    <row r="144" spans="1:7" x14ac:dyDescent="0.25">
      <c r="A144" s="144" t="s">
        <v>413</v>
      </c>
      <c r="B144" s="144" t="s">
        <v>79</v>
      </c>
      <c r="C144" s="144" t="s">
        <v>314</v>
      </c>
      <c r="D144" s="87" t="str">
        <f t="shared" si="9"/>
        <v>DAP</v>
      </c>
      <c r="E144" s="88">
        <f>HLOOKUP(D144,Bilan!$A$1:$L$2,2,FALSE)</f>
        <v>5</v>
      </c>
      <c r="F144" s="88" t="str">
        <f t="shared" si="3"/>
        <v>Bilan_B14_DAP</v>
      </c>
      <c r="G144" s="145">
        <f t="shared" si="4"/>
        <v>0</v>
      </c>
    </row>
    <row r="145" spans="1:7" x14ac:dyDescent="0.25">
      <c r="A145" s="144" t="s">
        <v>413</v>
      </c>
      <c r="B145" s="144" t="s">
        <v>79</v>
      </c>
      <c r="C145" s="144" t="s">
        <v>315</v>
      </c>
      <c r="D145" s="87" t="str">
        <f t="shared" si="9"/>
        <v>DAP</v>
      </c>
      <c r="E145" s="88">
        <f>HLOOKUP(D145,Bilan!$A$1:$L$2,2,FALSE)</f>
        <v>5</v>
      </c>
      <c r="F145" s="88" t="str">
        <f t="shared" si="3"/>
        <v>Bilan_B15_DAP</v>
      </c>
      <c r="G145" s="145">
        <f t="shared" si="4"/>
        <v>0</v>
      </c>
    </row>
    <row r="146" spans="1:7" x14ac:dyDescent="0.25">
      <c r="A146" s="144" t="s">
        <v>413</v>
      </c>
      <c r="B146" s="144" t="s">
        <v>79</v>
      </c>
      <c r="C146" s="144" t="s">
        <v>316</v>
      </c>
      <c r="D146" s="87" t="str">
        <f t="shared" si="9"/>
        <v>DAP</v>
      </c>
      <c r="E146" s="88">
        <f>HLOOKUP(D146,Bilan!$A$1:$L$2,2,FALSE)</f>
        <v>5</v>
      </c>
      <c r="F146" s="88" t="str">
        <f t="shared" si="3"/>
        <v>Bilan_B16_DAP</v>
      </c>
      <c r="G146" s="145">
        <f t="shared" si="4"/>
        <v>0</v>
      </c>
    </row>
    <row r="147" spans="1:7" x14ac:dyDescent="0.25">
      <c r="A147" s="144" t="s">
        <v>413</v>
      </c>
      <c r="B147" s="144" t="s">
        <v>79</v>
      </c>
      <c r="C147" s="144" t="s">
        <v>317</v>
      </c>
      <c r="D147" s="87" t="str">
        <f t="shared" si="9"/>
        <v>DAP</v>
      </c>
      <c r="E147" s="88">
        <f>HLOOKUP(D147,Bilan!$A$1:$L$2,2,FALSE)</f>
        <v>5</v>
      </c>
      <c r="F147" s="88" t="str">
        <f t="shared" si="3"/>
        <v>Bilan_B17_DAP</v>
      </c>
      <c r="G147" s="145">
        <f t="shared" si="4"/>
        <v>0</v>
      </c>
    </row>
    <row r="148" spans="1:7" x14ac:dyDescent="0.25">
      <c r="A148" s="144" t="s">
        <v>413</v>
      </c>
      <c r="B148" s="144" t="s">
        <v>79</v>
      </c>
      <c r="C148" s="144" t="s">
        <v>318</v>
      </c>
      <c r="D148" s="87" t="str">
        <f t="shared" si="9"/>
        <v>DAP</v>
      </c>
      <c r="E148" s="88">
        <f>HLOOKUP(D148,Bilan!$A$1:$L$2,2,FALSE)</f>
        <v>5</v>
      </c>
      <c r="F148" s="88" t="str">
        <f t="shared" si="3"/>
        <v>Bilan_B18_DAP</v>
      </c>
      <c r="G148" s="145">
        <f t="shared" si="4"/>
        <v>0</v>
      </c>
    </row>
    <row r="149" spans="1:7" x14ac:dyDescent="0.25">
      <c r="A149" s="144" t="s">
        <v>413</v>
      </c>
      <c r="B149" s="144" t="s">
        <v>79</v>
      </c>
      <c r="C149" s="144" t="s">
        <v>319</v>
      </c>
      <c r="D149" s="87" t="str">
        <f t="shared" si="9"/>
        <v>DAP</v>
      </c>
      <c r="E149" s="88">
        <f>HLOOKUP(D149,Bilan!$A$1:$L$2,2,FALSE)</f>
        <v>5</v>
      </c>
      <c r="F149" s="88" t="str">
        <f t="shared" si="3"/>
        <v>Bilan_B19_DAP</v>
      </c>
      <c r="G149" s="145">
        <f t="shared" si="4"/>
        <v>0</v>
      </c>
    </row>
    <row r="150" spans="1:7" x14ac:dyDescent="0.25">
      <c r="A150" s="144" t="s">
        <v>413</v>
      </c>
      <c r="B150" s="144" t="s">
        <v>79</v>
      </c>
      <c r="C150" s="144" t="s">
        <v>320</v>
      </c>
      <c r="D150" s="87" t="str">
        <f t="shared" si="9"/>
        <v>DAP</v>
      </c>
      <c r="E150" s="88">
        <f>HLOOKUP(D150,Bilan!$A$1:$L$2,2,FALSE)</f>
        <v>5</v>
      </c>
      <c r="F150" s="88" t="str">
        <f t="shared" si="3"/>
        <v>Bilan_B20_DAP</v>
      </c>
      <c r="G150" s="145">
        <f t="shared" si="4"/>
        <v>0</v>
      </c>
    </row>
    <row r="151" spans="1:7" x14ac:dyDescent="0.25">
      <c r="A151" s="144" t="s">
        <v>413</v>
      </c>
      <c r="B151" s="144" t="s">
        <v>79</v>
      </c>
      <c r="C151" s="144" t="s">
        <v>321</v>
      </c>
      <c r="D151" s="87" t="str">
        <f t="shared" si="9"/>
        <v>DAP</v>
      </c>
      <c r="E151" s="88">
        <f>HLOOKUP(D151,Bilan!$A$1:$L$2,2,FALSE)</f>
        <v>5</v>
      </c>
      <c r="F151" s="88" t="str">
        <f t="shared" si="3"/>
        <v>Bilan_B21_DAP</v>
      </c>
      <c r="G151" s="145">
        <f t="shared" si="4"/>
        <v>0</v>
      </c>
    </row>
    <row r="152" spans="1:7" x14ac:dyDescent="0.25">
      <c r="A152" s="144" t="s">
        <v>413</v>
      </c>
      <c r="B152" s="144" t="s">
        <v>79</v>
      </c>
      <c r="C152" s="144" t="s">
        <v>76</v>
      </c>
      <c r="D152" s="87" t="str">
        <f t="shared" si="9"/>
        <v>DAP</v>
      </c>
      <c r="E152" s="88">
        <f>HLOOKUP(D152,Bilan!$A$1:$L$2,2,FALSE)</f>
        <v>5</v>
      </c>
      <c r="F152" s="88" t="str">
        <f t="shared" si="3"/>
        <v>Bilan_B22_DAP</v>
      </c>
      <c r="G152" s="145">
        <f t="shared" si="4"/>
        <v>0</v>
      </c>
    </row>
    <row r="153" spans="1:7" x14ac:dyDescent="0.25">
      <c r="A153" s="144" t="s">
        <v>413</v>
      </c>
      <c r="B153" s="144" t="s">
        <v>79</v>
      </c>
      <c r="C153" s="144" t="s">
        <v>78</v>
      </c>
      <c r="D153" s="87" t="str">
        <f t="shared" si="9"/>
        <v>DAP</v>
      </c>
      <c r="E153" s="88">
        <f>HLOOKUP(D153,Bilan!$A$1:$L$2,2,FALSE)</f>
        <v>5</v>
      </c>
      <c r="F153" s="88" t="str">
        <f t="shared" si="3"/>
        <v>Bilan_B23_DAP</v>
      </c>
      <c r="G153" s="145">
        <f t="shared" si="4"/>
        <v>0</v>
      </c>
    </row>
    <row r="154" spans="1:7" x14ac:dyDescent="0.25">
      <c r="A154" s="144" t="s">
        <v>413</v>
      </c>
      <c r="B154" s="144" t="s">
        <v>79</v>
      </c>
      <c r="C154" s="144" t="s">
        <v>322</v>
      </c>
      <c r="D154" s="87" t="str">
        <f t="shared" si="9"/>
        <v>DAP</v>
      </c>
      <c r="E154" s="88">
        <f>HLOOKUP(D154,Bilan!$A$1:$L$2,2,FALSE)</f>
        <v>5</v>
      </c>
      <c r="F154" s="88" t="str">
        <f t="shared" si="3"/>
        <v>Bilan_B24_DAP</v>
      </c>
      <c r="G154" s="145">
        <f t="shared" si="4"/>
        <v>0</v>
      </c>
    </row>
    <row r="155" spans="1:7" x14ac:dyDescent="0.25">
      <c r="A155" s="144" t="s">
        <v>413</v>
      </c>
      <c r="B155" s="144" t="s">
        <v>79</v>
      </c>
      <c r="C155" s="144" t="s">
        <v>323</v>
      </c>
      <c r="D155" s="87" t="str">
        <f t="shared" si="9"/>
        <v>DAP</v>
      </c>
      <c r="E155" s="88">
        <f>HLOOKUP(D155,Bilan!$A$1:$L$2,2,FALSE)</f>
        <v>5</v>
      </c>
      <c r="F155" s="88" t="str">
        <f t="shared" si="3"/>
        <v>Bilan_B25_DAP</v>
      </c>
      <c r="G155" s="145">
        <f t="shared" si="4"/>
        <v>0</v>
      </c>
    </row>
    <row r="156" spans="1:7" x14ac:dyDescent="0.25">
      <c r="A156" s="144" t="s">
        <v>413</v>
      </c>
      <c r="B156" s="144" t="s">
        <v>79</v>
      </c>
      <c r="C156" s="144" t="s">
        <v>324</v>
      </c>
      <c r="D156" s="87" t="str">
        <f t="shared" si="9"/>
        <v>DAP</v>
      </c>
      <c r="E156" s="88">
        <f>HLOOKUP(D156,Bilan!$A$1:$L$2,2,FALSE)</f>
        <v>5</v>
      </c>
      <c r="F156" s="88" t="str">
        <f t="shared" si="3"/>
        <v>Bilan_B26_DAP</v>
      </c>
      <c r="G156" s="145">
        <f t="shared" si="4"/>
        <v>0</v>
      </c>
    </row>
    <row r="157" spans="1:7" x14ac:dyDescent="0.25">
      <c r="A157" s="144" t="s">
        <v>413</v>
      </c>
      <c r="B157" s="144" t="s">
        <v>79</v>
      </c>
      <c r="C157" s="144" t="s">
        <v>325</v>
      </c>
      <c r="D157" s="87" t="str">
        <f t="shared" si="9"/>
        <v>DAP</v>
      </c>
      <c r="E157" s="88">
        <f>HLOOKUP(D157,Bilan!$A$1:$L$2,2,FALSE)</f>
        <v>5</v>
      </c>
      <c r="F157" s="88" t="str">
        <f t="shared" si="3"/>
        <v>Bilan_B27_DAP</v>
      </c>
      <c r="G157" s="145">
        <f t="shared" si="4"/>
        <v>0</v>
      </c>
    </row>
    <row r="158" spans="1:7" x14ac:dyDescent="0.25">
      <c r="A158" s="144" t="s">
        <v>413</v>
      </c>
      <c r="B158" s="144" t="s">
        <v>79</v>
      </c>
      <c r="C158" s="144" t="s">
        <v>326</v>
      </c>
      <c r="D158" s="87" t="str">
        <f t="shared" si="9"/>
        <v>DAP</v>
      </c>
      <c r="E158" s="88">
        <f>HLOOKUP(D158,Bilan!$A$1:$L$2,2,FALSE)</f>
        <v>5</v>
      </c>
      <c r="F158" s="88" t="str">
        <f t="shared" si="3"/>
        <v>Bilan_B28_DAP</v>
      </c>
      <c r="G158" s="145">
        <f t="shared" ref="G158:G231" si="10">VLOOKUP(C158,Bilan,E158,FALSE)</f>
        <v>0</v>
      </c>
    </row>
    <row r="159" spans="1:7" x14ac:dyDescent="0.25">
      <c r="A159" s="144" t="s">
        <v>413</v>
      </c>
      <c r="B159" s="144" t="s">
        <v>79</v>
      </c>
      <c r="C159" s="144" t="s">
        <v>327</v>
      </c>
      <c r="D159" s="87" t="str">
        <f t="shared" si="9"/>
        <v>DAP</v>
      </c>
      <c r="E159" s="88">
        <f>HLOOKUP(D159,Bilan!$A$1:$L$2,2,FALSE)</f>
        <v>5</v>
      </c>
      <c r="F159" s="88" t="str">
        <f t="shared" si="3"/>
        <v>Bilan_B29_DAP</v>
      </c>
      <c r="G159" s="145">
        <f t="shared" si="10"/>
        <v>0</v>
      </c>
    </row>
    <row r="160" spans="1:7" x14ac:dyDescent="0.25">
      <c r="A160" s="144" t="s">
        <v>413</v>
      </c>
      <c r="B160" s="144" t="s">
        <v>79</v>
      </c>
      <c r="C160" s="144" t="s">
        <v>328</v>
      </c>
      <c r="D160" s="87" t="str">
        <f t="shared" si="9"/>
        <v>DAP</v>
      </c>
      <c r="E160" s="88">
        <f>HLOOKUP(D160,Bilan!$A$1:$L$2,2,FALSE)</f>
        <v>5</v>
      </c>
      <c r="F160" s="88" t="str">
        <f t="shared" si="3"/>
        <v>Bilan_B30_DAP</v>
      </c>
      <c r="G160" s="145">
        <f t="shared" si="10"/>
        <v>0</v>
      </c>
    </row>
    <row r="161" spans="1:7" x14ac:dyDescent="0.25">
      <c r="A161" s="144" t="s">
        <v>413</v>
      </c>
      <c r="B161" s="144" t="s">
        <v>79</v>
      </c>
      <c r="C161" s="144" t="s">
        <v>329</v>
      </c>
      <c r="D161" s="87" t="str">
        <f t="shared" si="9"/>
        <v>DAP</v>
      </c>
      <c r="E161" s="88">
        <f>HLOOKUP(D161,Bilan!$A$1:$L$2,2,FALSE)</f>
        <v>5</v>
      </c>
      <c r="F161" s="88" t="str">
        <f t="shared" si="3"/>
        <v>Bilan_B31_DAP</v>
      </c>
      <c r="G161" s="145">
        <f t="shared" si="10"/>
        <v>0</v>
      </c>
    </row>
    <row r="162" spans="1:7" x14ac:dyDescent="0.25">
      <c r="A162" s="144" t="s">
        <v>413</v>
      </c>
      <c r="B162" s="144" t="s">
        <v>79</v>
      </c>
      <c r="C162" s="144" t="s">
        <v>330</v>
      </c>
      <c r="D162" s="87" t="str">
        <f t="shared" si="9"/>
        <v>DAP</v>
      </c>
      <c r="E162" s="88">
        <f>HLOOKUP(D162,Bilan!$A$1:$L$2,2,FALSE)</f>
        <v>5</v>
      </c>
      <c r="F162" s="88" t="str">
        <f t="shared" si="3"/>
        <v>Bilan_B32_DAP</v>
      </c>
      <c r="G162" s="145">
        <f t="shared" si="10"/>
        <v>0</v>
      </c>
    </row>
    <row r="163" spans="1:7" x14ac:dyDescent="0.25">
      <c r="A163" s="144" t="s">
        <v>413</v>
      </c>
      <c r="B163" s="144" t="s">
        <v>79</v>
      </c>
      <c r="C163" s="144" t="s">
        <v>331</v>
      </c>
      <c r="D163" s="87" t="str">
        <f t="shared" si="9"/>
        <v>DAP</v>
      </c>
      <c r="E163" s="88">
        <f>HLOOKUP(D163,Bilan!$A$1:$L$2,2,FALSE)</f>
        <v>5</v>
      </c>
      <c r="F163" s="88" t="str">
        <f t="shared" si="3"/>
        <v>Bilan_B33_DAP</v>
      </c>
      <c r="G163" s="145">
        <f t="shared" si="10"/>
        <v>0</v>
      </c>
    </row>
    <row r="164" spans="1:7" x14ac:dyDescent="0.25">
      <c r="A164" s="144" t="s">
        <v>413</v>
      </c>
      <c r="B164" s="144" t="s">
        <v>79</v>
      </c>
      <c r="C164" s="144" t="s">
        <v>332</v>
      </c>
      <c r="D164" s="87" t="str">
        <f t="shared" si="9"/>
        <v>DAP</v>
      </c>
      <c r="E164" s="88">
        <f>HLOOKUP(D164,Bilan!$A$1:$L$2,2,FALSE)</f>
        <v>5</v>
      </c>
      <c r="F164" s="88" t="str">
        <f t="shared" si="3"/>
        <v>Bilan_B34_DAP</v>
      </c>
      <c r="G164" s="145">
        <f t="shared" si="10"/>
        <v>0</v>
      </c>
    </row>
    <row r="165" spans="1:7" x14ac:dyDescent="0.25">
      <c r="A165" s="144" t="s">
        <v>413</v>
      </c>
      <c r="B165" s="144" t="s">
        <v>79</v>
      </c>
      <c r="C165" s="144" t="s">
        <v>333</v>
      </c>
      <c r="D165" s="87" t="str">
        <f t="shared" si="9"/>
        <v>DAP</v>
      </c>
      <c r="E165" s="88">
        <f>HLOOKUP(D165,Bilan!$A$1:$L$2,2,FALSE)</f>
        <v>5</v>
      </c>
      <c r="F165" s="88" t="str">
        <f t="shared" si="3"/>
        <v>Bilan_B35_DAP</v>
      </c>
      <c r="G165" s="145">
        <f t="shared" si="10"/>
        <v>0</v>
      </c>
    </row>
    <row r="166" spans="1:7" x14ac:dyDescent="0.25">
      <c r="A166" s="144" t="s">
        <v>413</v>
      </c>
      <c r="B166" s="144" t="s">
        <v>79</v>
      </c>
      <c r="C166" s="144" t="s">
        <v>334</v>
      </c>
      <c r="D166" s="87" t="str">
        <f t="shared" si="9"/>
        <v>DAP</v>
      </c>
      <c r="E166" s="88">
        <f>HLOOKUP(D166,Bilan!$A$1:$L$2,2,FALSE)</f>
        <v>5</v>
      </c>
      <c r="F166" s="88" t="str">
        <f t="shared" si="3"/>
        <v>Bilan_B36_DAP</v>
      </c>
      <c r="G166" s="145">
        <f t="shared" si="10"/>
        <v>0</v>
      </c>
    </row>
    <row r="167" spans="1:7" x14ac:dyDescent="0.25">
      <c r="A167" s="144" t="s">
        <v>413</v>
      </c>
      <c r="B167" s="144" t="s">
        <v>79</v>
      </c>
      <c r="C167" s="144" t="s">
        <v>335</v>
      </c>
      <c r="D167" s="87" t="str">
        <f t="shared" si="9"/>
        <v>DAP</v>
      </c>
      <c r="E167" s="88">
        <f>HLOOKUP(D167,Bilan!$A$1:$L$2,2,FALSE)</f>
        <v>5</v>
      </c>
      <c r="F167" s="88" t="str">
        <f t="shared" si="3"/>
        <v>Bilan_B37_DAP</v>
      </c>
      <c r="G167" s="145">
        <f t="shared" si="10"/>
        <v>0</v>
      </c>
    </row>
    <row r="168" spans="1:7" x14ac:dyDescent="0.25">
      <c r="A168" s="144" t="s">
        <v>413</v>
      </c>
      <c r="B168" s="144" t="s">
        <v>79</v>
      </c>
      <c r="C168" s="144" t="s">
        <v>783</v>
      </c>
      <c r="D168" s="87" t="str">
        <f t="shared" si="9"/>
        <v>DAP</v>
      </c>
      <c r="E168" s="88">
        <f>HLOOKUP(D168,Bilan!$A$1:$L$2,2,FALSE)</f>
        <v>5</v>
      </c>
      <c r="F168" s="88" t="str">
        <f t="shared" ref="F168:F209" si="11">CONCATENATE(B168,"_",C168,"_",D168)</f>
        <v>Bilan_B38_DAP</v>
      </c>
      <c r="G168" s="145">
        <f t="shared" ref="G168:G209" si="12">VLOOKUP(C168,Bilan,E168,FALSE)</f>
        <v>0</v>
      </c>
    </row>
    <row r="169" spans="1:7" x14ac:dyDescent="0.25">
      <c r="A169" s="144" t="s">
        <v>413</v>
      </c>
      <c r="B169" s="144" t="s">
        <v>79</v>
      </c>
      <c r="C169" s="144" t="s">
        <v>784</v>
      </c>
      <c r="D169" s="87" t="str">
        <f t="shared" si="9"/>
        <v>DAP</v>
      </c>
      <c r="E169" s="88">
        <f>HLOOKUP(D169,Bilan!$A$1:$L$2,2,FALSE)</f>
        <v>5</v>
      </c>
      <c r="F169" s="88" t="str">
        <f t="shared" si="11"/>
        <v>Bilan_B39_DAP</v>
      </c>
      <c r="G169" s="145">
        <f t="shared" si="12"/>
        <v>0</v>
      </c>
    </row>
    <row r="170" spans="1:7" x14ac:dyDescent="0.25">
      <c r="A170" s="144" t="s">
        <v>413</v>
      </c>
      <c r="B170" s="144" t="s">
        <v>79</v>
      </c>
      <c r="C170" s="144" t="s">
        <v>785</v>
      </c>
      <c r="D170" s="87" t="str">
        <f t="shared" si="9"/>
        <v>DAP</v>
      </c>
      <c r="E170" s="88">
        <f>HLOOKUP(D170,Bilan!$A$1:$L$2,2,FALSE)</f>
        <v>5</v>
      </c>
      <c r="F170" s="88" t="str">
        <f t="shared" si="11"/>
        <v>Bilan_B40_DAP</v>
      </c>
      <c r="G170" s="145">
        <f t="shared" si="12"/>
        <v>0</v>
      </c>
    </row>
    <row r="171" spans="1:7" x14ac:dyDescent="0.25">
      <c r="A171" s="144" t="s">
        <v>413</v>
      </c>
      <c r="B171" s="144" t="s">
        <v>79</v>
      </c>
      <c r="C171" s="144" t="s">
        <v>786</v>
      </c>
      <c r="D171" s="87" t="str">
        <f t="shared" si="9"/>
        <v>DAP</v>
      </c>
      <c r="E171" s="88">
        <f>HLOOKUP(D171,Bilan!$A$1:$L$2,2,FALSE)</f>
        <v>5</v>
      </c>
      <c r="F171" s="88" t="str">
        <f t="shared" si="11"/>
        <v>Bilan_B41_DAP</v>
      </c>
      <c r="G171" s="145">
        <f t="shared" si="12"/>
        <v>0</v>
      </c>
    </row>
    <row r="172" spans="1:7" x14ac:dyDescent="0.25">
      <c r="A172" s="144" t="s">
        <v>413</v>
      </c>
      <c r="B172" s="144" t="s">
        <v>79</v>
      </c>
      <c r="C172" s="144" t="s">
        <v>787</v>
      </c>
      <c r="D172" s="87" t="str">
        <f t="shared" si="9"/>
        <v>DAP</v>
      </c>
      <c r="E172" s="88">
        <f>HLOOKUP(D172,Bilan!$A$1:$L$2,2,FALSE)</f>
        <v>5</v>
      </c>
      <c r="F172" s="88" t="str">
        <f t="shared" si="11"/>
        <v>Bilan_B42_DAP</v>
      </c>
      <c r="G172" s="145">
        <f t="shared" si="12"/>
        <v>0</v>
      </c>
    </row>
    <row r="173" spans="1:7" x14ac:dyDescent="0.25">
      <c r="A173" s="144" t="s">
        <v>413</v>
      </c>
      <c r="B173" s="144" t="s">
        <v>79</v>
      </c>
      <c r="C173" s="144" t="s">
        <v>788</v>
      </c>
      <c r="D173" s="87" t="str">
        <f t="shared" si="9"/>
        <v>DAP</v>
      </c>
      <c r="E173" s="88">
        <f>HLOOKUP(D173,Bilan!$A$1:$L$2,2,FALSE)</f>
        <v>5</v>
      </c>
      <c r="F173" s="88" t="str">
        <f t="shared" si="11"/>
        <v>Bilan_B43_DAP</v>
      </c>
      <c r="G173" s="145">
        <f t="shared" si="12"/>
        <v>0</v>
      </c>
    </row>
    <row r="174" spans="1:7" x14ac:dyDescent="0.25">
      <c r="A174" s="144" t="s">
        <v>413</v>
      </c>
      <c r="B174" s="144" t="s">
        <v>79</v>
      </c>
      <c r="C174" s="144" t="s">
        <v>789</v>
      </c>
      <c r="D174" s="87" t="str">
        <f t="shared" si="9"/>
        <v>DAP</v>
      </c>
      <c r="E174" s="88">
        <f>HLOOKUP(D174,Bilan!$A$1:$L$2,2,FALSE)</f>
        <v>5</v>
      </c>
      <c r="F174" s="88" t="str">
        <f t="shared" si="11"/>
        <v>Bilan_B44_DAP</v>
      </c>
      <c r="G174" s="145">
        <f t="shared" si="12"/>
        <v>0</v>
      </c>
    </row>
    <row r="175" spans="1:7" x14ac:dyDescent="0.25">
      <c r="A175" s="144" t="s">
        <v>413</v>
      </c>
      <c r="B175" s="144" t="s">
        <v>79</v>
      </c>
      <c r="C175" s="144" t="s">
        <v>790</v>
      </c>
      <c r="D175" s="87" t="str">
        <f t="shared" si="9"/>
        <v>DAP</v>
      </c>
      <c r="E175" s="88">
        <f>HLOOKUP(D175,Bilan!$A$1:$L$2,2,FALSE)</f>
        <v>5</v>
      </c>
      <c r="F175" s="88" t="str">
        <f t="shared" si="11"/>
        <v>Bilan_B45_DAP</v>
      </c>
      <c r="G175" s="145">
        <f t="shared" si="12"/>
        <v>0</v>
      </c>
    </row>
    <row r="176" spans="1:7" x14ac:dyDescent="0.25">
      <c r="A176" s="144" t="s">
        <v>413</v>
      </c>
      <c r="B176" s="144" t="s">
        <v>79</v>
      </c>
      <c r="C176" s="144" t="s">
        <v>791</v>
      </c>
      <c r="D176" s="87" t="str">
        <f t="shared" si="9"/>
        <v>DAP</v>
      </c>
      <c r="E176" s="88">
        <f>HLOOKUP(D176,Bilan!$A$1:$L$2,2,FALSE)</f>
        <v>5</v>
      </c>
      <c r="F176" s="88" t="str">
        <f t="shared" si="11"/>
        <v>Bilan_B46_DAP</v>
      </c>
      <c r="G176" s="145">
        <f t="shared" si="12"/>
        <v>0</v>
      </c>
    </row>
    <row r="177" spans="1:7" x14ac:dyDescent="0.25">
      <c r="A177" s="144" t="s">
        <v>413</v>
      </c>
      <c r="B177" s="144" t="s">
        <v>79</v>
      </c>
      <c r="C177" s="144" t="s">
        <v>792</v>
      </c>
      <c r="D177" s="87" t="str">
        <f t="shared" si="9"/>
        <v>DAP</v>
      </c>
      <c r="E177" s="88">
        <f>HLOOKUP(D177,Bilan!$A$1:$L$2,2,FALSE)</f>
        <v>5</v>
      </c>
      <c r="F177" s="88" t="str">
        <f t="shared" si="11"/>
        <v>Bilan_B47_DAP</v>
      </c>
      <c r="G177" s="145">
        <f t="shared" si="12"/>
        <v>0</v>
      </c>
    </row>
    <row r="178" spans="1:7" x14ac:dyDescent="0.25">
      <c r="A178" s="144" t="s">
        <v>413</v>
      </c>
      <c r="B178" s="144" t="s">
        <v>79</v>
      </c>
      <c r="C178" s="144" t="s">
        <v>793</v>
      </c>
      <c r="D178" s="87" t="str">
        <f t="shared" si="9"/>
        <v>DAP</v>
      </c>
      <c r="E178" s="88">
        <f>HLOOKUP(D178,Bilan!$A$1:$L$2,2,FALSE)</f>
        <v>5</v>
      </c>
      <c r="F178" s="88" t="str">
        <f t="shared" si="11"/>
        <v>Bilan_B48_DAP</v>
      </c>
      <c r="G178" s="145">
        <f t="shared" si="12"/>
        <v>0</v>
      </c>
    </row>
    <row r="179" spans="1:7" x14ac:dyDescent="0.25">
      <c r="A179" s="144" t="s">
        <v>413</v>
      </c>
      <c r="B179" s="144" t="s">
        <v>79</v>
      </c>
      <c r="C179" s="144" t="s">
        <v>794</v>
      </c>
      <c r="D179" s="87" t="str">
        <f t="shared" si="9"/>
        <v>DAP</v>
      </c>
      <c r="E179" s="88">
        <f>HLOOKUP(D179,Bilan!$A$1:$L$2,2,FALSE)</f>
        <v>5</v>
      </c>
      <c r="F179" s="88" t="str">
        <f t="shared" si="11"/>
        <v>Bilan_B49_DAP</v>
      </c>
      <c r="G179" s="145">
        <f t="shared" si="12"/>
        <v>0</v>
      </c>
    </row>
    <row r="180" spans="1:7" x14ac:dyDescent="0.25">
      <c r="A180" s="144" t="s">
        <v>413</v>
      </c>
      <c r="B180" s="144" t="s">
        <v>79</v>
      </c>
      <c r="C180" s="144" t="s">
        <v>795</v>
      </c>
      <c r="D180" s="87" t="str">
        <f t="shared" si="9"/>
        <v>DAP</v>
      </c>
      <c r="E180" s="88">
        <f>HLOOKUP(D180,Bilan!$A$1:$L$2,2,FALSE)</f>
        <v>5</v>
      </c>
      <c r="F180" s="88" t="str">
        <f t="shared" si="11"/>
        <v>Bilan_B50_DAP</v>
      </c>
      <c r="G180" s="145">
        <f t="shared" si="12"/>
        <v>0</v>
      </c>
    </row>
    <row r="181" spans="1:7" x14ac:dyDescent="0.25">
      <c r="A181" s="144" t="s">
        <v>413</v>
      </c>
      <c r="B181" s="144" t="s">
        <v>79</v>
      </c>
      <c r="C181" s="144" t="s">
        <v>796</v>
      </c>
      <c r="D181" s="87" t="str">
        <f t="shared" si="9"/>
        <v>DAP</v>
      </c>
      <c r="E181" s="88">
        <f>HLOOKUP(D181,Bilan!$A$1:$L$2,2,FALSE)</f>
        <v>5</v>
      </c>
      <c r="F181" s="88" t="str">
        <f t="shared" si="11"/>
        <v>Bilan_B51_DAP</v>
      </c>
      <c r="G181" s="145">
        <f t="shared" si="12"/>
        <v>0</v>
      </c>
    </row>
    <row r="182" spans="1:7" x14ac:dyDescent="0.25">
      <c r="A182" s="144" t="s">
        <v>413</v>
      </c>
      <c r="B182" s="144" t="s">
        <v>79</v>
      </c>
      <c r="C182" s="144" t="s">
        <v>797</v>
      </c>
      <c r="D182" s="87" t="str">
        <f t="shared" si="9"/>
        <v>DAP</v>
      </c>
      <c r="E182" s="88">
        <f>HLOOKUP(D182,Bilan!$A$1:$L$2,2,FALSE)</f>
        <v>5</v>
      </c>
      <c r="F182" s="88" t="str">
        <f t="shared" si="11"/>
        <v>Bilan_B52_DAP</v>
      </c>
      <c r="G182" s="145">
        <f t="shared" si="12"/>
        <v>0</v>
      </c>
    </row>
    <row r="183" spans="1:7" x14ac:dyDescent="0.25">
      <c r="A183" s="144" t="s">
        <v>413</v>
      </c>
      <c r="B183" s="144" t="s">
        <v>79</v>
      </c>
      <c r="C183" s="144" t="s">
        <v>798</v>
      </c>
      <c r="D183" s="87" t="str">
        <f t="shared" si="9"/>
        <v>DAP</v>
      </c>
      <c r="E183" s="88">
        <f>HLOOKUP(D183,Bilan!$A$1:$L$2,2,FALSE)</f>
        <v>5</v>
      </c>
      <c r="F183" s="88" t="str">
        <f t="shared" si="11"/>
        <v>Bilan_B53_DAP</v>
      </c>
      <c r="G183" s="145">
        <f t="shared" si="12"/>
        <v>0</v>
      </c>
    </row>
    <row r="184" spans="1:7" x14ac:dyDescent="0.25">
      <c r="A184" s="144" t="s">
        <v>413</v>
      </c>
      <c r="B184" s="144" t="s">
        <v>79</v>
      </c>
      <c r="C184" s="144" t="s">
        <v>799</v>
      </c>
      <c r="D184" s="87" t="str">
        <f t="shared" si="9"/>
        <v>DAP</v>
      </c>
      <c r="E184" s="88">
        <f>HLOOKUP(D184,Bilan!$A$1:$L$2,2,FALSE)</f>
        <v>5</v>
      </c>
      <c r="F184" s="88" t="str">
        <f t="shared" si="11"/>
        <v>Bilan_B54_DAP</v>
      </c>
      <c r="G184" s="145">
        <f t="shared" si="12"/>
        <v>0</v>
      </c>
    </row>
    <row r="185" spans="1:7" x14ac:dyDescent="0.25">
      <c r="A185" s="144" t="s">
        <v>413</v>
      </c>
      <c r="B185" s="144" t="s">
        <v>79</v>
      </c>
      <c r="C185" s="144" t="s">
        <v>800</v>
      </c>
      <c r="D185" s="87" t="str">
        <f t="shared" si="9"/>
        <v>DAP</v>
      </c>
      <c r="E185" s="88">
        <f>HLOOKUP(D185,Bilan!$A$1:$L$2,2,FALSE)</f>
        <v>5</v>
      </c>
      <c r="F185" s="88" t="str">
        <f t="shared" si="11"/>
        <v>Bilan_B55_DAP</v>
      </c>
      <c r="G185" s="145">
        <f t="shared" si="12"/>
        <v>0</v>
      </c>
    </row>
    <row r="186" spans="1:7" x14ac:dyDescent="0.25">
      <c r="A186" s="144" t="s">
        <v>413</v>
      </c>
      <c r="B186" s="144" t="s">
        <v>79</v>
      </c>
      <c r="C186" s="144" t="s">
        <v>801</v>
      </c>
      <c r="D186" s="87" t="str">
        <f t="shared" si="9"/>
        <v>DAP</v>
      </c>
      <c r="E186" s="88">
        <f>HLOOKUP(D186,Bilan!$A$1:$L$2,2,FALSE)</f>
        <v>5</v>
      </c>
      <c r="F186" s="88" t="str">
        <f t="shared" si="11"/>
        <v>Bilan_B56_DAP</v>
      </c>
      <c r="G186" s="145">
        <f t="shared" si="12"/>
        <v>0</v>
      </c>
    </row>
    <row r="187" spans="1:7" x14ac:dyDescent="0.25">
      <c r="A187" s="144" t="s">
        <v>413</v>
      </c>
      <c r="B187" s="144" t="s">
        <v>79</v>
      </c>
      <c r="C187" s="144" t="s">
        <v>802</v>
      </c>
      <c r="D187" s="87" t="str">
        <f t="shared" si="9"/>
        <v>DAP</v>
      </c>
      <c r="E187" s="88">
        <f>HLOOKUP(D187,Bilan!$A$1:$L$2,2,FALSE)</f>
        <v>5</v>
      </c>
      <c r="F187" s="88" t="str">
        <f t="shared" si="11"/>
        <v>Bilan_B57_DAP</v>
      </c>
      <c r="G187" s="145">
        <f t="shared" si="12"/>
        <v>0</v>
      </c>
    </row>
    <row r="188" spans="1:7" x14ac:dyDescent="0.25">
      <c r="A188" s="144" t="s">
        <v>413</v>
      </c>
      <c r="B188" s="144" t="s">
        <v>79</v>
      </c>
      <c r="C188" s="144" t="s">
        <v>803</v>
      </c>
      <c r="D188" s="87" t="str">
        <f t="shared" si="9"/>
        <v>DAP</v>
      </c>
      <c r="E188" s="88">
        <f>HLOOKUP(D188,Bilan!$A$1:$L$2,2,FALSE)</f>
        <v>5</v>
      </c>
      <c r="F188" s="88" t="str">
        <f t="shared" si="11"/>
        <v>Bilan_B58_DAP</v>
      </c>
      <c r="G188" s="145">
        <f t="shared" si="12"/>
        <v>0</v>
      </c>
    </row>
    <row r="189" spans="1:7" x14ac:dyDescent="0.25">
      <c r="A189" s="144" t="s">
        <v>413</v>
      </c>
      <c r="B189" s="144" t="s">
        <v>79</v>
      </c>
      <c r="C189" s="144" t="s">
        <v>804</v>
      </c>
      <c r="D189" s="87" t="str">
        <f t="shared" si="9"/>
        <v>DAP</v>
      </c>
      <c r="E189" s="88">
        <f>HLOOKUP(D189,Bilan!$A$1:$L$2,2,FALSE)</f>
        <v>5</v>
      </c>
      <c r="F189" s="88" t="str">
        <f t="shared" si="11"/>
        <v>Bilan_B59_DAP</v>
      </c>
      <c r="G189" s="145">
        <f t="shared" si="12"/>
        <v>0</v>
      </c>
    </row>
    <row r="190" spans="1:7" x14ac:dyDescent="0.25">
      <c r="A190" s="144" t="s">
        <v>413</v>
      </c>
      <c r="B190" s="144" t="s">
        <v>79</v>
      </c>
      <c r="C190" s="144" t="s">
        <v>805</v>
      </c>
      <c r="D190" s="87" t="str">
        <f t="shared" si="9"/>
        <v>DAP</v>
      </c>
      <c r="E190" s="88">
        <f>HLOOKUP(D190,Bilan!$A$1:$L$2,2,FALSE)</f>
        <v>5</v>
      </c>
      <c r="F190" s="88" t="str">
        <f t="shared" si="11"/>
        <v>Bilan_B60_DAP</v>
      </c>
      <c r="G190" s="145">
        <f t="shared" si="12"/>
        <v>0</v>
      </c>
    </row>
    <row r="191" spans="1:7" x14ac:dyDescent="0.25">
      <c r="A191" s="144" t="s">
        <v>413</v>
      </c>
      <c r="B191" s="144" t="s">
        <v>79</v>
      </c>
      <c r="C191" s="144" t="s">
        <v>806</v>
      </c>
      <c r="D191" s="87" t="str">
        <f t="shared" si="9"/>
        <v>DAP</v>
      </c>
      <c r="E191" s="88">
        <f>HLOOKUP(D191,Bilan!$A$1:$L$2,2,FALSE)</f>
        <v>5</v>
      </c>
      <c r="F191" s="88" t="str">
        <f t="shared" si="11"/>
        <v>Bilan_B61_DAP</v>
      </c>
      <c r="G191" s="145">
        <f t="shared" si="12"/>
        <v>0</v>
      </c>
    </row>
    <row r="192" spans="1:7" x14ac:dyDescent="0.25">
      <c r="A192" s="144" t="s">
        <v>413</v>
      </c>
      <c r="B192" s="144" t="s">
        <v>79</v>
      </c>
      <c r="C192" s="144" t="s">
        <v>807</v>
      </c>
      <c r="D192" s="87" t="str">
        <f t="shared" si="9"/>
        <v>DAP</v>
      </c>
      <c r="E192" s="88">
        <f>HLOOKUP(D192,Bilan!$A$1:$L$2,2,FALSE)</f>
        <v>5</v>
      </c>
      <c r="F192" s="88" t="str">
        <f t="shared" si="11"/>
        <v>Bilan_B62_DAP</v>
      </c>
      <c r="G192" s="145">
        <f t="shared" si="12"/>
        <v>0</v>
      </c>
    </row>
    <row r="193" spans="1:7" x14ac:dyDescent="0.25">
      <c r="A193" s="144" t="s">
        <v>413</v>
      </c>
      <c r="B193" s="144" t="s">
        <v>79</v>
      </c>
      <c r="C193" s="144" t="s">
        <v>808</v>
      </c>
      <c r="D193" s="87" t="str">
        <f t="shared" si="9"/>
        <v>DAP</v>
      </c>
      <c r="E193" s="88">
        <f>HLOOKUP(D193,Bilan!$A$1:$L$2,2,FALSE)</f>
        <v>5</v>
      </c>
      <c r="F193" s="88" t="str">
        <f t="shared" si="11"/>
        <v>Bilan_B63_DAP</v>
      </c>
      <c r="G193" s="145">
        <f t="shared" si="12"/>
        <v>0</v>
      </c>
    </row>
    <row r="194" spans="1:7" x14ac:dyDescent="0.25">
      <c r="A194" s="144" t="s">
        <v>413</v>
      </c>
      <c r="B194" s="144" t="s">
        <v>79</v>
      </c>
      <c r="C194" s="144" t="s">
        <v>809</v>
      </c>
      <c r="D194" s="87" t="str">
        <f t="shared" si="9"/>
        <v>DAP</v>
      </c>
      <c r="E194" s="88">
        <f>HLOOKUP(D194,Bilan!$A$1:$L$2,2,FALSE)</f>
        <v>5</v>
      </c>
      <c r="F194" s="88" t="str">
        <f t="shared" si="11"/>
        <v>Bilan_B64_DAP</v>
      </c>
      <c r="G194" s="145">
        <f t="shared" si="12"/>
        <v>0</v>
      </c>
    </row>
    <row r="195" spans="1:7" x14ac:dyDescent="0.25">
      <c r="A195" s="144" t="s">
        <v>413</v>
      </c>
      <c r="B195" s="144" t="s">
        <v>79</v>
      </c>
      <c r="C195" s="144" t="s">
        <v>810</v>
      </c>
      <c r="D195" s="87" t="str">
        <f t="shared" si="9"/>
        <v>DAP</v>
      </c>
      <c r="E195" s="88">
        <f>HLOOKUP(D195,Bilan!$A$1:$L$2,2,FALSE)</f>
        <v>5</v>
      </c>
      <c r="F195" s="88" t="str">
        <f t="shared" si="11"/>
        <v>Bilan_B65_DAP</v>
      </c>
      <c r="G195" s="145">
        <f t="shared" si="12"/>
        <v>0</v>
      </c>
    </row>
    <row r="196" spans="1:7" x14ac:dyDescent="0.25">
      <c r="A196" s="144" t="s">
        <v>413</v>
      </c>
      <c r="B196" s="144" t="s">
        <v>79</v>
      </c>
      <c r="C196" s="144" t="s">
        <v>811</v>
      </c>
      <c r="D196" s="87" t="str">
        <f t="shared" si="9"/>
        <v>DAP</v>
      </c>
      <c r="E196" s="88">
        <f>HLOOKUP(D196,Bilan!$A$1:$L$2,2,FALSE)</f>
        <v>5</v>
      </c>
      <c r="F196" s="88" t="str">
        <f t="shared" si="11"/>
        <v>Bilan_B66_DAP</v>
      </c>
      <c r="G196" s="145">
        <f t="shared" si="12"/>
        <v>0</v>
      </c>
    </row>
    <row r="197" spans="1:7" x14ac:dyDescent="0.25">
      <c r="A197" s="144" t="s">
        <v>413</v>
      </c>
      <c r="B197" s="144" t="s">
        <v>79</v>
      </c>
      <c r="C197" s="144" t="s">
        <v>812</v>
      </c>
      <c r="D197" s="87" t="str">
        <f t="shared" ref="D197:D209" si="13">+D196</f>
        <v>DAP</v>
      </c>
      <c r="E197" s="88">
        <f>HLOOKUP(D197,Bilan!$A$1:$L$2,2,FALSE)</f>
        <v>5</v>
      </c>
      <c r="F197" s="88" t="str">
        <f t="shared" si="11"/>
        <v>Bilan_B67_DAP</v>
      </c>
      <c r="G197" s="145">
        <f t="shared" si="12"/>
        <v>0</v>
      </c>
    </row>
    <row r="198" spans="1:7" x14ac:dyDescent="0.25">
      <c r="A198" s="144" t="s">
        <v>413</v>
      </c>
      <c r="B198" s="144" t="s">
        <v>79</v>
      </c>
      <c r="C198" s="144" t="s">
        <v>813</v>
      </c>
      <c r="D198" s="87" t="str">
        <f t="shared" si="13"/>
        <v>DAP</v>
      </c>
      <c r="E198" s="88">
        <f>HLOOKUP(D198,Bilan!$A$1:$L$2,2,FALSE)</f>
        <v>5</v>
      </c>
      <c r="F198" s="88" t="str">
        <f t="shared" si="11"/>
        <v>Bilan_B68_DAP</v>
      </c>
      <c r="G198" s="145">
        <f t="shared" si="12"/>
        <v>0</v>
      </c>
    </row>
    <row r="199" spans="1:7" x14ac:dyDescent="0.25">
      <c r="A199" s="144" t="s">
        <v>413</v>
      </c>
      <c r="B199" s="144" t="s">
        <v>79</v>
      </c>
      <c r="C199" s="144" t="s">
        <v>814</v>
      </c>
      <c r="D199" s="87" t="str">
        <f t="shared" si="13"/>
        <v>DAP</v>
      </c>
      <c r="E199" s="88">
        <f>HLOOKUP(D199,Bilan!$A$1:$L$2,2,FALSE)</f>
        <v>5</v>
      </c>
      <c r="F199" s="88" t="str">
        <f t="shared" si="11"/>
        <v>Bilan_B69_DAP</v>
      </c>
      <c r="G199" s="145">
        <f t="shared" si="12"/>
        <v>0</v>
      </c>
    </row>
    <row r="200" spans="1:7" x14ac:dyDescent="0.25">
      <c r="A200" s="144" t="s">
        <v>413</v>
      </c>
      <c r="B200" s="144" t="s">
        <v>79</v>
      </c>
      <c r="C200" s="144" t="s">
        <v>815</v>
      </c>
      <c r="D200" s="87" t="str">
        <f t="shared" si="13"/>
        <v>DAP</v>
      </c>
      <c r="E200" s="88">
        <f>HLOOKUP(D200,Bilan!$A$1:$L$2,2,FALSE)</f>
        <v>5</v>
      </c>
      <c r="F200" s="88" t="str">
        <f t="shared" si="11"/>
        <v>Bilan_B70_DAP</v>
      </c>
      <c r="G200" s="145">
        <f t="shared" si="12"/>
        <v>0</v>
      </c>
    </row>
    <row r="201" spans="1:7" x14ac:dyDescent="0.25">
      <c r="A201" s="144" t="s">
        <v>413</v>
      </c>
      <c r="B201" s="144" t="s">
        <v>79</v>
      </c>
      <c r="C201" s="144" t="s">
        <v>816</v>
      </c>
      <c r="D201" s="87" t="str">
        <f t="shared" si="13"/>
        <v>DAP</v>
      </c>
      <c r="E201" s="88">
        <f>HLOOKUP(D201,Bilan!$A$1:$L$2,2,FALSE)</f>
        <v>5</v>
      </c>
      <c r="F201" s="88" t="str">
        <f t="shared" si="11"/>
        <v>Bilan_B71_DAP</v>
      </c>
      <c r="G201" s="145">
        <f t="shared" si="12"/>
        <v>0</v>
      </c>
    </row>
    <row r="202" spans="1:7" x14ac:dyDescent="0.25">
      <c r="A202" s="144" t="s">
        <v>413</v>
      </c>
      <c r="B202" s="144" t="s">
        <v>79</v>
      </c>
      <c r="C202" s="144" t="s">
        <v>817</v>
      </c>
      <c r="D202" s="87" t="str">
        <f t="shared" si="13"/>
        <v>DAP</v>
      </c>
      <c r="E202" s="88">
        <f>HLOOKUP(D202,Bilan!$A$1:$L$2,2,FALSE)</f>
        <v>5</v>
      </c>
      <c r="F202" s="88" t="str">
        <f t="shared" si="11"/>
        <v>Bilan_B72_DAP</v>
      </c>
      <c r="G202" s="145">
        <f t="shared" si="12"/>
        <v>0</v>
      </c>
    </row>
    <row r="203" spans="1:7" x14ac:dyDescent="0.25">
      <c r="A203" s="144" t="s">
        <v>413</v>
      </c>
      <c r="B203" s="144" t="s">
        <v>79</v>
      </c>
      <c r="C203" s="144" t="s">
        <v>818</v>
      </c>
      <c r="D203" s="87" t="str">
        <f t="shared" si="13"/>
        <v>DAP</v>
      </c>
      <c r="E203" s="88">
        <f>HLOOKUP(D203,Bilan!$A$1:$L$2,2,FALSE)</f>
        <v>5</v>
      </c>
      <c r="F203" s="88" t="str">
        <f t="shared" si="11"/>
        <v>Bilan_B73_DAP</v>
      </c>
      <c r="G203" s="145">
        <f t="shared" si="12"/>
        <v>0</v>
      </c>
    </row>
    <row r="204" spans="1:7" x14ac:dyDescent="0.25">
      <c r="A204" s="144" t="s">
        <v>413</v>
      </c>
      <c r="B204" s="144" t="s">
        <v>79</v>
      </c>
      <c r="C204" s="144" t="s">
        <v>819</v>
      </c>
      <c r="D204" s="87" t="str">
        <f t="shared" si="13"/>
        <v>DAP</v>
      </c>
      <c r="E204" s="88">
        <f>HLOOKUP(D204,Bilan!$A$1:$L$2,2,FALSE)</f>
        <v>5</v>
      </c>
      <c r="F204" s="88" t="str">
        <f t="shared" si="11"/>
        <v>Bilan_B74_DAP</v>
      </c>
      <c r="G204" s="145">
        <f t="shared" si="12"/>
        <v>0</v>
      </c>
    </row>
    <row r="205" spans="1:7" x14ac:dyDescent="0.25">
      <c r="A205" s="144" t="s">
        <v>413</v>
      </c>
      <c r="B205" s="144" t="s">
        <v>79</v>
      </c>
      <c r="C205" s="144" t="s">
        <v>820</v>
      </c>
      <c r="D205" s="87" t="str">
        <f t="shared" si="13"/>
        <v>DAP</v>
      </c>
      <c r="E205" s="88">
        <f>HLOOKUP(D205,Bilan!$A$1:$L$2,2,FALSE)</f>
        <v>5</v>
      </c>
      <c r="F205" s="88" t="str">
        <f t="shared" si="11"/>
        <v>Bilan_B75_DAP</v>
      </c>
      <c r="G205" s="145">
        <f t="shared" si="12"/>
        <v>0</v>
      </c>
    </row>
    <row r="206" spans="1:7" x14ac:dyDescent="0.25">
      <c r="A206" s="144" t="s">
        <v>413</v>
      </c>
      <c r="B206" s="144" t="s">
        <v>79</v>
      </c>
      <c r="C206" s="144" t="s">
        <v>821</v>
      </c>
      <c r="D206" s="87" t="str">
        <f t="shared" si="13"/>
        <v>DAP</v>
      </c>
      <c r="E206" s="88">
        <f>HLOOKUP(D206,Bilan!$A$1:$L$2,2,FALSE)</f>
        <v>5</v>
      </c>
      <c r="F206" s="88" t="str">
        <f t="shared" si="11"/>
        <v>Bilan_B76_DAP</v>
      </c>
      <c r="G206" s="145">
        <f t="shared" si="12"/>
        <v>0</v>
      </c>
    </row>
    <row r="207" spans="1:7" x14ac:dyDescent="0.25">
      <c r="A207" s="144" t="s">
        <v>413</v>
      </c>
      <c r="B207" s="144" t="s">
        <v>79</v>
      </c>
      <c r="C207" s="144" t="s">
        <v>822</v>
      </c>
      <c r="D207" s="87" t="str">
        <f t="shared" si="13"/>
        <v>DAP</v>
      </c>
      <c r="E207" s="88">
        <f>HLOOKUP(D207,Bilan!$A$1:$L$2,2,FALSE)</f>
        <v>5</v>
      </c>
      <c r="F207" s="88" t="str">
        <f t="shared" si="11"/>
        <v>Bilan_B77_DAP</v>
      </c>
      <c r="G207" s="145">
        <f t="shared" si="12"/>
        <v>0</v>
      </c>
    </row>
    <row r="208" spans="1:7" x14ac:dyDescent="0.25">
      <c r="A208" s="144" t="s">
        <v>413</v>
      </c>
      <c r="B208" s="144" t="s">
        <v>79</v>
      </c>
      <c r="C208" s="144" t="s">
        <v>823</v>
      </c>
      <c r="D208" s="87" t="str">
        <f t="shared" si="13"/>
        <v>DAP</v>
      </c>
      <c r="E208" s="88">
        <f>HLOOKUP(D208,Bilan!$A$1:$L$2,2,FALSE)</f>
        <v>5</v>
      </c>
      <c r="F208" s="88" t="str">
        <f t="shared" si="11"/>
        <v>Bilan_B78_DAP</v>
      </c>
      <c r="G208" s="145">
        <f t="shared" si="12"/>
        <v>0</v>
      </c>
    </row>
    <row r="209" spans="1:7" x14ac:dyDescent="0.25">
      <c r="A209" s="144" t="s">
        <v>413</v>
      </c>
      <c r="B209" s="144" t="s">
        <v>79</v>
      </c>
      <c r="C209" s="144" t="s">
        <v>824</v>
      </c>
      <c r="D209" s="87" t="str">
        <f t="shared" si="13"/>
        <v>DAP</v>
      </c>
      <c r="E209" s="88">
        <f>HLOOKUP(D209,Bilan!$A$1:$L$2,2,FALSE)</f>
        <v>5</v>
      </c>
      <c r="F209" s="88" t="str">
        <f t="shared" si="11"/>
        <v>Bilan_B79_DAP</v>
      </c>
      <c r="G209" s="145">
        <f t="shared" si="12"/>
        <v>0</v>
      </c>
    </row>
    <row r="210" spans="1:7" x14ac:dyDescent="0.25">
      <c r="A210" s="135" t="s">
        <v>413</v>
      </c>
      <c r="B210" s="135" t="s">
        <v>79</v>
      </c>
      <c r="C210" s="135" t="s">
        <v>48</v>
      </c>
      <c r="D210" s="142" t="s">
        <v>337</v>
      </c>
      <c r="E210" s="93">
        <f>HLOOKUP(D210,Bilan!$A$1:$L$2,2,FALSE)</f>
        <v>6</v>
      </c>
      <c r="F210" s="93" t="str">
        <f t="shared" si="3"/>
        <v>Bilan_B1_AN</v>
      </c>
      <c r="G210" s="143">
        <f t="shared" si="10"/>
        <v>0</v>
      </c>
    </row>
    <row r="211" spans="1:7" x14ac:dyDescent="0.25">
      <c r="A211" s="144" t="s">
        <v>413</v>
      </c>
      <c r="B211" s="144" t="s">
        <v>79</v>
      </c>
      <c r="C211" s="144" t="s">
        <v>309</v>
      </c>
      <c r="D211" s="87" t="str">
        <f>+D210</f>
        <v>AN</v>
      </c>
      <c r="E211" s="88">
        <f>HLOOKUP(D211,Bilan!$A$1:$L$2,2,FALSE)</f>
        <v>6</v>
      </c>
      <c r="F211" s="88" t="str">
        <f t="shared" si="3"/>
        <v>Bilan_B2_AN</v>
      </c>
      <c r="G211" s="145">
        <f t="shared" si="10"/>
        <v>0</v>
      </c>
    </row>
    <row r="212" spans="1:7" x14ac:dyDescent="0.25">
      <c r="A212" s="144" t="s">
        <v>413</v>
      </c>
      <c r="B212" s="144" t="s">
        <v>79</v>
      </c>
      <c r="C212" s="144" t="s">
        <v>310</v>
      </c>
      <c r="D212" s="87" t="str">
        <f t="shared" ref="D212:D275" si="14">+D211</f>
        <v>AN</v>
      </c>
      <c r="E212" s="88">
        <f>HLOOKUP(D212,Bilan!$A$1:$L$2,2,FALSE)</f>
        <v>6</v>
      </c>
      <c r="F212" s="88" t="str">
        <f t="shared" si="3"/>
        <v>Bilan_B3_AN</v>
      </c>
      <c r="G212" s="145">
        <f t="shared" si="10"/>
        <v>0</v>
      </c>
    </row>
    <row r="213" spans="1:7" x14ac:dyDescent="0.25">
      <c r="A213" s="144" t="s">
        <v>413</v>
      </c>
      <c r="B213" s="144" t="s">
        <v>79</v>
      </c>
      <c r="C213" s="144" t="s">
        <v>311</v>
      </c>
      <c r="D213" s="87" t="str">
        <f t="shared" si="14"/>
        <v>AN</v>
      </c>
      <c r="E213" s="88">
        <f>HLOOKUP(D213,Bilan!$A$1:$L$2,2,FALSE)</f>
        <v>6</v>
      </c>
      <c r="F213" s="88" t="str">
        <f t="shared" si="3"/>
        <v>Bilan_B4_AN</v>
      </c>
      <c r="G213" s="145">
        <f t="shared" si="10"/>
        <v>0</v>
      </c>
    </row>
    <row r="214" spans="1:7" x14ac:dyDescent="0.25">
      <c r="A214" s="144" t="s">
        <v>413</v>
      </c>
      <c r="B214" s="144" t="s">
        <v>79</v>
      </c>
      <c r="C214" s="144" t="s">
        <v>54</v>
      </c>
      <c r="D214" s="87" t="str">
        <f t="shared" si="14"/>
        <v>AN</v>
      </c>
      <c r="E214" s="88">
        <f>HLOOKUP(D214,Bilan!$A$1:$L$2,2,FALSE)</f>
        <v>6</v>
      </c>
      <c r="F214" s="88" t="str">
        <f t="shared" si="3"/>
        <v>Bilan_B5_AN</v>
      </c>
      <c r="G214" s="145">
        <f t="shared" si="10"/>
        <v>0</v>
      </c>
    </row>
    <row r="215" spans="1:7" x14ac:dyDescent="0.25">
      <c r="A215" s="144" t="s">
        <v>413</v>
      </c>
      <c r="B215" s="144" t="s">
        <v>79</v>
      </c>
      <c r="C215" s="144" t="s">
        <v>312</v>
      </c>
      <c r="D215" s="87" t="str">
        <f t="shared" si="14"/>
        <v>AN</v>
      </c>
      <c r="E215" s="88">
        <f>HLOOKUP(D215,Bilan!$A$1:$L$2,2,FALSE)</f>
        <v>6</v>
      </c>
      <c r="F215" s="88" t="str">
        <f t="shared" si="3"/>
        <v>Bilan_B6_AN</v>
      </c>
      <c r="G215" s="145">
        <f t="shared" si="10"/>
        <v>0</v>
      </c>
    </row>
    <row r="216" spans="1:7" x14ac:dyDescent="0.25">
      <c r="A216" s="144" t="s">
        <v>413</v>
      </c>
      <c r="B216" s="144" t="s">
        <v>79</v>
      </c>
      <c r="C216" s="144" t="s">
        <v>58</v>
      </c>
      <c r="D216" s="87" t="str">
        <f t="shared" si="14"/>
        <v>AN</v>
      </c>
      <c r="E216" s="88">
        <f>HLOOKUP(D216,Bilan!$A$1:$L$2,2,FALSE)</f>
        <v>6</v>
      </c>
      <c r="F216" s="88" t="str">
        <f t="shared" si="3"/>
        <v>Bilan_B7_AN</v>
      </c>
      <c r="G216" s="145">
        <f t="shared" si="10"/>
        <v>0</v>
      </c>
    </row>
    <row r="217" spans="1:7" x14ac:dyDescent="0.25">
      <c r="A217" s="144" t="s">
        <v>413</v>
      </c>
      <c r="B217" s="144" t="s">
        <v>79</v>
      </c>
      <c r="C217" s="144" t="s">
        <v>60</v>
      </c>
      <c r="D217" s="87" t="str">
        <f t="shared" si="14"/>
        <v>AN</v>
      </c>
      <c r="E217" s="88">
        <f>HLOOKUP(D217,Bilan!$A$1:$L$2,2,FALSE)</f>
        <v>6</v>
      </c>
      <c r="F217" s="88" t="str">
        <f t="shared" si="3"/>
        <v>Bilan_B8_AN</v>
      </c>
      <c r="G217" s="145">
        <f t="shared" si="10"/>
        <v>0</v>
      </c>
    </row>
    <row r="218" spans="1:7" x14ac:dyDescent="0.25">
      <c r="A218" s="144" t="s">
        <v>413</v>
      </c>
      <c r="B218" s="144" t="s">
        <v>79</v>
      </c>
      <c r="C218" s="144" t="s">
        <v>62</v>
      </c>
      <c r="D218" s="87" t="str">
        <f t="shared" si="14"/>
        <v>AN</v>
      </c>
      <c r="E218" s="88">
        <f>HLOOKUP(D218,Bilan!$A$1:$L$2,2,FALSE)</f>
        <v>6</v>
      </c>
      <c r="F218" s="88" t="str">
        <f t="shared" si="3"/>
        <v>Bilan_B9_AN</v>
      </c>
      <c r="G218" s="145">
        <f t="shared" si="10"/>
        <v>0</v>
      </c>
    </row>
    <row r="219" spans="1:7" x14ac:dyDescent="0.25">
      <c r="A219" s="144" t="s">
        <v>413</v>
      </c>
      <c r="B219" s="144" t="s">
        <v>79</v>
      </c>
      <c r="C219" s="144" t="s">
        <v>64</v>
      </c>
      <c r="D219" s="87" t="str">
        <f t="shared" si="14"/>
        <v>AN</v>
      </c>
      <c r="E219" s="88">
        <f>HLOOKUP(D219,Bilan!$A$1:$L$2,2,FALSE)</f>
        <v>6</v>
      </c>
      <c r="F219" s="88" t="str">
        <f t="shared" si="3"/>
        <v>Bilan_B10_AN</v>
      </c>
      <c r="G219" s="145">
        <f t="shared" si="10"/>
        <v>0</v>
      </c>
    </row>
    <row r="220" spans="1:7" x14ac:dyDescent="0.25">
      <c r="A220" s="144" t="s">
        <v>413</v>
      </c>
      <c r="B220" s="144" t="s">
        <v>79</v>
      </c>
      <c r="C220" s="144" t="s">
        <v>313</v>
      </c>
      <c r="D220" s="87" t="str">
        <f t="shared" si="14"/>
        <v>AN</v>
      </c>
      <c r="E220" s="88">
        <f>HLOOKUP(D220,Bilan!$A$1:$L$2,2,FALSE)</f>
        <v>6</v>
      </c>
      <c r="F220" s="88" t="str">
        <f t="shared" ref="F220:F325" si="15">CONCATENATE(B220,"_",C220,"_",D220)</f>
        <v>Bilan_B11_AN</v>
      </c>
      <c r="G220" s="145">
        <f t="shared" si="10"/>
        <v>0</v>
      </c>
    </row>
    <row r="221" spans="1:7" x14ac:dyDescent="0.25">
      <c r="A221" s="144" t="s">
        <v>413</v>
      </c>
      <c r="B221" s="144" t="s">
        <v>79</v>
      </c>
      <c r="C221" s="144" t="s">
        <v>66</v>
      </c>
      <c r="D221" s="87" t="str">
        <f t="shared" si="14"/>
        <v>AN</v>
      </c>
      <c r="E221" s="88">
        <f>HLOOKUP(D221,Bilan!$A$1:$L$2,2,FALSE)</f>
        <v>6</v>
      </c>
      <c r="F221" s="88" t="str">
        <f t="shared" si="15"/>
        <v>Bilan_B12_AN</v>
      </c>
      <c r="G221" s="145">
        <f t="shared" si="10"/>
        <v>0</v>
      </c>
    </row>
    <row r="222" spans="1:7" x14ac:dyDescent="0.25">
      <c r="A222" s="144" t="s">
        <v>413</v>
      </c>
      <c r="B222" s="144" t="s">
        <v>79</v>
      </c>
      <c r="C222" s="144" t="s">
        <v>68</v>
      </c>
      <c r="D222" s="87" t="str">
        <f t="shared" si="14"/>
        <v>AN</v>
      </c>
      <c r="E222" s="88">
        <f>HLOOKUP(D222,Bilan!$A$1:$L$2,2,FALSE)</f>
        <v>6</v>
      </c>
      <c r="F222" s="88" t="str">
        <f t="shared" si="15"/>
        <v>Bilan_B13_AN</v>
      </c>
      <c r="G222" s="145">
        <f t="shared" si="10"/>
        <v>0</v>
      </c>
    </row>
    <row r="223" spans="1:7" x14ac:dyDescent="0.25">
      <c r="A223" s="144" t="s">
        <v>413</v>
      </c>
      <c r="B223" s="144" t="s">
        <v>79</v>
      </c>
      <c r="C223" s="144" t="s">
        <v>314</v>
      </c>
      <c r="D223" s="87" t="str">
        <f t="shared" si="14"/>
        <v>AN</v>
      </c>
      <c r="E223" s="88">
        <f>HLOOKUP(D223,Bilan!$A$1:$L$2,2,FALSE)</f>
        <v>6</v>
      </c>
      <c r="F223" s="88" t="str">
        <f t="shared" si="15"/>
        <v>Bilan_B14_AN</v>
      </c>
      <c r="G223" s="145">
        <f t="shared" si="10"/>
        <v>0</v>
      </c>
    </row>
    <row r="224" spans="1:7" x14ac:dyDescent="0.25">
      <c r="A224" s="144" t="s">
        <v>413</v>
      </c>
      <c r="B224" s="144" t="s">
        <v>79</v>
      </c>
      <c r="C224" s="144" t="s">
        <v>315</v>
      </c>
      <c r="D224" s="87" t="str">
        <f t="shared" si="14"/>
        <v>AN</v>
      </c>
      <c r="E224" s="88">
        <f>HLOOKUP(D224,Bilan!$A$1:$L$2,2,FALSE)</f>
        <v>6</v>
      </c>
      <c r="F224" s="88" t="str">
        <f t="shared" si="15"/>
        <v>Bilan_B15_AN</v>
      </c>
      <c r="G224" s="145">
        <f t="shared" si="10"/>
        <v>0</v>
      </c>
    </row>
    <row r="225" spans="1:7" x14ac:dyDescent="0.25">
      <c r="A225" s="144" t="s">
        <v>413</v>
      </c>
      <c r="B225" s="144" t="s">
        <v>79</v>
      </c>
      <c r="C225" s="144" t="s">
        <v>316</v>
      </c>
      <c r="D225" s="87" t="str">
        <f t="shared" si="14"/>
        <v>AN</v>
      </c>
      <c r="E225" s="88">
        <f>HLOOKUP(D225,Bilan!$A$1:$L$2,2,FALSE)</f>
        <v>6</v>
      </c>
      <c r="F225" s="88" t="str">
        <f t="shared" si="15"/>
        <v>Bilan_B16_AN</v>
      </c>
      <c r="G225" s="145">
        <f t="shared" si="10"/>
        <v>0</v>
      </c>
    </row>
    <row r="226" spans="1:7" x14ac:dyDescent="0.25">
      <c r="A226" s="144" t="s">
        <v>413</v>
      </c>
      <c r="B226" s="144" t="s">
        <v>79</v>
      </c>
      <c r="C226" s="144" t="s">
        <v>317</v>
      </c>
      <c r="D226" s="87" t="str">
        <f t="shared" si="14"/>
        <v>AN</v>
      </c>
      <c r="E226" s="88">
        <f>HLOOKUP(D226,Bilan!$A$1:$L$2,2,FALSE)</f>
        <v>6</v>
      </c>
      <c r="F226" s="88" t="str">
        <f t="shared" si="15"/>
        <v>Bilan_B17_AN</v>
      </c>
      <c r="G226" s="145">
        <f t="shared" si="10"/>
        <v>0</v>
      </c>
    </row>
    <row r="227" spans="1:7" x14ac:dyDescent="0.25">
      <c r="A227" s="144" t="s">
        <v>413</v>
      </c>
      <c r="B227" s="144" t="s">
        <v>79</v>
      </c>
      <c r="C227" s="144" t="s">
        <v>318</v>
      </c>
      <c r="D227" s="87" t="str">
        <f t="shared" si="14"/>
        <v>AN</v>
      </c>
      <c r="E227" s="88">
        <f>HLOOKUP(D227,Bilan!$A$1:$L$2,2,FALSE)</f>
        <v>6</v>
      </c>
      <c r="F227" s="88" t="str">
        <f t="shared" si="15"/>
        <v>Bilan_B18_AN</v>
      </c>
      <c r="G227" s="145">
        <f t="shared" si="10"/>
        <v>0</v>
      </c>
    </row>
    <row r="228" spans="1:7" x14ac:dyDescent="0.25">
      <c r="A228" s="144" t="s">
        <v>413</v>
      </c>
      <c r="B228" s="144" t="s">
        <v>79</v>
      </c>
      <c r="C228" s="144" t="s">
        <v>319</v>
      </c>
      <c r="D228" s="87" t="str">
        <f t="shared" si="14"/>
        <v>AN</v>
      </c>
      <c r="E228" s="88">
        <f>HLOOKUP(D228,Bilan!$A$1:$L$2,2,FALSE)</f>
        <v>6</v>
      </c>
      <c r="F228" s="88" t="str">
        <f t="shared" si="15"/>
        <v>Bilan_B19_AN</v>
      </c>
      <c r="G228" s="145">
        <f t="shared" si="10"/>
        <v>0</v>
      </c>
    </row>
    <row r="229" spans="1:7" x14ac:dyDescent="0.25">
      <c r="A229" s="144" t="s">
        <v>413</v>
      </c>
      <c r="B229" s="144" t="s">
        <v>79</v>
      </c>
      <c r="C229" s="144" t="s">
        <v>320</v>
      </c>
      <c r="D229" s="87" t="str">
        <f t="shared" si="14"/>
        <v>AN</v>
      </c>
      <c r="E229" s="88">
        <f>HLOOKUP(D229,Bilan!$A$1:$L$2,2,FALSE)</f>
        <v>6</v>
      </c>
      <c r="F229" s="88" t="str">
        <f t="shared" si="15"/>
        <v>Bilan_B20_AN</v>
      </c>
      <c r="G229" s="145">
        <f t="shared" si="10"/>
        <v>0</v>
      </c>
    </row>
    <row r="230" spans="1:7" x14ac:dyDescent="0.25">
      <c r="A230" s="144" t="s">
        <v>413</v>
      </c>
      <c r="B230" s="144" t="s">
        <v>79</v>
      </c>
      <c r="C230" s="144" t="s">
        <v>321</v>
      </c>
      <c r="D230" s="87" t="str">
        <f t="shared" si="14"/>
        <v>AN</v>
      </c>
      <c r="E230" s="88">
        <f>HLOOKUP(D230,Bilan!$A$1:$L$2,2,FALSE)</f>
        <v>6</v>
      </c>
      <c r="F230" s="88" t="str">
        <f t="shared" si="15"/>
        <v>Bilan_B21_AN</v>
      </c>
      <c r="G230" s="145">
        <f t="shared" si="10"/>
        <v>0</v>
      </c>
    </row>
    <row r="231" spans="1:7" x14ac:dyDescent="0.25">
      <c r="A231" s="144" t="s">
        <v>413</v>
      </c>
      <c r="B231" s="144" t="s">
        <v>79</v>
      </c>
      <c r="C231" s="144" t="s">
        <v>76</v>
      </c>
      <c r="D231" s="87" t="str">
        <f t="shared" si="14"/>
        <v>AN</v>
      </c>
      <c r="E231" s="88">
        <f>HLOOKUP(D231,Bilan!$A$1:$L$2,2,FALSE)</f>
        <v>6</v>
      </c>
      <c r="F231" s="88" t="str">
        <f t="shared" si="15"/>
        <v>Bilan_B22_AN</v>
      </c>
      <c r="G231" s="145">
        <f t="shared" si="10"/>
        <v>0</v>
      </c>
    </row>
    <row r="232" spans="1:7" x14ac:dyDescent="0.25">
      <c r="A232" s="144" t="s">
        <v>413</v>
      </c>
      <c r="B232" s="144" t="s">
        <v>79</v>
      </c>
      <c r="C232" s="144" t="s">
        <v>78</v>
      </c>
      <c r="D232" s="87" t="str">
        <f t="shared" si="14"/>
        <v>AN</v>
      </c>
      <c r="E232" s="88">
        <f>HLOOKUP(D232,Bilan!$A$1:$L$2,2,FALSE)</f>
        <v>6</v>
      </c>
      <c r="F232" s="88" t="str">
        <f t="shared" si="15"/>
        <v>Bilan_B23_AN</v>
      </c>
      <c r="G232" s="145">
        <f t="shared" ref="G232:G305" si="16">VLOOKUP(C232,Bilan,E232,FALSE)</f>
        <v>0</v>
      </c>
    </row>
    <row r="233" spans="1:7" x14ac:dyDescent="0.25">
      <c r="A233" s="144" t="s">
        <v>413</v>
      </c>
      <c r="B233" s="144" t="s">
        <v>79</v>
      </c>
      <c r="C233" s="144" t="s">
        <v>322</v>
      </c>
      <c r="D233" s="87" t="str">
        <f t="shared" si="14"/>
        <v>AN</v>
      </c>
      <c r="E233" s="88">
        <f>HLOOKUP(D233,Bilan!$A$1:$L$2,2,FALSE)</f>
        <v>6</v>
      </c>
      <c r="F233" s="88" t="str">
        <f t="shared" si="15"/>
        <v>Bilan_B24_AN</v>
      </c>
      <c r="G233" s="145">
        <f t="shared" si="16"/>
        <v>0</v>
      </c>
    </row>
    <row r="234" spans="1:7" x14ac:dyDescent="0.25">
      <c r="A234" s="144" t="s">
        <v>413</v>
      </c>
      <c r="B234" s="144" t="s">
        <v>79</v>
      </c>
      <c r="C234" s="144" t="s">
        <v>323</v>
      </c>
      <c r="D234" s="87" t="str">
        <f t="shared" si="14"/>
        <v>AN</v>
      </c>
      <c r="E234" s="88">
        <f>HLOOKUP(D234,Bilan!$A$1:$L$2,2,FALSE)</f>
        <v>6</v>
      </c>
      <c r="F234" s="88" t="str">
        <f t="shared" si="15"/>
        <v>Bilan_B25_AN</v>
      </c>
      <c r="G234" s="145">
        <f t="shared" si="16"/>
        <v>0</v>
      </c>
    </row>
    <row r="235" spans="1:7" x14ac:dyDescent="0.25">
      <c r="A235" s="144" t="s">
        <v>413</v>
      </c>
      <c r="B235" s="144" t="s">
        <v>79</v>
      </c>
      <c r="C235" s="144" t="s">
        <v>324</v>
      </c>
      <c r="D235" s="87" t="str">
        <f t="shared" si="14"/>
        <v>AN</v>
      </c>
      <c r="E235" s="88">
        <f>HLOOKUP(D235,Bilan!$A$1:$L$2,2,FALSE)</f>
        <v>6</v>
      </c>
      <c r="F235" s="88" t="str">
        <f t="shared" si="15"/>
        <v>Bilan_B26_AN</v>
      </c>
      <c r="G235" s="145">
        <f t="shared" si="16"/>
        <v>0</v>
      </c>
    </row>
    <row r="236" spans="1:7" x14ac:dyDescent="0.25">
      <c r="A236" s="144" t="s">
        <v>413</v>
      </c>
      <c r="B236" s="144" t="s">
        <v>79</v>
      </c>
      <c r="C236" s="144" t="s">
        <v>325</v>
      </c>
      <c r="D236" s="87" t="str">
        <f t="shared" si="14"/>
        <v>AN</v>
      </c>
      <c r="E236" s="88">
        <f>HLOOKUP(D236,Bilan!$A$1:$L$2,2,FALSE)</f>
        <v>6</v>
      </c>
      <c r="F236" s="88" t="str">
        <f t="shared" si="15"/>
        <v>Bilan_B27_AN</v>
      </c>
      <c r="G236" s="145">
        <f t="shared" si="16"/>
        <v>0</v>
      </c>
    </row>
    <row r="237" spans="1:7" x14ac:dyDescent="0.25">
      <c r="A237" s="144" t="s">
        <v>413</v>
      </c>
      <c r="B237" s="144" t="s">
        <v>79</v>
      </c>
      <c r="C237" s="144" t="s">
        <v>326</v>
      </c>
      <c r="D237" s="87" t="str">
        <f t="shared" si="14"/>
        <v>AN</v>
      </c>
      <c r="E237" s="88">
        <f>HLOOKUP(D237,Bilan!$A$1:$L$2,2,FALSE)</f>
        <v>6</v>
      </c>
      <c r="F237" s="88" t="str">
        <f t="shared" si="15"/>
        <v>Bilan_B28_AN</v>
      </c>
      <c r="G237" s="145">
        <f t="shared" si="16"/>
        <v>0</v>
      </c>
    </row>
    <row r="238" spans="1:7" x14ac:dyDescent="0.25">
      <c r="A238" s="144" t="s">
        <v>413</v>
      </c>
      <c r="B238" s="144" t="s">
        <v>79</v>
      </c>
      <c r="C238" s="144" t="s">
        <v>327</v>
      </c>
      <c r="D238" s="87" t="str">
        <f t="shared" si="14"/>
        <v>AN</v>
      </c>
      <c r="E238" s="88">
        <f>HLOOKUP(D238,Bilan!$A$1:$L$2,2,FALSE)</f>
        <v>6</v>
      </c>
      <c r="F238" s="88" t="str">
        <f t="shared" si="15"/>
        <v>Bilan_B29_AN</v>
      </c>
      <c r="G238" s="145">
        <f t="shared" si="16"/>
        <v>0</v>
      </c>
    </row>
    <row r="239" spans="1:7" x14ac:dyDescent="0.25">
      <c r="A239" s="144" t="s">
        <v>413</v>
      </c>
      <c r="B239" s="144" t="s">
        <v>79</v>
      </c>
      <c r="C239" s="144" t="s">
        <v>328</v>
      </c>
      <c r="D239" s="87" t="str">
        <f t="shared" si="14"/>
        <v>AN</v>
      </c>
      <c r="E239" s="88">
        <f>HLOOKUP(D239,Bilan!$A$1:$L$2,2,FALSE)</f>
        <v>6</v>
      </c>
      <c r="F239" s="88" t="str">
        <f t="shared" si="15"/>
        <v>Bilan_B30_AN</v>
      </c>
      <c r="G239" s="145">
        <f t="shared" si="16"/>
        <v>0</v>
      </c>
    </row>
    <row r="240" spans="1:7" x14ac:dyDescent="0.25">
      <c r="A240" s="144" t="s">
        <v>413</v>
      </c>
      <c r="B240" s="144" t="s">
        <v>79</v>
      </c>
      <c r="C240" s="144" t="s">
        <v>329</v>
      </c>
      <c r="D240" s="87" t="str">
        <f t="shared" si="14"/>
        <v>AN</v>
      </c>
      <c r="E240" s="88">
        <f>HLOOKUP(D240,Bilan!$A$1:$L$2,2,FALSE)</f>
        <v>6</v>
      </c>
      <c r="F240" s="88" t="str">
        <f t="shared" si="15"/>
        <v>Bilan_B31_AN</v>
      </c>
      <c r="G240" s="145">
        <f t="shared" si="16"/>
        <v>0</v>
      </c>
    </row>
    <row r="241" spans="1:7" x14ac:dyDescent="0.25">
      <c r="A241" s="144" t="s">
        <v>413</v>
      </c>
      <c r="B241" s="144" t="s">
        <v>79</v>
      </c>
      <c r="C241" s="144" t="s">
        <v>330</v>
      </c>
      <c r="D241" s="87" t="str">
        <f t="shared" si="14"/>
        <v>AN</v>
      </c>
      <c r="E241" s="88">
        <f>HLOOKUP(D241,Bilan!$A$1:$L$2,2,FALSE)</f>
        <v>6</v>
      </c>
      <c r="F241" s="88" t="str">
        <f t="shared" si="15"/>
        <v>Bilan_B32_AN</v>
      </c>
      <c r="G241" s="145">
        <f t="shared" si="16"/>
        <v>0</v>
      </c>
    </row>
    <row r="242" spans="1:7" x14ac:dyDescent="0.25">
      <c r="A242" s="144" t="s">
        <v>413</v>
      </c>
      <c r="B242" s="144" t="s">
        <v>79</v>
      </c>
      <c r="C242" s="144" t="s">
        <v>331</v>
      </c>
      <c r="D242" s="87" t="str">
        <f t="shared" si="14"/>
        <v>AN</v>
      </c>
      <c r="E242" s="88">
        <f>HLOOKUP(D242,Bilan!$A$1:$L$2,2,FALSE)</f>
        <v>6</v>
      </c>
      <c r="F242" s="88" t="str">
        <f t="shared" si="15"/>
        <v>Bilan_B33_AN</v>
      </c>
      <c r="G242" s="145">
        <f t="shared" si="16"/>
        <v>0</v>
      </c>
    </row>
    <row r="243" spans="1:7" x14ac:dyDescent="0.25">
      <c r="A243" s="144" t="s">
        <v>413</v>
      </c>
      <c r="B243" s="144" t="s">
        <v>79</v>
      </c>
      <c r="C243" s="144" t="s">
        <v>332</v>
      </c>
      <c r="D243" s="87" t="str">
        <f t="shared" si="14"/>
        <v>AN</v>
      </c>
      <c r="E243" s="88">
        <f>HLOOKUP(D243,Bilan!$A$1:$L$2,2,FALSE)</f>
        <v>6</v>
      </c>
      <c r="F243" s="88" t="str">
        <f t="shared" si="15"/>
        <v>Bilan_B34_AN</v>
      </c>
      <c r="G243" s="145">
        <f t="shared" si="16"/>
        <v>0</v>
      </c>
    </row>
    <row r="244" spans="1:7" x14ac:dyDescent="0.25">
      <c r="A244" s="144" t="s">
        <v>413</v>
      </c>
      <c r="B244" s="144" t="s">
        <v>79</v>
      </c>
      <c r="C244" s="144" t="s">
        <v>333</v>
      </c>
      <c r="D244" s="87" t="str">
        <f t="shared" si="14"/>
        <v>AN</v>
      </c>
      <c r="E244" s="88">
        <f>HLOOKUP(D244,Bilan!$A$1:$L$2,2,FALSE)</f>
        <v>6</v>
      </c>
      <c r="F244" s="88" t="str">
        <f t="shared" si="15"/>
        <v>Bilan_B35_AN</v>
      </c>
      <c r="G244" s="145">
        <f t="shared" si="16"/>
        <v>0</v>
      </c>
    </row>
    <row r="245" spans="1:7" x14ac:dyDescent="0.25">
      <c r="A245" s="144" t="s">
        <v>413</v>
      </c>
      <c r="B245" s="144" t="s">
        <v>79</v>
      </c>
      <c r="C245" s="144" t="s">
        <v>334</v>
      </c>
      <c r="D245" s="87" t="str">
        <f t="shared" si="14"/>
        <v>AN</v>
      </c>
      <c r="E245" s="88">
        <f>HLOOKUP(D245,Bilan!$A$1:$L$2,2,FALSE)</f>
        <v>6</v>
      </c>
      <c r="F245" s="88" t="str">
        <f t="shared" si="15"/>
        <v>Bilan_B36_AN</v>
      </c>
      <c r="G245" s="145">
        <f t="shared" si="16"/>
        <v>0</v>
      </c>
    </row>
    <row r="246" spans="1:7" x14ac:dyDescent="0.25">
      <c r="A246" s="144" t="s">
        <v>413</v>
      </c>
      <c r="B246" s="144" t="s">
        <v>79</v>
      </c>
      <c r="C246" s="144" t="s">
        <v>335</v>
      </c>
      <c r="D246" s="87" t="str">
        <f t="shared" si="14"/>
        <v>AN</v>
      </c>
      <c r="E246" s="88">
        <f>HLOOKUP(D246,Bilan!$A$1:$L$2,2,FALSE)</f>
        <v>6</v>
      </c>
      <c r="F246" s="88" t="str">
        <f t="shared" si="15"/>
        <v>Bilan_B37_AN</v>
      </c>
      <c r="G246" s="145">
        <f t="shared" si="16"/>
        <v>0</v>
      </c>
    </row>
    <row r="247" spans="1:7" x14ac:dyDescent="0.25">
      <c r="A247" s="144" t="s">
        <v>413</v>
      </c>
      <c r="B247" s="144" t="s">
        <v>79</v>
      </c>
      <c r="C247" s="144" t="s">
        <v>783</v>
      </c>
      <c r="D247" s="87" t="str">
        <f t="shared" si="14"/>
        <v>AN</v>
      </c>
      <c r="E247" s="88">
        <f>HLOOKUP(D247,Bilan!$A$1:$L$2,2,FALSE)</f>
        <v>6</v>
      </c>
      <c r="F247" s="88" t="str">
        <f t="shared" ref="F247:F288" si="17">CONCATENATE(B247,"_",C247,"_",D247)</f>
        <v>Bilan_B38_AN</v>
      </c>
      <c r="G247" s="145">
        <f t="shared" ref="G247:G288" si="18">VLOOKUP(C247,Bilan,E247,FALSE)</f>
        <v>0</v>
      </c>
    </row>
    <row r="248" spans="1:7" x14ac:dyDescent="0.25">
      <c r="A248" s="144" t="s">
        <v>413</v>
      </c>
      <c r="B248" s="144" t="s">
        <v>79</v>
      </c>
      <c r="C248" s="144" t="s">
        <v>784</v>
      </c>
      <c r="D248" s="87" t="str">
        <f t="shared" si="14"/>
        <v>AN</v>
      </c>
      <c r="E248" s="88">
        <f>HLOOKUP(D248,Bilan!$A$1:$L$2,2,FALSE)</f>
        <v>6</v>
      </c>
      <c r="F248" s="88" t="str">
        <f t="shared" si="17"/>
        <v>Bilan_B39_AN</v>
      </c>
      <c r="G248" s="145">
        <f t="shared" si="18"/>
        <v>0</v>
      </c>
    </row>
    <row r="249" spans="1:7" x14ac:dyDescent="0.25">
      <c r="A249" s="144" t="s">
        <v>413</v>
      </c>
      <c r="B249" s="144" t="s">
        <v>79</v>
      </c>
      <c r="C249" s="144" t="s">
        <v>785</v>
      </c>
      <c r="D249" s="87" t="str">
        <f t="shared" si="14"/>
        <v>AN</v>
      </c>
      <c r="E249" s="88">
        <f>HLOOKUP(D249,Bilan!$A$1:$L$2,2,FALSE)</f>
        <v>6</v>
      </c>
      <c r="F249" s="88" t="str">
        <f t="shared" si="17"/>
        <v>Bilan_B40_AN</v>
      </c>
      <c r="G249" s="145">
        <f t="shared" si="18"/>
        <v>0</v>
      </c>
    </row>
    <row r="250" spans="1:7" x14ac:dyDescent="0.25">
      <c r="A250" s="144" t="s">
        <v>413</v>
      </c>
      <c r="B250" s="144" t="s">
        <v>79</v>
      </c>
      <c r="C250" s="144" t="s">
        <v>786</v>
      </c>
      <c r="D250" s="87" t="str">
        <f t="shared" si="14"/>
        <v>AN</v>
      </c>
      <c r="E250" s="88">
        <f>HLOOKUP(D250,Bilan!$A$1:$L$2,2,FALSE)</f>
        <v>6</v>
      </c>
      <c r="F250" s="88" t="str">
        <f t="shared" si="17"/>
        <v>Bilan_B41_AN</v>
      </c>
      <c r="G250" s="145">
        <f t="shared" si="18"/>
        <v>0</v>
      </c>
    </row>
    <row r="251" spans="1:7" x14ac:dyDescent="0.25">
      <c r="A251" s="144" t="s">
        <v>413</v>
      </c>
      <c r="B251" s="144" t="s">
        <v>79</v>
      </c>
      <c r="C251" s="144" t="s">
        <v>787</v>
      </c>
      <c r="D251" s="87" t="str">
        <f t="shared" si="14"/>
        <v>AN</v>
      </c>
      <c r="E251" s="88">
        <f>HLOOKUP(D251,Bilan!$A$1:$L$2,2,FALSE)</f>
        <v>6</v>
      </c>
      <c r="F251" s="88" t="str">
        <f t="shared" si="17"/>
        <v>Bilan_B42_AN</v>
      </c>
      <c r="G251" s="145">
        <f t="shared" si="18"/>
        <v>0</v>
      </c>
    </row>
    <row r="252" spans="1:7" x14ac:dyDescent="0.25">
      <c r="A252" s="144" t="s">
        <v>413</v>
      </c>
      <c r="B252" s="144" t="s">
        <v>79</v>
      </c>
      <c r="C252" s="144" t="s">
        <v>788</v>
      </c>
      <c r="D252" s="87" t="str">
        <f t="shared" si="14"/>
        <v>AN</v>
      </c>
      <c r="E252" s="88">
        <f>HLOOKUP(D252,Bilan!$A$1:$L$2,2,FALSE)</f>
        <v>6</v>
      </c>
      <c r="F252" s="88" t="str">
        <f t="shared" si="17"/>
        <v>Bilan_B43_AN</v>
      </c>
      <c r="G252" s="145">
        <f t="shared" si="18"/>
        <v>0</v>
      </c>
    </row>
    <row r="253" spans="1:7" x14ac:dyDescent="0.25">
      <c r="A253" s="144" t="s">
        <v>413</v>
      </c>
      <c r="B253" s="144" t="s">
        <v>79</v>
      </c>
      <c r="C253" s="144" t="s">
        <v>789</v>
      </c>
      <c r="D253" s="87" t="str">
        <f t="shared" si="14"/>
        <v>AN</v>
      </c>
      <c r="E253" s="88">
        <f>HLOOKUP(D253,Bilan!$A$1:$L$2,2,FALSE)</f>
        <v>6</v>
      </c>
      <c r="F253" s="88" t="str">
        <f t="shared" si="17"/>
        <v>Bilan_B44_AN</v>
      </c>
      <c r="G253" s="145">
        <f t="shared" si="18"/>
        <v>0</v>
      </c>
    </row>
    <row r="254" spans="1:7" x14ac:dyDescent="0.25">
      <c r="A254" s="144" t="s">
        <v>413</v>
      </c>
      <c r="B254" s="144" t="s">
        <v>79</v>
      </c>
      <c r="C254" s="144" t="s">
        <v>790</v>
      </c>
      <c r="D254" s="87" t="str">
        <f t="shared" si="14"/>
        <v>AN</v>
      </c>
      <c r="E254" s="88">
        <f>HLOOKUP(D254,Bilan!$A$1:$L$2,2,FALSE)</f>
        <v>6</v>
      </c>
      <c r="F254" s="88" t="str">
        <f t="shared" si="17"/>
        <v>Bilan_B45_AN</v>
      </c>
      <c r="G254" s="145">
        <f t="shared" si="18"/>
        <v>0</v>
      </c>
    </row>
    <row r="255" spans="1:7" x14ac:dyDescent="0.25">
      <c r="A255" s="144" t="s">
        <v>413</v>
      </c>
      <c r="B255" s="144" t="s">
        <v>79</v>
      </c>
      <c r="C255" s="144" t="s">
        <v>791</v>
      </c>
      <c r="D255" s="87" t="str">
        <f t="shared" si="14"/>
        <v>AN</v>
      </c>
      <c r="E255" s="88">
        <f>HLOOKUP(D255,Bilan!$A$1:$L$2,2,FALSE)</f>
        <v>6</v>
      </c>
      <c r="F255" s="88" t="str">
        <f t="shared" si="17"/>
        <v>Bilan_B46_AN</v>
      </c>
      <c r="G255" s="145">
        <f t="shared" si="18"/>
        <v>0</v>
      </c>
    </row>
    <row r="256" spans="1:7" x14ac:dyDescent="0.25">
      <c r="A256" s="144" t="s">
        <v>413</v>
      </c>
      <c r="B256" s="144" t="s">
        <v>79</v>
      </c>
      <c r="C256" s="144" t="s">
        <v>792</v>
      </c>
      <c r="D256" s="87" t="str">
        <f t="shared" si="14"/>
        <v>AN</v>
      </c>
      <c r="E256" s="88">
        <f>HLOOKUP(D256,Bilan!$A$1:$L$2,2,FALSE)</f>
        <v>6</v>
      </c>
      <c r="F256" s="88" t="str">
        <f t="shared" si="17"/>
        <v>Bilan_B47_AN</v>
      </c>
      <c r="G256" s="145">
        <f t="shared" si="18"/>
        <v>0</v>
      </c>
    </row>
    <row r="257" spans="1:7" x14ac:dyDescent="0.25">
      <c r="A257" s="144" t="s">
        <v>413</v>
      </c>
      <c r="B257" s="144" t="s">
        <v>79</v>
      </c>
      <c r="C257" s="144" t="s">
        <v>793</v>
      </c>
      <c r="D257" s="87" t="str">
        <f t="shared" si="14"/>
        <v>AN</v>
      </c>
      <c r="E257" s="88">
        <f>HLOOKUP(D257,Bilan!$A$1:$L$2,2,FALSE)</f>
        <v>6</v>
      </c>
      <c r="F257" s="88" t="str">
        <f t="shared" si="17"/>
        <v>Bilan_B48_AN</v>
      </c>
      <c r="G257" s="145">
        <f t="shared" si="18"/>
        <v>0</v>
      </c>
    </row>
    <row r="258" spans="1:7" x14ac:dyDescent="0.25">
      <c r="A258" s="144" t="s">
        <v>413</v>
      </c>
      <c r="B258" s="144" t="s">
        <v>79</v>
      </c>
      <c r="C258" s="144" t="s">
        <v>794</v>
      </c>
      <c r="D258" s="87" t="str">
        <f t="shared" si="14"/>
        <v>AN</v>
      </c>
      <c r="E258" s="88">
        <f>HLOOKUP(D258,Bilan!$A$1:$L$2,2,FALSE)</f>
        <v>6</v>
      </c>
      <c r="F258" s="88" t="str">
        <f t="shared" si="17"/>
        <v>Bilan_B49_AN</v>
      </c>
      <c r="G258" s="145">
        <f t="shared" si="18"/>
        <v>0</v>
      </c>
    </row>
    <row r="259" spans="1:7" x14ac:dyDescent="0.25">
      <c r="A259" s="144" t="s">
        <v>413</v>
      </c>
      <c r="B259" s="144" t="s">
        <v>79</v>
      </c>
      <c r="C259" s="144" t="s">
        <v>795</v>
      </c>
      <c r="D259" s="87" t="str">
        <f t="shared" si="14"/>
        <v>AN</v>
      </c>
      <c r="E259" s="88">
        <f>HLOOKUP(D259,Bilan!$A$1:$L$2,2,FALSE)</f>
        <v>6</v>
      </c>
      <c r="F259" s="88" t="str">
        <f t="shared" si="17"/>
        <v>Bilan_B50_AN</v>
      </c>
      <c r="G259" s="145">
        <f t="shared" si="18"/>
        <v>0</v>
      </c>
    </row>
    <row r="260" spans="1:7" x14ac:dyDescent="0.25">
      <c r="A260" s="144" t="s">
        <v>413</v>
      </c>
      <c r="B260" s="144" t="s">
        <v>79</v>
      </c>
      <c r="C260" s="144" t="s">
        <v>796</v>
      </c>
      <c r="D260" s="87" t="str">
        <f t="shared" si="14"/>
        <v>AN</v>
      </c>
      <c r="E260" s="88">
        <f>HLOOKUP(D260,Bilan!$A$1:$L$2,2,FALSE)</f>
        <v>6</v>
      </c>
      <c r="F260" s="88" t="str">
        <f t="shared" si="17"/>
        <v>Bilan_B51_AN</v>
      </c>
      <c r="G260" s="145">
        <f t="shared" si="18"/>
        <v>0</v>
      </c>
    </row>
    <row r="261" spans="1:7" x14ac:dyDescent="0.25">
      <c r="A261" s="144" t="s">
        <v>413</v>
      </c>
      <c r="B261" s="144" t="s">
        <v>79</v>
      </c>
      <c r="C261" s="144" t="s">
        <v>797</v>
      </c>
      <c r="D261" s="87" t="str">
        <f t="shared" si="14"/>
        <v>AN</v>
      </c>
      <c r="E261" s="88">
        <f>HLOOKUP(D261,Bilan!$A$1:$L$2,2,FALSE)</f>
        <v>6</v>
      </c>
      <c r="F261" s="88" t="str">
        <f t="shared" si="17"/>
        <v>Bilan_B52_AN</v>
      </c>
      <c r="G261" s="145">
        <f t="shared" si="18"/>
        <v>0</v>
      </c>
    </row>
    <row r="262" spans="1:7" x14ac:dyDescent="0.25">
      <c r="A262" s="144" t="s">
        <v>413</v>
      </c>
      <c r="B262" s="144" t="s">
        <v>79</v>
      </c>
      <c r="C262" s="144" t="s">
        <v>798</v>
      </c>
      <c r="D262" s="87" t="str">
        <f t="shared" si="14"/>
        <v>AN</v>
      </c>
      <c r="E262" s="88">
        <f>HLOOKUP(D262,Bilan!$A$1:$L$2,2,FALSE)</f>
        <v>6</v>
      </c>
      <c r="F262" s="88" t="str">
        <f t="shared" si="17"/>
        <v>Bilan_B53_AN</v>
      </c>
      <c r="G262" s="145">
        <f t="shared" si="18"/>
        <v>0</v>
      </c>
    </row>
    <row r="263" spans="1:7" x14ac:dyDescent="0.25">
      <c r="A263" s="144" t="s">
        <v>413</v>
      </c>
      <c r="B263" s="144" t="s">
        <v>79</v>
      </c>
      <c r="C263" s="144" t="s">
        <v>799</v>
      </c>
      <c r="D263" s="87" t="str">
        <f t="shared" si="14"/>
        <v>AN</v>
      </c>
      <c r="E263" s="88">
        <f>HLOOKUP(D263,Bilan!$A$1:$L$2,2,FALSE)</f>
        <v>6</v>
      </c>
      <c r="F263" s="88" t="str">
        <f t="shared" si="17"/>
        <v>Bilan_B54_AN</v>
      </c>
      <c r="G263" s="145">
        <f t="shared" si="18"/>
        <v>0</v>
      </c>
    </row>
    <row r="264" spans="1:7" x14ac:dyDescent="0.25">
      <c r="A264" s="144" t="s">
        <v>413</v>
      </c>
      <c r="B264" s="144" t="s">
        <v>79</v>
      </c>
      <c r="C264" s="144" t="s">
        <v>800</v>
      </c>
      <c r="D264" s="87" t="str">
        <f t="shared" si="14"/>
        <v>AN</v>
      </c>
      <c r="E264" s="88">
        <f>HLOOKUP(D264,Bilan!$A$1:$L$2,2,FALSE)</f>
        <v>6</v>
      </c>
      <c r="F264" s="88" t="str">
        <f t="shared" si="17"/>
        <v>Bilan_B55_AN</v>
      </c>
      <c r="G264" s="145">
        <f t="shared" si="18"/>
        <v>0</v>
      </c>
    </row>
    <row r="265" spans="1:7" x14ac:dyDescent="0.25">
      <c r="A265" s="144" t="s">
        <v>413</v>
      </c>
      <c r="B265" s="144" t="s">
        <v>79</v>
      </c>
      <c r="C265" s="144" t="s">
        <v>801</v>
      </c>
      <c r="D265" s="87" t="str">
        <f t="shared" si="14"/>
        <v>AN</v>
      </c>
      <c r="E265" s="88">
        <f>HLOOKUP(D265,Bilan!$A$1:$L$2,2,FALSE)</f>
        <v>6</v>
      </c>
      <c r="F265" s="88" t="str">
        <f t="shared" si="17"/>
        <v>Bilan_B56_AN</v>
      </c>
      <c r="G265" s="145">
        <f t="shared" si="18"/>
        <v>0</v>
      </c>
    </row>
    <row r="266" spans="1:7" x14ac:dyDescent="0.25">
      <c r="A266" s="144" t="s">
        <v>413</v>
      </c>
      <c r="B266" s="144" t="s">
        <v>79</v>
      </c>
      <c r="C266" s="144" t="s">
        <v>802</v>
      </c>
      <c r="D266" s="87" t="str">
        <f t="shared" si="14"/>
        <v>AN</v>
      </c>
      <c r="E266" s="88">
        <f>HLOOKUP(D266,Bilan!$A$1:$L$2,2,FALSE)</f>
        <v>6</v>
      </c>
      <c r="F266" s="88" t="str">
        <f t="shared" si="17"/>
        <v>Bilan_B57_AN</v>
      </c>
      <c r="G266" s="145">
        <f t="shared" si="18"/>
        <v>0</v>
      </c>
    </row>
    <row r="267" spans="1:7" x14ac:dyDescent="0.25">
      <c r="A267" s="144" t="s">
        <v>413</v>
      </c>
      <c r="B267" s="144" t="s">
        <v>79</v>
      </c>
      <c r="C267" s="144" t="s">
        <v>803</v>
      </c>
      <c r="D267" s="87" t="str">
        <f t="shared" si="14"/>
        <v>AN</v>
      </c>
      <c r="E267" s="88">
        <f>HLOOKUP(D267,Bilan!$A$1:$L$2,2,FALSE)</f>
        <v>6</v>
      </c>
      <c r="F267" s="88" t="str">
        <f t="shared" si="17"/>
        <v>Bilan_B58_AN</v>
      </c>
      <c r="G267" s="145">
        <f t="shared" si="18"/>
        <v>0</v>
      </c>
    </row>
    <row r="268" spans="1:7" x14ac:dyDescent="0.25">
      <c r="A268" s="144" t="s">
        <v>413</v>
      </c>
      <c r="B268" s="144" t="s">
        <v>79</v>
      </c>
      <c r="C268" s="144" t="s">
        <v>804</v>
      </c>
      <c r="D268" s="87" t="str">
        <f t="shared" si="14"/>
        <v>AN</v>
      </c>
      <c r="E268" s="88">
        <f>HLOOKUP(D268,Bilan!$A$1:$L$2,2,FALSE)</f>
        <v>6</v>
      </c>
      <c r="F268" s="88" t="str">
        <f t="shared" si="17"/>
        <v>Bilan_B59_AN</v>
      </c>
      <c r="G268" s="145">
        <f t="shared" si="18"/>
        <v>0</v>
      </c>
    </row>
    <row r="269" spans="1:7" x14ac:dyDescent="0.25">
      <c r="A269" s="144" t="s">
        <v>413</v>
      </c>
      <c r="B269" s="144" t="s">
        <v>79</v>
      </c>
      <c r="C269" s="144" t="s">
        <v>805</v>
      </c>
      <c r="D269" s="87" t="str">
        <f t="shared" si="14"/>
        <v>AN</v>
      </c>
      <c r="E269" s="88">
        <f>HLOOKUP(D269,Bilan!$A$1:$L$2,2,FALSE)</f>
        <v>6</v>
      </c>
      <c r="F269" s="88" t="str">
        <f t="shared" si="17"/>
        <v>Bilan_B60_AN</v>
      </c>
      <c r="G269" s="145">
        <f t="shared" si="18"/>
        <v>0</v>
      </c>
    </row>
    <row r="270" spans="1:7" x14ac:dyDescent="0.25">
      <c r="A270" s="144" t="s">
        <v>413</v>
      </c>
      <c r="B270" s="144" t="s">
        <v>79</v>
      </c>
      <c r="C270" s="144" t="s">
        <v>806</v>
      </c>
      <c r="D270" s="87" t="str">
        <f t="shared" si="14"/>
        <v>AN</v>
      </c>
      <c r="E270" s="88">
        <f>HLOOKUP(D270,Bilan!$A$1:$L$2,2,FALSE)</f>
        <v>6</v>
      </c>
      <c r="F270" s="88" t="str">
        <f t="shared" si="17"/>
        <v>Bilan_B61_AN</v>
      </c>
      <c r="G270" s="145">
        <f t="shared" si="18"/>
        <v>0</v>
      </c>
    </row>
    <row r="271" spans="1:7" x14ac:dyDescent="0.25">
      <c r="A271" s="144" t="s">
        <v>413</v>
      </c>
      <c r="B271" s="144" t="s">
        <v>79</v>
      </c>
      <c r="C271" s="144" t="s">
        <v>807</v>
      </c>
      <c r="D271" s="87" t="str">
        <f t="shared" si="14"/>
        <v>AN</v>
      </c>
      <c r="E271" s="88">
        <f>HLOOKUP(D271,Bilan!$A$1:$L$2,2,FALSE)</f>
        <v>6</v>
      </c>
      <c r="F271" s="88" t="str">
        <f t="shared" si="17"/>
        <v>Bilan_B62_AN</v>
      </c>
      <c r="G271" s="145">
        <f t="shared" si="18"/>
        <v>0</v>
      </c>
    </row>
    <row r="272" spans="1:7" x14ac:dyDescent="0.25">
      <c r="A272" s="144" t="s">
        <v>413</v>
      </c>
      <c r="B272" s="144" t="s">
        <v>79</v>
      </c>
      <c r="C272" s="144" t="s">
        <v>808</v>
      </c>
      <c r="D272" s="87" t="str">
        <f t="shared" si="14"/>
        <v>AN</v>
      </c>
      <c r="E272" s="88">
        <f>HLOOKUP(D272,Bilan!$A$1:$L$2,2,FALSE)</f>
        <v>6</v>
      </c>
      <c r="F272" s="88" t="str">
        <f t="shared" si="17"/>
        <v>Bilan_B63_AN</v>
      </c>
      <c r="G272" s="145">
        <f t="shared" si="18"/>
        <v>0</v>
      </c>
    </row>
    <row r="273" spans="1:7" x14ac:dyDescent="0.25">
      <c r="A273" s="144" t="s">
        <v>413</v>
      </c>
      <c r="B273" s="144" t="s">
        <v>79</v>
      </c>
      <c r="C273" s="144" t="s">
        <v>809</v>
      </c>
      <c r="D273" s="87" t="str">
        <f t="shared" si="14"/>
        <v>AN</v>
      </c>
      <c r="E273" s="88">
        <f>HLOOKUP(D273,Bilan!$A$1:$L$2,2,FALSE)</f>
        <v>6</v>
      </c>
      <c r="F273" s="88" t="str">
        <f t="shared" si="17"/>
        <v>Bilan_B64_AN</v>
      </c>
      <c r="G273" s="145">
        <f t="shared" si="18"/>
        <v>0</v>
      </c>
    </row>
    <row r="274" spans="1:7" x14ac:dyDescent="0.25">
      <c r="A274" s="144" t="s">
        <v>413</v>
      </c>
      <c r="B274" s="144" t="s">
        <v>79</v>
      </c>
      <c r="C274" s="144" t="s">
        <v>810</v>
      </c>
      <c r="D274" s="87" t="str">
        <f t="shared" si="14"/>
        <v>AN</v>
      </c>
      <c r="E274" s="88">
        <f>HLOOKUP(D274,Bilan!$A$1:$L$2,2,FALSE)</f>
        <v>6</v>
      </c>
      <c r="F274" s="88" t="str">
        <f t="shared" si="17"/>
        <v>Bilan_B65_AN</v>
      </c>
      <c r="G274" s="145">
        <f t="shared" si="18"/>
        <v>0</v>
      </c>
    </row>
    <row r="275" spans="1:7" x14ac:dyDescent="0.25">
      <c r="A275" s="144" t="s">
        <v>413</v>
      </c>
      <c r="B275" s="144" t="s">
        <v>79</v>
      </c>
      <c r="C275" s="144" t="s">
        <v>811</v>
      </c>
      <c r="D275" s="87" t="str">
        <f t="shared" si="14"/>
        <v>AN</v>
      </c>
      <c r="E275" s="88">
        <f>HLOOKUP(D275,Bilan!$A$1:$L$2,2,FALSE)</f>
        <v>6</v>
      </c>
      <c r="F275" s="88" t="str">
        <f t="shared" si="17"/>
        <v>Bilan_B66_AN</v>
      </c>
      <c r="G275" s="145">
        <f t="shared" si="18"/>
        <v>0</v>
      </c>
    </row>
    <row r="276" spans="1:7" x14ac:dyDescent="0.25">
      <c r="A276" s="144" t="s">
        <v>413</v>
      </c>
      <c r="B276" s="144" t="s">
        <v>79</v>
      </c>
      <c r="C276" s="144" t="s">
        <v>812</v>
      </c>
      <c r="D276" s="87" t="str">
        <f t="shared" ref="D276:D288" si="19">+D275</f>
        <v>AN</v>
      </c>
      <c r="E276" s="88">
        <f>HLOOKUP(D276,Bilan!$A$1:$L$2,2,FALSE)</f>
        <v>6</v>
      </c>
      <c r="F276" s="88" t="str">
        <f t="shared" si="17"/>
        <v>Bilan_B67_AN</v>
      </c>
      <c r="G276" s="145">
        <f t="shared" si="18"/>
        <v>0</v>
      </c>
    </row>
    <row r="277" spans="1:7" x14ac:dyDescent="0.25">
      <c r="A277" s="144" t="s">
        <v>413</v>
      </c>
      <c r="B277" s="144" t="s">
        <v>79</v>
      </c>
      <c r="C277" s="144" t="s">
        <v>813</v>
      </c>
      <c r="D277" s="87" t="str">
        <f t="shared" si="19"/>
        <v>AN</v>
      </c>
      <c r="E277" s="88">
        <f>HLOOKUP(D277,Bilan!$A$1:$L$2,2,FALSE)</f>
        <v>6</v>
      </c>
      <c r="F277" s="88" t="str">
        <f t="shared" si="17"/>
        <v>Bilan_B68_AN</v>
      </c>
      <c r="G277" s="145">
        <f t="shared" si="18"/>
        <v>0</v>
      </c>
    </row>
    <row r="278" spans="1:7" x14ac:dyDescent="0.25">
      <c r="A278" s="144" t="s">
        <v>413</v>
      </c>
      <c r="B278" s="144" t="s">
        <v>79</v>
      </c>
      <c r="C278" s="144" t="s">
        <v>814</v>
      </c>
      <c r="D278" s="87" t="str">
        <f t="shared" si="19"/>
        <v>AN</v>
      </c>
      <c r="E278" s="88">
        <f>HLOOKUP(D278,Bilan!$A$1:$L$2,2,FALSE)</f>
        <v>6</v>
      </c>
      <c r="F278" s="88" t="str">
        <f t="shared" si="17"/>
        <v>Bilan_B69_AN</v>
      </c>
      <c r="G278" s="145">
        <f t="shared" si="18"/>
        <v>0</v>
      </c>
    </row>
    <row r="279" spans="1:7" x14ac:dyDescent="0.25">
      <c r="A279" s="144" t="s">
        <v>413</v>
      </c>
      <c r="B279" s="144" t="s">
        <v>79</v>
      </c>
      <c r="C279" s="144" t="s">
        <v>815</v>
      </c>
      <c r="D279" s="87" t="str">
        <f t="shared" si="19"/>
        <v>AN</v>
      </c>
      <c r="E279" s="88">
        <f>HLOOKUP(D279,Bilan!$A$1:$L$2,2,FALSE)</f>
        <v>6</v>
      </c>
      <c r="F279" s="88" t="str">
        <f t="shared" si="17"/>
        <v>Bilan_B70_AN</v>
      </c>
      <c r="G279" s="145">
        <f t="shared" si="18"/>
        <v>0</v>
      </c>
    </row>
    <row r="280" spans="1:7" x14ac:dyDescent="0.25">
      <c r="A280" s="144" t="s">
        <v>413</v>
      </c>
      <c r="B280" s="144" t="s">
        <v>79</v>
      </c>
      <c r="C280" s="144" t="s">
        <v>816</v>
      </c>
      <c r="D280" s="87" t="str">
        <f t="shared" si="19"/>
        <v>AN</v>
      </c>
      <c r="E280" s="88">
        <f>HLOOKUP(D280,Bilan!$A$1:$L$2,2,FALSE)</f>
        <v>6</v>
      </c>
      <c r="F280" s="88" t="str">
        <f t="shared" si="17"/>
        <v>Bilan_B71_AN</v>
      </c>
      <c r="G280" s="145">
        <f t="shared" si="18"/>
        <v>0</v>
      </c>
    </row>
    <row r="281" spans="1:7" x14ac:dyDescent="0.25">
      <c r="A281" s="144" t="s">
        <v>413</v>
      </c>
      <c r="B281" s="144" t="s">
        <v>79</v>
      </c>
      <c r="C281" s="144" t="s">
        <v>817</v>
      </c>
      <c r="D281" s="87" t="str">
        <f t="shared" si="19"/>
        <v>AN</v>
      </c>
      <c r="E281" s="88">
        <f>HLOOKUP(D281,Bilan!$A$1:$L$2,2,FALSE)</f>
        <v>6</v>
      </c>
      <c r="F281" s="88" t="str">
        <f t="shared" si="17"/>
        <v>Bilan_B72_AN</v>
      </c>
      <c r="G281" s="145">
        <f t="shared" si="18"/>
        <v>0</v>
      </c>
    </row>
    <row r="282" spans="1:7" x14ac:dyDescent="0.25">
      <c r="A282" s="144" t="s">
        <v>413</v>
      </c>
      <c r="B282" s="144" t="s">
        <v>79</v>
      </c>
      <c r="C282" s="144" t="s">
        <v>818</v>
      </c>
      <c r="D282" s="87" t="str">
        <f t="shared" si="19"/>
        <v>AN</v>
      </c>
      <c r="E282" s="88">
        <f>HLOOKUP(D282,Bilan!$A$1:$L$2,2,FALSE)</f>
        <v>6</v>
      </c>
      <c r="F282" s="88" t="str">
        <f t="shared" si="17"/>
        <v>Bilan_B73_AN</v>
      </c>
      <c r="G282" s="145">
        <f t="shared" si="18"/>
        <v>0</v>
      </c>
    </row>
    <row r="283" spans="1:7" x14ac:dyDescent="0.25">
      <c r="A283" s="144" t="s">
        <v>413</v>
      </c>
      <c r="B283" s="144" t="s">
        <v>79</v>
      </c>
      <c r="C283" s="144" t="s">
        <v>819</v>
      </c>
      <c r="D283" s="87" t="str">
        <f t="shared" si="19"/>
        <v>AN</v>
      </c>
      <c r="E283" s="88">
        <f>HLOOKUP(D283,Bilan!$A$1:$L$2,2,FALSE)</f>
        <v>6</v>
      </c>
      <c r="F283" s="88" t="str">
        <f t="shared" si="17"/>
        <v>Bilan_B74_AN</v>
      </c>
      <c r="G283" s="145">
        <f t="shared" si="18"/>
        <v>0</v>
      </c>
    </row>
    <row r="284" spans="1:7" x14ac:dyDescent="0.25">
      <c r="A284" s="144" t="s">
        <v>413</v>
      </c>
      <c r="B284" s="144" t="s">
        <v>79</v>
      </c>
      <c r="C284" s="144" t="s">
        <v>820</v>
      </c>
      <c r="D284" s="87" t="str">
        <f t="shared" si="19"/>
        <v>AN</v>
      </c>
      <c r="E284" s="88">
        <f>HLOOKUP(D284,Bilan!$A$1:$L$2,2,FALSE)</f>
        <v>6</v>
      </c>
      <c r="F284" s="88" t="str">
        <f t="shared" si="17"/>
        <v>Bilan_B75_AN</v>
      </c>
      <c r="G284" s="145">
        <f t="shared" si="18"/>
        <v>0</v>
      </c>
    </row>
    <row r="285" spans="1:7" x14ac:dyDescent="0.25">
      <c r="A285" s="144" t="s">
        <v>413</v>
      </c>
      <c r="B285" s="144" t="s">
        <v>79</v>
      </c>
      <c r="C285" s="144" t="s">
        <v>821</v>
      </c>
      <c r="D285" s="87" t="str">
        <f t="shared" si="19"/>
        <v>AN</v>
      </c>
      <c r="E285" s="88">
        <f>HLOOKUP(D285,Bilan!$A$1:$L$2,2,FALSE)</f>
        <v>6</v>
      </c>
      <c r="F285" s="88" t="str">
        <f t="shared" si="17"/>
        <v>Bilan_B76_AN</v>
      </c>
      <c r="G285" s="145">
        <f t="shared" si="18"/>
        <v>0</v>
      </c>
    </row>
    <row r="286" spans="1:7" x14ac:dyDescent="0.25">
      <c r="A286" s="144" t="s">
        <v>413</v>
      </c>
      <c r="B286" s="144" t="s">
        <v>79</v>
      </c>
      <c r="C286" s="144" t="s">
        <v>822</v>
      </c>
      <c r="D286" s="87" t="str">
        <f t="shared" si="19"/>
        <v>AN</v>
      </c>
      <c r="E286" s="88">
        <f>HLOOKUP(D286,Bilan!$A$1:$L$2,2,FALSE)</f>
        <v>6</v>
      </c>
      <c r="F286" s="88" t="str">
        <f t="shared" si="17"/>
        <v>Bilan_B77_AN</v>
      </c>
      <c r="G286" s="145">
        <f t="shared" si="18"/>
        <v>0</v>
      </c>
    </row>
    <row r="287" spans="1:7" x14ac:dyDescent="0.25">
      <c r="A287" s="144" t="s">
        <v>413</v>
      </c>
      <c r="B287" s="144" t="s">
        <v>79</v>
      </c>
      <c r="C287" s="144" t="s">
        <v>823</v>
      </c>
      <c r="D287" s="87" t="str">
        <f t="shared" si="19"/>
        <v>AN</v>
      </c>
      <c r="E287" s="88">
        <f>HLOOKUP(D287,Bilan!$A$1:$L$2,2,FALSE)</f>
        <v>6</v>
      </c>
      <c r="F287" s="88" t="str">
        <f t="shared" si="17"/>
        <v>Bilan_B78_AN</v>
      </c>
      <c r="G287" s="145">
        <f t="shared" si="18"/>
        <v>0</v>
      </c>
    </row>
    <row r="288" spans="1:7" x14ac:dyDescent="0.25">
      <c r="A288" s="144" t="s">
        <v>413</v>
      </c>
      <c r="B288" s="144" t="s">
        <v>79</v>
      </c>
      <c r="C288" s="144" t="s">
        <v>824</v>
      </c>
      <c r="D288" s="87" t="str">
        <f t="shared" si="19"/>
        <v>AN</v>
      </c>
      <c r="E288" s="88">
        <f>HLOOKUP(D288,Bilan!$A$1:$L$2,2,FALSE)</f>
        <v>6</v>
      </c>
      <c r="F288" s="88" t="str">
        <f t="shared" si="17"/>
        <v>Bilan_B79_AN</v>
      </c>
      <c r="G288" s="145">
        <f t="shared" si="18"/>
        <v>0</v>
      </c>
    </row>
    <row r="289" spans="1:7" x14ac:dyDescent="0.25">
      <c r="A289" s="135" t="s">
        <v>413</v>
      </c>
      <c r="B289" s="135" t="s">
        <v>79</v>
      </c>
      <c r="C289" s="135" t="s">
        <v>48</v>
      </c>
      <c r="D289" s="142" t="s">
        <v>339</v>
      </c>
      <c r="E289" s="93">
        <f>HLOOKUP(D289,Bilan!$A$1:$L$2,2,FALSE)</f>
        <v>11</v>
      </c>
      <c r="F289" s="93" t="str">
        <f t="shared" si="15"/>
        <v>Bilan_B1_PN</v>
      </c>
      <c r="G289" s="143">
        <f t="shared" si="16"/>
        <v>0</v>
      </c>
    </row>
    <row r="290" spans="1:7" x14ac:dyDescent="0.25">
      <c r="A290" s="144" t="s">
        <v>413</v>
      </c>
      <c r="B290" s="144" t="s">
        <v>79</v>
      </c>
      <c r="C290" s="144" t="s">
        <v>309</v>
      </c>
      <c r="D290" s="87" t="str">
        <f>+D289</f>
        <v>PN</v>
      </c>
      <c r="E290" s="88">
        <f>HLOOKUP(D290,Bilan!$A$1:$L$2,2,FALSE)</f>
        <v>11</v>
      </c>
      <c r="F290" s="88" t="str">
        <f t="shared" si="15"/>
        <v>Bilan_B2_PN</v>
      </c>
      <c r="G290" s="145">
        <f t="shared" si="16"/>
        <v>0</v>
      </c>
    </row>
    <row r="291" spans="1:7" x14ac:dyDescent="0.25">
      <c r="A291" s="144" t="s">
        <v>413</v>
      </c>
      <c r="B291" s="144" t="s">
        <v>79</v>
      </c>
      <c r="C291" s="144" t="s">
        <v>310</v>
      </c>
      <c r="D291" s="87" t="str">
        <f t="shared" ref="D291:D354" si="20">+D290</f>
        <v>PN</v>
      </c>
      <c r="E291" s="88">
        <f>HLOOKUP(D291,Bilan!$A$1:$L$2,2,FALSE)</f>
        <v>11</v>
      </c>
      <c r="F291" s="88" t="str">
        <f t="shared" si="15"/>
        <v>Bilan_B3_PN</v>
      </c>
      <c r="G291" s="145">
        <f t="shared" si="16"/>
        <v>0</v>
      </c>
    </row>
    <row r="292" spans="1:7" x14ac:dyDescent="0.25">
      <c r="A292" s="144" t="s">
        <v>413</v>
      </c>
      <c r="B292" s="144" t="s">
        <v>79</v>
      </c>
      <c r="C292" s="144" t="s">
        <v>311</v>
      </c>
      <c r="D292" s="87" t="str">
        <f t="shared" si="20"/>
        <v>PN</v>
      </c>
      <c r="E292" s="88">
        <f>HLOOKUP(D292,Bilan!$A$1:$L$2,2,FALSE)</f>
        <v>11</v>
      </c>
      <c r="F292" s="88" t="str">
        <f t="shared" si="15"/>
        <v>Bilan_B4_PN</v>
      </c>
      <c r="G292" s="145">
        <f t="shared" si="16"/>
        <v>0</v>
      </c>
    </row>
    <row r="293" spans="1:7" x14ac:dyDescent="0.25">
      <c r="A293" s="144" t="s">
        <v>413</v>
      </c>
      <c r="B293" s="144" t="s">
        <v>79</v>
      </c>
      <c r="C293" s="144" t="s">
        <v>54</v>
      </c>
      <c r="D293" s="87" t="str">
        <f t="shared" si="20"/>
        <v>PN</v>
      </c>
      <c r="E293" s="88">
        <f>HLOOKUP(D293,Bilan!$A$1:$L$2,2,FALSE)</f>
        <v>11</v>
      </c>
      <c r="F293" s="88" t="str">
        <f t="shared" si="15"/>
        <v>Bilan_B5_PN</v>
      </c>
      <c r="G293" s="145">
        <f t="shared" si="16"/>
        <v>0</v>
      </c>
    </row>
    <row r="294" spans="1:7" x14ac:dyDescent="0.25">
      <c r="A294" s="144" t="s">
        <v>413</v>
      </c>
      <c r="B294" s="144" t="s">
        <v>79</v>
      </c>
      <c r="C294" s="144" t="s">
        <v>312</v>
      </c>
      <c r="D294" s="87" t="str">
        <f t="shared" si="20"/>
        <v>PN</v>
      </c>
      <c r="E294" s="88">
        <f>HLOOKUP(D294,Bilan!$A$1:$L$2,2,FALSE)</f>
        <v>11</v>
      </c>
      <c r="F294" s="88" t="str">
        <f t="shared" si="15"/>
        <v>Bilan_B6_PN</v>
      </c>
      <c r="G294" s="145">
        <f t="shared" si="16"/>
        <v>0</v>
      </c>
    </row>
    <row r="295" spans="1:7" x14ac:dyDescent="0.25">
      <c r="A295" s="144" t="s">
        <v>413</v>
      </c>
      <c r="B295" s="144" t="s">
        <v>79</v>
      </c>
      <c r="C295" s="144" t="s">
        <v>58</v>
      </c>
      <c r="D295" s="87" t="str">
        <f t="shared" si="20"/>
        <v>PN</v>
      </c>
      <c r="E295" s="88">
        <f>HLOOKUP(D295,Bilan!$A$1:$L$2,2,FALSE)</f>
        <v>11</v>
      </c>
      <c r="F295" s="88" t="str">
        <f t="shared" si="15"/>
        <v>Bilan_B7_PN</v>
      </c>
      <c r="G295" s="145">
        <f t="shared" si="16"/>
        <v>0</v>
      </c>
    </row>
    <row r="296" spans="1:7" x14ac:dyDescent="0.25">
      <c r="A296" s="144" t="s">
        <v>413</v>
      </c>
      <c r="B296" s="144" t="s">
        <v>79</v>
      </c>
      <c r="C296" s="144" t="s">
        <v>60</v>
      </c>
      <c r="D296" s="87" t="str">
        <f t="shared" si="20"/>
        <v>PN</v>
      </c>
      <c r="E296" s="88">
        <f>HLOOKUP(D296,Bilan!$A$1:$L$2,2,FALSE)</f>
        <v>11</v>
      </c>
      <c r="F296" s="88" t="str">
        <f t="shared" si="15"/>
        <v>Bilan_B8_PN</v>
      </c>
      <c r="G296" s="145">
        <f t="shared" si="16"/>
        <v>0</v>
      </c>
    </row>
    <row r="297" spans="1:7" x14ac:dyDescent="0.25">
      <c r="A297" s="144" t="s">
        <v>413</v>
      </c>
      <c r="B297" s="144" t="s">
        <v>79</v>
      </c>
      <c r="C297" s="144" t="s">
        <v>62</v>
      </c>
      <c r="D297" s="87" t="str">
        <f t="shared" si="20"/>
        <v>PN</v>
      </c>
      <c r="E297" s="88">
        <f>HLOOKUP(D297,Bilan!$A$1:$L$2,2,FALSE)</f>
        <v>11</v>
      </c>
      <c r="F297" s="88" t="str">
        <f t="shared" si="15"/>
        <v>Bilan_B9_PN</v>
      </c>
      <c r="G297" s="145">
        <f t="shared" si="16"/>
        <v>0</v>
      </c>
    </row>
    <row r="298" spans="1:7" x14ac:dyDescent="0.25">
      <c r="A298" s="144" t="s">
        <v>413</v>
      </c>
      <c r="B298" s="144" t="s">
        <v>79</v>
      </c>
      <c r="C298" s="144" t="s">
        <v>64</v>
      </c>
      <c r="D298" s="87" t="str">
        <f t="shared" si="20"/>
        <v>PN</v>
      </c>
      <c r="E298" s="88">
        <f>HLOOKUP(D298,Bilan!$A$1:$L$2,2,FALSE)</f>
        <v>11</v>
      </c>
      <c r="F298" s="88" t="str">
        <f t="shared" si="15"/>
        <v>Bilan_B10_PN</v>
      </c>
      <c r="G298" s="145">
        <f t="shared" si="16"/>
        <v>0</v>
      </c>
    </row>
    <row r="299" spans="1:7" x14ac:dyDescent="0.25">
      <c r="A299" s="144" t="s">
        <v>413</v>
      </c>
      <c r="B299" s="144" t="s">
        <v>79</v>
      </c>
      <c r="C299" s="144" t="s">
        <v>313</v>
      </c>
      <c r="D299" s="87" t="str">
        <f t="shared" si="20"/>
        <v>PN</v>
      </c>
      <c r="E299" s="88">
        <f>HLOOKUP(D299,Bilan!$A$1:$L$2,2,FALSE)</f>
        <v>11</v>
      </c>
      <c r="F299" s="88" t="str">
        <f t="shared" si="15"/>
        <v>Bilan_B11_PN</v>
      </c>
      <c r="G299" s="145">
        <f t="shared" si="16"/>
        <v>0</v>
      </c>
    </row>
    <row r="300" spans="1:7" x14ac:dyDescent="0.25">
      <c r="A300" s="144" t="s">
        <v>413</v>
      </c>
      <c r="B300" s="144" t="s">
        <v>79</v>
      </c>
      <c r="C300" s="144" t="s">
        <v>66</v>
      </c>
      <c r="D300" s="87" t="str">
        <f t="shared" si="20"/>
        <v>PN</v>
      </c>
      <c r="E300" s="88">
        <f>HLOOKUP(D300,Bilan!$A$1:$L$2,2,FALSE)</f>
        <v>11</v>
      </c>
      <c r="F300" s="88" t="str">
        <f t="shared" si="15"/>
        <v>Bilan_B12_PN</v>
      </c>
      <c r="G300" s="145">
        <f t="shared" si="16"/>
        <v>0</v>
      </c>
    </row>
    <row r="301" spans="1:7" x14ac:dyDescent="0.25">
      <c r="A301" s="144" t="s">
        <v>413</v>
      </c>
      <c r="B301" s="144" t="s">
        <v>79</v>
      </c>
      <c r="C301" s="144" t="s">
        <v>68</v>
      </c>
      <c r="D301" s="87" t="str">
        <f t="shared" si="20"/>
        <v>PN</v>
      </c>
      <c r="E301" s="88">
        <f>HLOOKUP(D301,Bilan!$A$1:$L$2,2,FALSE)</f>
        <v>11</v>
      </c>
      <c r="F301" s="88" t="str">
        <f t="shared" si="15"/>
        <v>Bilan_B13_PN</v>
      </c>
      <c r="G301" s="145">
        <f t="shared" si="16"/>
        <v>0</v>
      </c>
    </row>
    <row r="302" spans="1:7" x14ac:dyDescent="0.25">
      <c r="A302" s="144" t="s">
        <v>413</v>
      </c>
      <c r="B302" s="144" t="s">
        <v>79</v>
      </c>
      <c r="C302" s="144" t="s">
        <v>314</v>
      </c>
      <c r="D302" s="87" t="str">
        <f t="shared" si="20"/>
        <v>PN</v>
      </c>
      <c r="E302" s="88">
        <f>HLOOKUP(D302,Bilan!$A$1:$L$2,2,FALSE)</f>
        <v>11</v>
      </c>
      <c r="F302" s="88" t="str">
        <f t="shared" si="15"/>
        <v>Bilan_B14_PN</v>
      </c>
      <c r="G302" s="145">
        <f t="shared" si="16"/>
        <v>0</v>
      </c>
    </row>
    <row r="303" spans="1:7" x14ac:dyDescent="0.25">
      <c r="A303" s="144" t="s">
        <v>413</v>
      </c>
      <c r="B303" s="144" t="s">
        <v>79</v>
      </c>
      <c r="C303" s="144" t="s">
        <v>315</v>
      </c>
      <c r="D303" s="87" t="str">
        <f t="shared" si="20"/>
        <v>PN</v>
      </c>
      <c r="E303" s="88">
        <f>HLOOKUP(D303,Bilan!$A$1:$L$2,2,FALSE)</f>
        <v>11</v>
      </c>
      <c r="F303" s="88" t="str">
        <f t="shared" si="15"/>
        <v>Bilan_B15_PN</v>
      </c>
      <c r="G303" s="145">
        <f t="shared" si="16"/>
        <v>0</v>
      </c>
    </row>
    <row r="304" spans="1:7" x14ac:dyDescent="0.25">
      <c r="A304" s="144" t="s">
        <v>413</v>
      </c>
      <c r="B304" s="144" t="s">
        <v>79</v>
      </c>
      <c r="C304" s="144" t="s">
        <v>316</v>
      </c>
      <c r="D304" s="87" t="str">
        <f t="shared" si="20"/>
        <v>PN</v>
      </c>
      <c r="E304" s="88">
        <f>HLOOKUP(D304,Bilan!$A$1:$L$2,2,FALSE)</f>
        <v>11</v>
      </c>
      <c r="F304" s="88" t="str">
        <f t="shared" si="15"/>
        <v>Bilan_B16_PN</v>
      </c>
      <c r="G304" s="145">
        <f t="shared" si="16"/>
        <v>0</v>
      </c>
    </row>
    <row r="305" spans="1:7" x14ac:dyDescent="0.25">
      <c r="A305" s="144" t="s">
        <v>413</v>
      </c>
      <c r="B305" s="144" t="s">
        <v>79</v>
      </c>
      <c r="C305" s="144" t="s">
        <v>317</v>
      </c>
      <c r="D305" s="87" t="str">
        <f t="shared" si="20"/>
        <v>PN</v>
      </c>
      <c r="E305" s="88">
        <f>HLOOKUP(D305,Bilan!$A$1:$L$2,2,FALSE)</f>
        <v>11</v>
      </c>
      <c r="F305" s="88" t="str">
        <f t="shared" si="15"/>
        <v>Bilan_B17_PN</v>
      </c>
      <c r="G305" s="145">
        <f t="shared" si="16"/>
        <v>0</v>
      </c>
    </row>
    <row r="306" spans="1:7" x14ac:dyDescent="0.25">
      <c r="A306" s="144" t="s">
        <v>413</v>
      </c>
      <c r="B306" s="144" t="s">
        <v>79</v>
      </c>
      <c r="C306" s="144" t="s">
        <v>318</v>
      </c>
      <c r="D306" s="87" t="str">
        <f t="shared" si="20"/>
        <v>PN</v>
      </c>
      <c r="E306" s="88">
        <f>HLOOKUP(D306,Bilan!$A$1:$L$2,2,FALSE)</f>
        <v>11</v>
      </c>
      <c r="F306" s="88" t="str">
        <f t="shared" si="15"/>
        <v>Bilan_B18_PN</v>
      </c>
      <c r="G306" s="145">
        <f t="shared" ref="G306:G379" si="21">VLOOKUP(C306,Bilan,E306,FALSE)</f>
        <v>0</v>
      </c>
    </row>
    <row r="307" spans="1:7" x14ac:dyDescent="0.25">
      <c r="A307" s="144" t="s">
        <v>413</v>
      </c>
      <c r="B307" s="144" t="s">
        <v>79</v>
      </c>
      <c r="C307" s="144" t="s">
        <v>319</v>
      </c>
      <c r="D307" s="87" t="str">
        <f t="shared" si="20"/>
        <v>PN</v>
      </c>
      <c r="E307" s="88">
        <f>HLOOKUP(D307,Bilan!$A$1:$L$2,2,FALSE)</f>
        <v>11</v>
      </c>
      <c r="F307" s="88" t="str">
        <f t="shared" si="15"/>
        <v>Bilan_B19_PN</v>
      </c>
      <c r="G307" s="145">
        <f t="shared" si="21"/>
        <v>0</v>
      </c>
    </row>
    <row r="308" spans="1:7" x14ac:dyDescent="0.25">
      <c r="A308" s="144" t="s">
        <v>413</v>
      </c>
      <c r="B308" s="144" t="s">
        <v>79</v>
      </c>
      <c r="C308" s="144" t="s">
        <v>320</v>
      </c>
      <c r="D308" s="87" t="str">
        <f t="shared" si="20"/>
        <v>PN</v>
      </c>
      <c r="E308" s="88">
        <f>HLOOKUP(D308,Bilan!$A$1:$L$2,2,FALSE)</f>
        <v>11</v>
      </c>
      <c r="F308" s="88" t="str">
        <f t="shared" si="15"/>
        <v>Bilan_B20_PN</v>
      </c>
      <c r="G308" s="145">
        <f t="shared" si="21"/>
        <v>0</v>
      </c>
    </row>
    <row r="309" spans="1:7" x14ac:dyDescent="0.25">
      <c r="A309" s="144" t="s">
        <v>413</v>
      </c>
      <c r="B309" s="144" t="s">
        <v>79</v>
      </c>
      <c r="C309" s="144" t="s">
        <v>321</v>
      </c>
      <c r="D309" s="87" t="str">
        <f t="shared" si="20"/>
        <v>PN</v>
      </c>
      <c r="E309" s="88">
        <f>HLOOKUP(D309,Bilan!$A$1:$L$2,2,FALSE)</f>
        <v>11</v>
      </c>
      <c r="F309" s="88" t="str">
        <f t="shared" si="15"/>
        <v>Bilan_B21_PN</v>
      </c>
      <c r="G309" s="145">
        <f t="shared" si="21"/>
        <v>0</v>
      </c>
    </row>
    <row r="310" spans="1:7" x14ac:dyDescent="0.25">
      <c r="A310" s="144" t="s">
        <v>413</v>
      </c>
      <c r="B310" s="144" t="s">
        <v>79</v>
      </c>
      <c r="C310" s="144" t="s">
        <v>76</v>
      </c>
      <c r="D310" s="87" t="str">
        <f t="shared" si="20"/>
        <v>PN</v>
      </c>
      <c r="E310" s="88">
        <f>HLOOKUP(D310,Bilan!$A$1:$L$2,2,FALSE)</f>
        <v>11</v>
      </c>
      <c r="F310" s="88" t="str">
        <f t="shared" si="15"/>
        <v>Bilan_B22_PN</v>
      </c>
      <c r="G310" s="145">
        <f t="shared" si="21"/>
        <v>0</v>
      </c>
    </row>
    <row r="311" spans="1:7" x14ac:dyDescent="0.25">
      <c r="A311" s="144" t="s">
        <v>413</v>
      </c>
      <c r="B311" s="144" t="s">
        <v>79</v>
      </c>
      <c r="C311" s="144" t="s">
        <v>78</v>
      </c>
      <c r="D311" s="87" t="str">
        <f t="shared" si="20"/>
        <v>PN</v>
      </c>
      <c r="E311" s="88">
        <f>HLOOKUP(D311,Bilan!$A$1:$L$2,2,FALSE)</f>
        <v>11</v>
      </c>
      <c r="F311" s="88" t="str">
        <f t="shared" si="15"/>
        <v>Bilan_B23_PN</v>
      </c>
      <c r="G311" s="145">
        <f t="shared" si="21"/>
        <v>0</v>
      </c>
    </row>
    <row r="312" spans="1:7" x14ac:dyDescent="0.25">
      <c r="A312" s="144" t="s">
        <v>413</v>
      </c>
      <c r="B312" s="144" t="s">
        <v>79</v>
      </c>
      <c r="C312" s="144" t="s">
        <v>322</v>
      </c>
      <c r="D312" s="87" t="str">
        <f t="shared" si="20"/>
        <v>PN</v>
      </c>
      <c r="E312" s="88">
        <f>HLOOKUP(D312,Bilan!$A$1:$L$2,2,FALSE)</f>
        <v>11</v>
      </c>
      <c r="F312" s="88" t="str">
        <f t="shared" si="15"/>
        <v>Bilan_B24_PN</v>
      </c>
      <c r="G312" s="145">
        <f t="shared" si="21"/>
        <v>0</v>
      </c>
    </row>
    <row r="313" spans="1:7" x14ac:dyDescent="0.25">
      <c r="A313" s="144" t="s">
        <v>413</v>
      </c>
      <c r="B313" s="144" t="s">
        <v>79</v>
      </c>
      <c r="C313" s="144" t="s">
        <v>323</v>
      </c>
      <c r="D313" s="87" t="str">
        <f t="shared" si="20"/>
        <v>PN</v>
      </c>
      <c r="E313" s="88">
        <f>HLOOKUP(D313,Bilan!$A$1:$L$2,2,FALSE)</f>
        <v>11</v>
      </c>
      <c r="F313" s="88" t="str">
        <f t="shared" si="15"/>
        <v>Bilan_B25_PN</v>
      </c>
      <c r="G313" s="145">
        <f t="shared" si="21"/>
        <v>0</v>
      </c>
    </row>
    <row r="314" spans="1:7" x14ac:dyDescent="0.25">
      <c r="A314" s="144" t="s">
        <v>413</v>
      </c>
      <c r="B314" s="144" t="s">
        <v>79</v>
      </c>
      <c r="C314" s="144" t="s">
        <v>324</v>
      </c>
      <c r="D314" s="87" t="str">
        <f t="shared" si="20"/>
        <v>PN</v>
      </c>
      <c r="E314" s="88">
        <f>HLOOKUP(D314,Bilan!$A$1:$L$2,2,FALSE)</f>
        <v>11</v>
      </c>
      <c r="F314" s="88" t="str">
        <f t="shared" si="15"/>
        <v>Bilan_B26_PN</v>
      </c>
      <c r="G314" s="145">
        <f t="shared" si="21"/>
        <v>0</v>
      </c>
    </row>
    <row r="315" spans="1:7" x14ac:dyDescent="0.25">
      <c r="A315" s="144" t="s">
        <v>413</v>
      </c>
      <c r="B315" s="144" t="s">
        <v>79</v>
      </c>
      <c r="C315" s="144" t="s">
        <v>325</v>
      </c>
      <c r="D315" s="87" t="str">
        <f t="shared" si="20"/>
        <v>PN</v>
      </c>
      <c r="E315" s="88">
        <f>HLOOKUP(D315,Bilan!$A$1:$L$2,2,FALSE)</f>
        <v>11</v>
      </c>
      <c r="F315" s="88" t="str">
        <f t="shared" si="15"/>
        <v>Bilan_B27_PN</v>
      </c>
      <c r="G315" s="145">
        <f t="shared" si="21"/>
        <v>0</v>
      </c>
    </row>
    <row r="316" spans="1:7" x14ac:dyDescent="0.25">
      <c r="A316" s="144" t="s">
        <v>413</v>
      </c>
      <c r="B316" s="144" t="s">
        <v>79</v>
      </c>
      <c r="C316" s="144" t="s">
        <v>326</v>
      </c>
      <c r="D316" s="87" t="str">
        <f t="shared" si="20"/>
        <v>PN</v>
      </c>
      <c r="E316" s="88">
        <f>HLOOKUP(D316,Bilan!$A$1:$L$2,2,FALSE)</f>
        <v>11</v>
      </c>
      <c r="F316" s="88" t="str">
        <f t="shared" si="15"/>
        <v>Bilan_B28_PN</v>
      </c>
      <c r="G316" s="145">
        <f t="shared" si="21"/>
        <v>0</v>
      </c>
    </row>
    <row r="317" spans="1:7" x14ac:dyDescent="0.25">
      <c r="A317" s="144" t="s">
        <v>413</v>
      </c>
      <c r="B317" s="144" t="s">
        <v>79</v>
      </c>
      <c r="C317" s="144" t="s">
        <v>327</v>
      </c>
      <c r="D317" s="87" t="str">
        <f t="shared" si="20"/>
        <v>PN</v>
      </c>
      <c r="E317" s="88">
        <f>HLOOKUP(D317,Bilan!$A$1:$L$2,2,FALSE)</f>
        <v>11</v>
      </c>
      <c r="F317" s="88" t="str">
        <f t="shared" si="15"/>
        <v>Bilan_B29_PN</v>
      </c>
      <c r="G317" s="145">
        <f t="shared" si="21"/>
        <v>0</v>
      </c>
    </row>
    <row r="318" spans="1:7" x14ac:dyDescent="0.25">
      <c r="A318" s="144" t="s">
        <v>413</v>
      </c>
      <c r="B318" s="144" t="s">
        <v>79</v>
      </c>
      <c r="C318" s="144" t="s">
        <v>328</v>
      </c>
      <c r="D318" s="87" t="str">
        <f t="shared" si="20"/>
        <v>PN</v>
      </c>
      <c r="E318" s="88">
        <f>HLOOKUP(D318,Bilan!$A$1:$L$2,2,FALSE)</f>
        <v>11</v>
      </c>
      <c r="F318" s="88" t="str">
        <f t="shared" si="15"/>
        <v>Bilan_B30_PN</v>
      </c>
      <c r="G318" s="145">
        <f t="shared" si="21"/>
        <v>0</v>
      </c>
    </row>
    <row r="319" spans="1:7" x14ac:dyDescent="0.25">
      <c r="A319" s="144" t="s">
        <v>413</v>
      </c>
      <c r="B319" s="144" t="s">
        <v>79</v>
      </c>
      <c r="C319" s="144" t="s">
        <v>329</v>
      </c>
      <c r="D319" s="87" t="str">
        <f t="shared" si="20"/>
        <v>PN</v>
      </c>
      <c r="E319" s="88">
        <f>HLOOKUP(D319,Bilan!$A$1:$L$2,2,FALSE)</f>
        <v>11</v>
      </c>
      <c r="F319" s="88" t="str">
        <f t="shared" si="15"/>
        <v>Bilan_B31_PN</v>
      </c>
      <c r="G319" s="145">
        <f t="shared" si="21"/>
        <v>0</v>
      </c>
    </row>
    <row r="320" spans="1:7" x14ac:dyDescent="0.25">
      <c r="A320" s="144" t="s">
        <v>413</v>
      </c>
      <c r="B320" s="144" t="s">
        <v>79</v>
      </c>
      <c r="C320" s="144" t="s">
        <v>330</v>
      </c>
      <c r="D320" s="87" t="str">
        <f t="shared" si="20"/>
        <v>PN</v>
      </c>
      <c r="E320" s="88">
        <f>HLOOKUP(D320,Bilan!$A$1:$L$2,2,FALSE)</f>
        <v>11</v>
      </c>
      <c r="F320" s="88" t="str">
        <f t="shared" si="15"/>
        <v>Bilan_B32_PN</v>
      </c>
      <c r="G320" s="145">
        <f t="shared" si="21"/>
        <v>0</v>
      </c>
    </row>
    <row r="321" spans="1:7" x14ac:dyDescent="0.25">
      <c r="A321" s="144" t="s">
        <v>413</v>
      </c>
      <c r="B321" s="144" t="s">
        <v>79</v>
      </c>
      <c r="C321" s="144" t="s">
        <v>331</v>
      </c>
      <c r="D321" s="87" t="str">
        <f t="shared" si="20"/>
        <v>PN</v>
      </c>
      <c r="E321" s="88">
        <f>HLOOKUP(D321,Bilan!$A$1:$L$2,2,FALSE)</f>
        <v>11</v>
      </c>
      <c r="F321" s="88" t="str">
        <f t="shared" si="15"/>
        <v>Bilan_B33_PN</v>
      </c>
      <c r="G321" s="145">
        <f t="shared" si="21"/>
        <v>0</v>
      </c>
    </row>
    <row r="322" spans="1:7" x14ac:dyDescent="0.25">
      <c r="A322" s="144" t="s">
        <v>413</v>
      </c>
      <c r="B322" s="144" t="s">
        <v>79</v>
      </c>
      <c r="C322" s="144" t="s">
        <v>332</v>
      </c>
      <c r="D322" s="87" t="str">
        <f t="shared" si="20"/>
        <v>PN</v>
      </c>
      <c r="E322" s="88">
        <f>HLOOKUP(D322,Bilan!$A$1:$L$2,2,FALSE)</f>
        <v>11</v>
      </c>
      <c r="F322" s="88" t="str">
        <f t="shared" si="15"/>
        <v>Bilan_B34_PN</v>
      </c>
      <c r="G322" s="145">
        <f t="shared" si="21"/>
        <v>0</v>
      </c>
    </row>
    <row r="323" spans="1:7" x14ac:dyDescent="0.25">
      <c r="A323" s="144" t="s">
        <v>413</v>
      </c>
      <c r="B323" s="144" t="s">
        <v>79</v>
      </c>
      <c r="C323" s="144" t="s">
        <v>333</v>
      </c>
      <c r="D323" s="87" t="str">
        <f t="shared" si="20"/>
        <v>PN</v>
      </c>
      <c r="E323" s="88">
        <f>HLOOKUP(D323,Bilan!$A$1:$L$2,2,FALSE)</f>
        <v>11</v>
      </c>
      <c r="F323" s="88" t="str">
        <f t="shared" si="15"/>
        <v>Bilan_B35_PN</v>
      </c>
      <c r="G323" s="145">
        <f t="shared" si="21"/>
        <v>0</v>
      </c>
    </row>
    <row r="324" spans="1:7" x14ac:dyDescent="0.25">
      <c r="A324" s="144" t="s">
        <v>413</v>
      </c>
      <c r="B324" s="144" t="s">
        <v>79</v>
      </c>
      <c r="C324" s="144" t="s">
        <v>334</v>
      </c>
      <c r="D324" s="87" t="str">
        <f t="shared" si="20"/>
        <v>PN</v>
      </c>
      <c r="E324" s="88">
        <f>HLOOKUP(D324,Bilan!$A$1:$L$2,2,FALSE)</f>
        <v>11</v>
      </c>
      <c r="F324" s="88" t="str">
        <f t="shared" si="15"/>
        <v>Bilan_B36_PN</v>
      </c>
      <c r="G324" s="145">
        <f t="shared" si="21"/>
        <v>0</v>
      </c>
    </row>
    <row r="325" spans="1:7" x14ac:dyDescent="0.25">
      <c r="A325" s="144" t="s">
        <v>413</v>
      </c>
      <c r="B325" s="144" t="s">
        <v>79</v>
      </c>
      <c r="C325" s="144" t="s">
        <v>335</v>
      </c>
      <c r="D325" s="87" t="str">
        <f t="shared" si="20"/>
        <v>PN</v>
      </c>
      <c r="E325" s="88">
        <f>HLOOKUP(D325,Bilan!$A$1:$L$2,2,FALSE)</f>
        <v>11</v>
      </c>
      <c r="F325" s="88" t="str">
        <f t="shared" si="15"/>
        <v>Bilan_B37_PN</v>
      </c>
      <c r="G325" s="145">
        <f t="shared" si="21"/>
        <v>0</v>
      </c>
    </row>
    <row r="326" spans="1:7" x14ac:dyDescent="0.25">
      <c r="A326" s="144" t="s">
        <v>413</v>
      </c>
      <c r="B326" s="144" t="s">
        <v>79</v>
      </c>
      <c r="C326" s="144" t="s">
        <v>783</v>
      </c>
      <c r="D326" s="87" t="str">
        <f t="shared" si="20"/>
        <v>PN</v>
      </c>
      <c r="E326" s="88">
        <f>HLOOKUP(D326,Bilan!$A$1:$L$2,2,FALSE)</f>
        <v>11</v>
      </c>
      <c r="F326" s="88" t="str">
        <f t="shared" ref="F326:F367" si="22">CONCATENATE(B326,"_",C326,"_",D326)</f>
        <v>Bilan_B38_PN</v>
      </c>
      <c r="G326" s="145">
        <f t="shared" ref="G326:G367" si="23">VLOOKUP(C326,Bilan,E326,FALSE)</f>
        <v>0</v>
      </c>
    </row>
    <row r="327" spans="1:7" x14ac:dyDescent="0.25">
      <c r="A327" s="144" t="s">
        <v>413</v>
      </c>
      <c r="B327" s="144" t="s">
        <v>79</v>
      </c>
      <c r="C327" s="144" t="s">
        <v>784</v>
      </c>
      <c r="D327" s="87" t="str">
        <f t="shared" si="20"/>
        <v>PN</v>
      </c>
      <c r="E327" s="88">
        <f>HLOOKUP(D327,Bilan!$A$1:$L$2,2,FALSE)</f>
        <v>11</v>
      </c>
      <c r="F327" s="88" t="str">
        <f t="shared" si="22"/>
        <v>Bilan_B39_PN</v>
      </c>
      <c r="G327" s="145">
        <f t="shared" si="23"/>
        <v>0</v>
      </c>
    </row>
    <row r="328" spans="1:7" x14ac:dyDescent="0.25">
      <c r="A328" s="144" t="s">
        <v>413</v>
      </c>
      <c r="B328" s="144" t="s">
        <v>79</v>
      </c>
      <c r="C328" s="144" t="s">
        <v>785</v>
      </c>
      <c r="D328" s="87" t="str">
        <f t="shared" si="20"/>
        <v>PN</v>
      </c>
      <c r="E328" s="88">
        <f>HLOOKUP(D328,Bilan!$A$1:$L$2,2,FALSE)</f>
        <v>11</v>
      </c>
      <c r="F328" s="88" t="str">
        <f t="shared" si="22"/>
        <v>Bilan_B40_PN</v>
      </c>
      <c r="G328" s="145">
        <f t="shared" si="23"/>
        <v>0</v>
      </c>
    </row>
    <row r="329" spans="1:7" x14ac:dyDescent="0.25">
      <c r="A329" s="144" t="s">
        <v>413</v>
      </c>
      <c r="B329" s="144" t="s">
        <v>79</v>
      </c>
      <c r="C329" s="144" t="s">
        <v>786</v>
      </c>
      <c r="D329" s="87" t="str">
        <f t="shared" si="20"/>
        <v>PN</v>
      </c>
      <c r="E329" s="88">
        <f>HLOOKUP(D329,Bilan!$A$1:$L$2,2,FALSE)</f>
        <v>11</v>
      </c>
      <c r="F329" s="88" t="str">
        <f t="shared" si="22"/>
        <v>Bilan_B41_PN</v>
      </c>
      <c r="G329" s="145">
        <f t="shared" si="23"/>
        <v>0</v>
      </c>
    </row>
    <row r="330" spans="1:7" x14ac:dyDescent="0.25">
      <c r="A330" s="144" t="s">
        <v>413</v>
      </c>
      <c r="B330" s="144" t="s">
        <v>79</v>
      </c>
      <c r="C330" s="144" t="s">
        <v>787</v>
      </c>
      <c r="D330" s="87" t="str">
        <f t="shared" si="20"/>
        <v>PN</v>
      </c>
      <c r="E330" s="88">
        <f>HLOOKUP(D330,Bilan!$A$1:$L$2,2,FALSE)</f>
        <v>11</v>
      </c>
      <c r="F330" s="88" t="str">
        <f t="shared" si="22"/>
        <v>Bilan_B42_PN</v>
      </c>
      <c r="G330" s="145">
        <f t="shared" si="23"/>
        <v>0</v>
      </c>
    </row>
    <row r="331" spans="1:7" x14ac:dyDescent="0.25">
      <c r="A331" s="144" t="s">
        <v>413</v>
      </c>
      <c r="B331" s="144" t="s">
        <v>79</v>
      </c>
      <c r="C331" s="144" t="s">
        <v>788</v>
      </c>
      <c r="D331" s="87" t="str">
        <f t="shared" si="20"/>
        <v>PN</v>
      </c>
      <c r="E331" s="88">
        <f>HLOOKUP(D331,Bilan!$A$1:$L$2,2,FALSE)</f>
        <v>11</v>
      </c>
      <c r="F331" s="88" t="str">
        <f t="shared" si="22"/>
        <v>Bilan_B43_PN</v>
      </c>
      <c r="G331" s="145">
        <f t="shared" si="23"/>
        <v>0</v>
      </c>
    </row>
    <row r="332" spans="1:7" x14ac:dyDescent="0.25">
      <c r="A332" s="144" t="s">
        <v>413</v>
      </c>
      <c r="B332" s="144" t="s">
        <v>79</v>
      </c>
      <c r="C332" s="144" t="s">
        <v>789</v>
      </c>
      <c r="D332" s="87" t="str">
        <f t="shared" si="20"/>
        <v>PN</v>
      </c>
      <c r="E332" s="88">
        <f>HLOOKUP(D332,Bilan!$A$1:$L$2,2,FALSE)</f>
        <v>11</v>
      </c>
      <c r="F332" s="88" t="str">
        <f t="shared" si="22"/>
        <v>Bilan_B44_PN</v>
      </c>
      <c r="G332" s="145">
        <f t="shared" si="23"/>
        <v>0</v>
      </c>
    </row>
    <row r="333" spans="1:7" x14ac:dyDescent="0.25">
      <c r="A333" s="144" t="s">
        <v>413</v>
      </c>
      <c r="B333" s="144" t="s">
        <v>79</v>
      </c>
      <c r="C333" s="144" t="s">
        <v>790</v>
      </c>
      <c r="D333" s="87" t="str">
        <f t="shared" si="20"/>
        <v>PN</v>
      </c>
      <c r="E333" s="88">
        <f>HLOOKUP(D333,Bilan!$A$1:$L$2,2,FALSE)</f>
        <v>11</v>
      </c>
      <c r="F333" s="88" t="str">
        <f t="shared" si="22"/>
        <v>Bilan_B45_PN</v>
      </c>
      <c r="G333" s="145">
        <f t="shared" si="23"/>
        <v>0</v>
      </c>
    </row>
    <row r="334" spans="1:7" x14ac:dyDescent="0.25">
      <c r="A334" s="144" t="s">
        <v>413</v>
      </c>
      <c r="B334" s="144" t="s">
        <v>79</v>
      </c>
      <c r="C334" s="144" t="s">
        <v>791</v>
      </c>
      <c r="D334" s="87" t="str">
        <f t="shared" si="20"/>
        <v>PN</v>
      </c>
      <c r="E334" s="88">
        <f>HLOOKUP(D334,Bilan!$A$1:$L$2,2,FALSE)</f>
        <v>11</v>
      </c>
      <c r="F334" s="88" t="str">
        <f t="shared" si="22"/>
        <v>Bilan_B46_PN</v>
      </c>
      <c r="G334" s="145">
        <f t="shared" si="23"/>
        <v>0</v>
      </c>
    </row>
    <row r="335" spans="1:7" x14ac:dyDescent="0.25">
      <c r="A335" s="144" t="s">
        <v>413</v>
      </c>
      <c r="B335" s="144" t="s">
        <v>79</v>
      </c>
      <c r="C335" s="144" t="s">
        <v>792</v>
      </c>
      <c r="D335" s="87" t="str">
        <f t="shared" si="20"/>
        <v>PN</v>
      </c>
      <c r="E335" s="88">
        <f>HLOOKUP(D335,Bilan!$A$1:$L$2,2,FALSE)</f>
        <v>11</v>
      </c>
      <c r="F335" s="88" t="str">
        <f t="shared" si="22"/>
        <v>Bilan_B47_PN</v>
      </c>
      <c r="G335" s="145">
        <f t="shared" si="23"/>
        <v>0</v>
      </c>
    </row>
    <row r="336" spans="1:7" x14ac:dyDescent="0.25">
      <c r="A336" s="144" t="s">
        <v>413</v>
      </c>
      <c r="B336" s="144" t="s">
        <v>79</v>
      </c>
      <c r="C336" s="144" t="s">
        <v>793</v>
      </c>
      <c r="D336" s="87" t="str">
        <f t="shared" si="20"/>
        <v>PN</v>
      </c>
      <c r="E336" s="88">
        <f>HLOOKUP(D336,Bilan!$A$1:$L$2,2,FALSE)</f>
        <v>11</v>
      </c>
      <c r="F336" s="88" t="str">
        <f t="shared" si="22"/>
        <v>Bilan_B48_PN</v>
      </c>
      <c r="G336" s="145">
        <f t="shared" si="23"/>
        <v>0</v>
      </c>
    </row>
    <row r="337" spans="1:7" x14ac:dyDescent="0.25">
      <c r="A337" s="144" t="s">
        <v>413</v>
      </c>
      <c r="B337" s="144" t="s">
        <v>79</v>
      </c>
      <c r="C337" s="144" t="s">
        <v>794</v>
      </c>
      <c r="D337" s="87" t="str">
        <f t="shared" si="20"/>
        <v>PN</v>
      </c>
      <c r="E337" s="88">
        <f>HLOOKUP(D337,Bilan!$A$1:$L$2,2,FALSE)</f>
        <v>11</v>
      </c>
      <c r="F337" s="88" t="str">
        <f t="shared" si="22"/>
        <v>Bilan_B49_PN</v>
      </c>
      <c r="G337" s="145">
        <f t="shared" si="23"/>
        <v>0</v>
      </c>
    </row>
    <row r="338" spans="1:7" x14ac:dyDescent="0.25">
      <c r="A338" s="144" t="s">
        <v>413</v>
      </c>
      <c r="B338" s="144" t="s">
        <v>79</v>
      </c>
      <c r="C338" s="144" t="s">
        <v>795</v>
      </c>
      <c r="D338" s="87" t="str">
        <f t="shared" si="20"/>
        <v>PN</v>
      </c>
      <c r="E338" s="88">
        <f>HLOOKUP(D338,Bilan!$A$1:$L$2,2,FALSE)</f>
        <v>11</v>
      </c>
      <c r="F338" s="88" t="str">
        <f t="shared" si="22"/>
        <v>Bilan_B50_PN</v>
      </c>
      <c r="G338" s="145">
        <f t="shared" si="23"/>
        <v>0</v>
      </c>
    </row>
    <row r="339" spans="1:7" x14ac:dyDescent="0.25">
      <c r="A339" s="144" t="s">
        <v>413</v>
      </c>
      <c r="B339" s="144" t="s">
        <v>79</v>
      </c>
      <c r="C339" s="144" t="s">
        <v>796</v>
      </c>
      <c r="D339" s="87" t="str">
        <f t="shared" si="20"/>
        <v>PN</v>
      </c>
      <c r="E339" s="88">
        <f>HLOOKUP(D339,Bilan!$A$1:$L$2,2,FALSE)</f>
        <v>11</v>
      </c>
      <c r="F339" s="88" t="str">
        <f t="shared" si="22"/>
        <v>Bilan_B51_PN</v>
      </c>
      <c r="G339" s="145">
        <f t="shared" si="23"/>
        <v>0</v>
      </c>
    </row>
    <row r="340" spans="1:7" x14ac:dyDescent="0.25">
      <c r="A340" s="144" t="s">
        <v>413</v>
      </c>
      <c r="B340" s="144" t="s">
        <v>79</v>
      </c>
      <c r="C340" s="144" t="s">
        <v>797</v>
      </c>
      <c r="D340" s="87" t="str">
        <f t="shared" si="20"/>
        <v>PN</v>
      </c>
      <c r="E340" s="88">
        <f>HLOOKUP(D340,Bilan!$A$1:$L$2,2,FALSE)</f>
        <v>11</v>
      </c>
      <c r="F340" s="88" t="str">
        <f t="shared" si="22"/>
        <v>Bilan_B52_PN</v>
      </c>
      <c r="G340" s="145">
        <f t="shared" si="23"/>
        <v>0</v>
      </c>
    </row>
    <row r="341" spans="1:7" x14ac:dyDescent="0.25">
      <c r="A341" s="144" t="s">
        <v>413</v>
      </c>
      <c r="B341" s="144" t="s">
        <v>79</v>
      </c>
      <c r="C341" s="144" t="s">
        <v>798</v>
      </c>
      <c r="D341" s="87" t="str">
        <f t="shared" si="20"/>
        <v>PN</v>
      </c>
      <c r="E341" s="88">
        <f>HLOOKUP(D341,Bilan!$A$1:$L$2,2,FALSE)</f>
        <v>11</v>
      </c>
      <c r="F341" s="88" t="str">
        <f t="shared" si="22"/>
        <v>Bilan_B53_PN</v>
      </c>
      <c r="G341" s="145">
        <f t="shared" si="23"/>
        <v>0</v>
      </c>
    </row>
    <row r="342" spans="1:7" x14ac:dyDescent="0.25">
      <c r="A342" s="144" t="s">
        <v>413</v>
      </c>
      <c r="B342" s="144" t="s">
        <v>79</v>
      </c>
      <c r="C342" s="144" t="s">
        <v>799</v>
      </c>
      <c r="D342" s="87" t="str">
        <f t="shared" si="20"/>
        <v>PN</v>
      </c>
      <c r="E342" s="88">
        <f>HLOOKUP(D342,Bilan!$A$1:$L$2,2,FALSE)</f>
        <v>11</v>
      </c>
      <c r="F342" s="88" t="str">
        <f t="shared" si="22"/>
        <v>Bilan_B54_PN</v>
      </c>
      <c r="G342" s="145">
        <f t="shared" si="23"/>
        <v>0</v>
      </c>
    </row>
    <row r="343" spans="1:7" x14ac:dyDescent="0.25">
      <c r="A343" s="144" t="s">
        <v>413</v>
      </c>
      <c r="B343" s="144" t="s">
        <v>79</v>
      </c>
      <c r="C343" s="144" t="s">
        <v>800</v>
      </c>
      <c r="D343" s="87" t="str">
        <f t="shared" si="20"/>
        <v>PN</v>
      </c>
      <c r="E343" s="88">
        <f>HLOOKUP(D343,Bilan!$A$1:$L$2,2,FALSE)</f>
        <v>11</v>
      </c>
      <c r="F343" s="88" t="str">
        <f t="shared" si="22"/>
        <v>Bilan_B55_PN</v>
      </c>
      <c r="G343" s="145">
        <f t="shared" si="23"/>
        <v>0</v>
      </c>
    </row>
    <row r="344" spans="1:7" x14ac:dyDescent="0.25">
      <c r="A344" s="144" t="s">
        <v>413</v>
      </c>
      <c r="B344" s="144" t="s">
        <v>79</v>
      </c>
      <c r="C344" s="144" t="s">
        <v>801</v>
      </c>
      <c r="D344" s="87" t="str">
        <f t="shared" si="20"/>
        <v>PN</v>
      </c>
      <c r="E344" s="88">
        <f>HLOOKUP(D344,Bilan!$A$1:$L$2,2,FALSE)</f>
        <v>11</v>
      </c>
      <c r="F344" s="88" t="str">
        <f t="shared" si="22"/>
        <v>Bilan_B56_PN</v>
      </c>
      <c r="G344" s="145">
        <f t="shared" si="23"/>
        <v>0</v>
      </c>
    </row>
    <row r="345" spans="1:7" x14ac:dyDescent="0.25">
      <c r="A345" s="144" t="s">
        <v>413</v>
      </c>
      <c r="B345" s="144" t="s">
        <v>79</v>
      </c>
      <c r="C345" s="144" t="s">
        <v>802</v>
      </c>
      <c r="D345" s="87" t="str">
        <f t="shared" si="20"/>
        <v>PN</v>
      </c>
      <c r="E345" s="88">
        <f>HLOOKUP(D345,Bilan!$A$1:$L$2,2,FALSE)</f>
        <v>11</v>
      </c>
      <c r="F345" s="88" t="str">
        <f t="shared" si="22"/>
        <v>Bilan_B57_PN</v>
      </c>
      <c r="G345" s="145">
        <f t="shared" si="23"/>
        <v>0</v>
      </c>
    </row>
    <row r="346" spans="1:7" x14ac:dyDescent="0.25">
      <c r="A346" s="144" t="s">
        <v>413</v>
      </c>
      <c r="B346" s="144" t="s">
        <v>79</v>
      </c>
      <c r="C346" s="144" t="s">
        <v>803</v>
      </c>
      <c r="D346" s="87" t="str">
        <f t="shared" si="20"/>
        <v>PN</v>
      </c>
      <c r="E346" s="88">
        <f>HLOOKUP(D346,Bilan!$A$1:$L$2,2,FALSE)</f>
        <v>11</v>
      </c>
      <c r="F346" s="88" t="str">
        <f t="shared" si="22"/>
        <v>Bilan_B58_PN</v>
      </c>
      <c r="G346" s="145">
        <f t="shared" si="23"/>
        <v>0</v>
      </c>
    </row>
    <row r="347" spans="1:7" x14ac:dyDescent="0.25">
      <c r="A347" s="144" t="s">
        <v>413</v>
      </c>
      <c r="B347" s="144" t="s">
        <v>79</v>
      </c>
      <c r="C347" s="144" t="s">
        <v>804</v>
      </c>
      <c r="D347" s="87" t="str">
        <f t="shared" si="20"/>
        <v>PN</v>
      </c>
      <c r="E347" s="88">
        <f>HLOOKUP(D347,Bilan!$A$1:$L$2,2,FALSE)</f>
        <v>11</v>
      </c>
      <c r="F347" s="88" t="str">
        <f t="shared" si="22"/>
        <v>Bilan_B59_PN</v>
      </c>
      <c r="G347" s="145">
        <f t="shared" si="23"/>
        <v>0</v>
      </c>
    </row>
    <row r="348" spans="1:7" x14ac:dyDescent="0.25">
      <c r="A348" s="144" t="s">
        <v>413</v>
      </c>
      <c r="B348" s="144" t="s">
        <v>79</v>
      </c>
      <c r="C348" s="144" t="s">
        <v>805</v>
      </c>
      <c r="D348" s="87" t="str">
        <f t="shared" si="20"/>
        <v>PN</v>
      </c>
      <c r="E348" s="88">
        <f>HLOOKUP(D348,Bilan!$A$1:$L$2,2,FALSE)</f>
        <v>11</v>
      </c>
      <c r="F348" s="88" t="str">
        <f t="shared" si="22"/>
        <v>Bilan_B60_PN</v>
      </c>
      <c r="G348" s="145">
        <f t="shared" si="23"/>
        <v>0</v>
      </c>
    </row>
    <row r="349" spans="1:7" x14ac:dyDescent="0.25">
      <c r="A349" s="144" t="s">
        <v>413</v>
      </c>
      <c r="B349" s="144" t="s">
        <v>79</v>
      </c>
      <c r="C349" s="144" t="s">
        <v>806</v>
      </c>
      <c r="D349" s="87" t="str">
        <f t="shared" si="20"/>
        <v>PN</v>
      </c>
      <c r="E349" s="88">
        <f>HLOOKUP(D349,Bilan!$A$1:$L$2,2,FALSE)</f>
        <v>11</v>
      </c>
      <c r="F349" s="88" t="str">
        <f t="shared" si="22"/>
        <v>Bilan_B61_PN</v>
      </c>
      <c r="G349" s="145">
        <f t="shared" si="23"/>
        <v>0</v>
      </c>
    </row>
    <row r="350" spans="1:7" x14ac:dyDescent="0.25">
      <c r="A350" s="144" t="s">
        <v>413</v>
      </c>
      <c r="B350" s="144" t="s">
        <v>79</v>
      </c>
      <c r="C350" s="144" t="s">
        <v>807</v>
      </c>
      <c r="D350" s="87" t="str">
        <f t="shared" si="20"/>
        <v>PN</v>
      </c>
      <c r="E350" s="88">
        <f>HLOOKUP(D350,Bilan!$A$1:$L$2,2,FALSE)</f>
        <v>11</v>
      </c>
      <c r="F350" s="88" t="str">
        <f t="shared" si="22"/>
        <v>Bilan_B62_PN</v>
      </c>
      <c r="G350" s="145">
        <f t="shared" si="23"/>
        <v>0</v>
      </c>
    </row>
    <row r="351" spans="1:7" x14ac:dyDescent="0.25">
      <c r="A351" s="144" t="s">
        <v>413</v>
      </c>
      <c r="B351" s="144" t="s">
        <v>79</v>
      </c>
      <c r="C351" s="144" t="s">
        <v>808</v>
      </c>
      <c r="D351" s="87" t="str">
        <f t="shared" si="20"/>
        <v>PN</v>
      </c>
      <c r="E351" s="88">
        <f>HLOOKUP(D351,Bilan!$A$1:$L$2,2,FALSE)</f>
        <v>11</v>
      </c>
      <c r="F351" s="88" t="str">
        <f t="shared" si="22"/>
        <v>Bilan_B63_PN</v>
      </c>
      <c r="G351" s="145">
        <f t="shared" si="23"/>
        <v>0</v>
      </c>
    </row>
    <row r="352" spans="1:7" x14ac:dyDescent="0.25">
      <c r="A352" s="144" t="s">
        <v>413</v>
      </c>
      <c r="B352" s="144" t="s">
        <v>79</v>
      </c>
      <c r="C352" s="144" t="s">
        <v>809</v>
      </c>
      <c r="D352" s="87" t="str">
        <f t="shared" si="20"/>
        <v>PN</v>
      </c>
      <c r="E352" s="88">
        <f>HLOOKUP(D352,Bilan!$A$1:$L$2,2,FALSE)</f>
        <v>11</v>
      </c>
      <c r="F352" s="88" t="str">
        <f t="shared" si="22"/>
        <v>Bilan_B64_PN</v>
      </c>
      <c r="G352" s="145">
        <f t="shared" si="23"/>
        <v>0</v>
      </c>
    </row>
    <row r="353" spans="1:7" x14ac:dyDescent="0.25">
      <c r="A353" s="144" t="s">
        <v>413</v>
      </c>
      <c r="B353" s="144" t="s">
        <v>79</v>
      </c>
      <c r="C353" s="144" t="s">
        <v>810</v>
      </c>
      <c r="D353" s="87" t="str">
        <f t="shared" si="20"/>
        <v>PN</v>
      </c>
      <c r="E353" s="88">
        <f>HLOOKUP(D353,Bilan!$A$1:$L$2,2,FALSE)</f>
        <v>11</v>
      </c>
      <c r="F353" s="88" t="str">
        <f t="shared" si="22"/>
        <v>Bilan_B65_PN</v>
      </c>
      <c r="G353" s="145">
        <f t="shared" si="23"/>
        <v>0</v>
      </c>
    </row>
    <row r="354" spans="1:7" x14ac:dyDescent="0.25">
      <c r="A354" s="144" t="s">
        <v>413</v>
      </c>
      <c r="B354" s="144" t="s">
        <v>79</v>
      </c>
      <c r="C354" s="144" t="s">
        <v>811</v>
      </c>
      <c r="D354" s="87" t="str">
        <f t="shared" si="20"/>
        <v>PN</v>
      </c>
      <c r="E354" s="88">
        <f>HLOOKUP(D354,Bilan!$A$1:$L$2,2,FALSE)</f>
        <v>11</v>
      </c>
      <c r="F354" s="88" t="str">
        <f t="shared" si="22"/>
        <v>Bilan_B66_PN</v>
      </c>
      <c r="G354" s="145">
        <f t="shared" si="23"/>
        <v>0</v>
      </c>
    </row>
    <row r="355" spans="1:7" x14ac:dyDescent="0.25">
      <c r="A355" s="144" t="s">
        <v>413</v>
      </c>
      <c r="B355" s="144" t="s">
        <v>79</v>
      </c>
      <c r="C355" s="144" t="s">
        <v>812</v>
      </c>
      <c r="D355" s="87" t="str">
        <f t="shared" ref="D355:D367" si="24">+D354</f>
        <v>PN</v>
      </c>
      <c r="E355" s="88">
        <f>HLOOKUP(D355,Bilan!$A$1:$L$2,2,FALSE)</f>
        <v>11</v>
      </c>
      <c r="F355" s="88" t="str">
        <f t="shared" si="22"/>
        <v>Bilan_B67_PN</v>
      </c>
      <c r="G355" s="145">
        <f t="shared" si="23"/>
        <v>0</v>
      </c>
    </row>
    <row r="356" spans="1:7" x14ac:dyDescent="0.25">
      <c r="A356" s="144" t="s">
        <v>413</v>
      </c>
      <c r="B356" s="144" t="s">
        <v>79</v>
      </c>
      <c r="C356" s="144" t="s">
        <v>813</v>
      </c>
      <c r="D356" s="87" t="str">
        <f t="shared" si="24"/>
        <v>PN</v>
      </c>
      <c r="E356" s="88">
        <f>HLOOKUP(D356,Bilan!$A$1:$L$2,2,FALSE)</f>
        <v>11</v>
      </c>
      <c r="F356" s="88" t="str">
        <f t="shared" si="22"/>
        <v>Bilan_B68_PN</v>
      </c>
      <c r="G356" s="145">
        <f t="shared" si="23"/>
        <v>0</v>
      </c>
    </row>
    <row r="357" spans="1:7" x14ac:dyDescent="0.25">
      <c r="A357" s="144" t="s">
        <v>413</v>
      </c>
      <c r="B357" s="144" t="s">
        <v>79</v>
      </c>
      <c r="C357" s="144" t="s">
        <v>814</v>
      </c>
      <c r="D357" s="87" t="str">
        <f t="shared" si="24"/>
        <v>PN</v>
      </c>
      <c r="E357" s="88">
        <f>HLOOKUP(D357,Bilan!$A$1:$L$2,2,FALSE)</f>
        <v>11</v>
      </c>
      <c r="F357" s="88" t="str">
        <f t="shared" si="22"/>
        <v>Bilan_B69_PN</v>
      </c>
      <c r="G357" s="145">
        <f t="shared" si="23"/>
        <v>0</v>
      </c>
    </row>
    <row r="358" spans="1:7" x14ac:dyDescent="0.25">
      <c r="A358" s="144" t="s">
        <v>413</v>
      </c>
      <c r="B358" s="144" t="s">
        <v>79</v>
      </c>
      <c r="C358" s="144" t="s">
        <v>815</v>
      </c>
      <c r="D358" s="87" t="str">
        <f t="shared" si="24"/>
        <v>PN</v>
      </c>
      <c r="E358" s="88">
        <f>HLOOKUP(D358,Bilan!$A$1:$L$2,2,FALSE)</f>
        <v>11</v>
      </c>
      <c r="F358" s="88" t="str">
        <f t="shared" si="22"/>
        <v>Bilan_B70_PN</v>
      </c>
      <c r="G358" s="145">
        <f t="shared" si="23"/>
        <v>0</v>
      </c>
    </row>
    <row r="359" spans="1:7" x14ac:dyDescent="0.25">
      <c r="A359" s="144" t="s">
        <v>413</v>
      </c>
      <c r="B359" s="144" t="s">
        <v>79</v>
      </c>
      <c r="C359" s="144" t="s">
        <v>816</v>
      </c>
      <c r="D359" s="87" t="str">
        <f t="shared" si="24"/>
        <v>PN</v>
      </c>
      <c r="E359" s="88">
        <f>HLOOKUP(D359,Bilan!$A$1:$L$2,2,FALSE)</f>
        <v>11</v>
      </c>
      <c r="F359" s="88" t="str">
        <f t="shared" si="22"/>
        <v>Bilan_B71_PN</v>
      </c>
      <c r="G359" s="145">
        <f t="shared" si="23"/>
        <v>0</v>
      </c>
    </row>
    <row r="360" spans="1:7" x14ac:dyDescent="0.25">
      <c r="A360" s="144" t="s">
        <v>413</v>
      </c>
      <c r="B360" s="144" t="s">
        <v>79</v>
      </c>
      <c r="C360" s="144" t="s">
        <v>817</v>
      </c>
      <c r="D360" s="87" t="str">
        <f t="shared" si="24"/>
        <v>PN</v>
      </c>
      <c r="E360" s="88">
        <f>HLOOKUP(D360,Bilan!$A$1:$L$2,2,FALSE)</f>
        <v>11</v>
      </c>
      <c r="F360" s="88" t="str">
        <f t="shared" si="22"/>
        <v>Bilan_B72_PN</v>
      </c>
      <c r="G360" s="145">
        <f t="shared" si="23"/>
        <v>0</v>
      </c>
    </row>
    <row r="361" spans="1:7" x14ac:dyDescent="0.25">
      <c r="A361" s="144" t="s">
        <v>413</v>
      </c>
      <c r="B361" s="144" t="s">
        <v>79</v>
      </c>
      <c r="C361" s="144" t="s">
        <v>818</v>
      </c>
      <c r="D361" s="87" t="str">
        <f t="shared" si="24"/>
        <v>PN</v>
      </c>
      <c r="E361" s="88">
        <f>HLOOKUP(D361,Bilan!$A$1:$L$2,2,FALSE)</f>
        <v>11</v>
      </c>
      <c r="F361" s="88" t="str">
        <f t="shared" si="22"/>
        <v>Bilan_B73_PN</v>
      </c>
      <c r="G361" s="145">
        <f t="shared" si="23"/>
        <v>0</v>
      </c>
    </row>
    <row r="362" spans="1:7" x14ac:dyDescent="0.25">
      <c r="A362" s="144" t="s">
        <v>413</v>
      </c>
      <c r="B362" s="144" t="s">
        <v>79</v>
      </c>
      <c r="C362" s="144" t="s">
        <v>819</v>
      </c>
      <c r="D362" s="87" t="str">
        <f t="shared" si="24"/>
        <v>PN</v>
      </c>
      <c r="E362" s="88">
        <f>HLOOKUP(D362,Bilan!$A$1:$L$2,2,FALSE)</f>
        <v>11</v>
      </c>
      <c r="F362" s="88" t="str">
        <f t="shared" si="22"/>
        <v>Bilan_B74_PN</v>
      </c>
      <c r="G362" s="145">
        <f t="shared" si="23"/>
        <v>0</v>
      </c>
    </row>
    <row r="363" spans="1:7" x14ac:dyDescent="0.25">
      <c r="A363" s="144" t="s">
        <v>413</v>
      </c>
      <c r="B363" s="144" t="s">
        <v>79</v>
      </c>
      <c r="C363" s="144" t="s">
        <v>820</v>
      </c>
      <c r="D363" s="87" t="str">
        <f t="shared" si="24"/>
        <v>PN</v>
      </c>
      <c r="E363" s="88">
        <f>HLOOKUP(D363,Bilan!$A$1:$L$2,2,FALSE)</f>
        <v>11</v>
      </c>
      <c r="F363" s="88" t="str">
        <f t="shared" si="22"/>
        <v>Bilan_B75_PN</v>
      </c>
      <c r="G363" s="145">
        <f t="shared" si="23"/>
        <v>0</v>
      </c>
    </row>
    <row r="364" spans="1:7" x14ac:dyDescent="0.25">
      <c r="A364" s="144" t="s">
        <v>413</v>
      </c>
      <c r="B364" s="144" t="s">
        <v>79</v>
      </c>
      <c r="C364" s="144" t="s">
        <v>821</v>
      </c>
      <c r="D364" s="87" t="str">
        <f t="shared" si="24"/>
        <v>PN</v>
      </c>
      <c r="E364" s="88">
        <f>HLOOKUP(D364,Bilan!$A$1:$L$2,2,FALSE)</f>
        <v>11</v>
      </c>
      <c r="F364" s="88" t="str">
        <f t="shared" si="22"/>
        <v>Bilan_B76_PN</v>
      </c>
      <c r="G364" s="145">
        <f t="shared" si="23"/>
        <v>0</v>
      </c>
    </row>
    <row r="365" spans="1:7" x14ac:dyDescent="0.25">
      <c r="A365" s="144" t="s">
        <v>413</v>
      </c>
      <c r="B365" s="144" t="s">
        <v>79</v>
      </c>
      <c r="C365" s="144" t="s">
        <v>822</v>
      </c>
      <c r="D365" s="87" t="str">
        <f t="shared" si="24"/>
        <v>PN</v>
      </c>
      <c r="E365" s="88">
        <f>HLOOKUP(D365,Bilan!$A$1:$L$2,2,FALSE)</f>
        <v>11</v>
      </c>
      <c r="F365" s="88" t="str">
        <f t="shared" si="22"/>
        <v>Bilan_B77_PN</v>
      </c>
      <c r="G365" s="145">
        <f t="shared" si="23"/>
        <v>0</v>
      </c>
    </row>
    <row r="366" spans="1:7" x14ac:dyDescent="0.25">
      <c r="A366" s="144" t="s">
        <v>413</v>
      </c>
      <c r="B366" s="144" t="s">
        <v>79</v>
      </c>
      <c r="C366" s="144" t="s">
        <v>823</v>
      </c>
      <c r="D366" s="87" t="str">
        <f t="shared" si="24"/>
        <v>PN</v>
      </c>
      <c r="E366" s="88">
        <f>HLOOKUP(D366,Bilan!$A$1:$L$2,2,FALSE)</f>
        <v>11</v>
      </c>
      <c r="F366" s="88" t="str">
        <f t="shared" si="22"/>
        <v>Bilan_B78_PN</v>
      </c>
      <c r="G366" s="145">
        <f t="shared" si="23"/>
        <v>0</v>
      </c>
    </row>
    <row r="367" spans="1:7" x14ac:dyDescent="0.25">
      <c r="A367" s="144" t="s">
        <v>413</v>
      </c>
      <c r="B367" s="144" t="s">
        <v>79</v>
      </c>
      <c r="C367" s="144" t="s">
        <v>824</v>
      </c>
      <c r="D367" s="87" t="str">
        <f t="shared" si="24"/>
        <v>PN</v>
      </c>
      <c r="E367" s="88">
        <f>HLOOKUP(D367,Bilan!$A$1:$L$2,2,FALSE)</f>
        <v>11</v>
      </c>
      <c r="F367" s="88" t="str">
        <f t="shared" si="22"/>
        <v>Bilan_B79_PN</v>
      </c>
      <c r="G367" s="145">
        <f t="shared" si="23"/>
        <v>0</v>
      </c>
    </row>
    <row r="368" spans="1:7" x14ac:dyDescent="0.25">
      <c r="A368" s="135" t="s">
        <v>413</v>
      </c>
      <c r="B368" s="135" t="s">
        <v>79</v>
      </c>
      <c r="C368" s="135" t="s">
        <v>48</v>
      </c>
      <c r="D368" s="142" t="s">
        <v>340</v>
      </c>
      <c r="E368" s="93">
        <f>HLOOKUP(D368,Bilan!$A$1:$L$2,2,FALSE)</f>
        <v>12</v>
      </c>
      <c r="F368" s="93" t="str">
        <f t="shared" ref="F368:F473" si="25">CONCATENATE(B368,"_",C368,"_",D368)</f>
        <v>Bilan_B1_PN-1</v>
      </c>
      <c r="G368" s="143">
        <f t="shared" si="21"/>
        <v>0</v>
      </c>
    </row>
    <row r="369" spans="1:7" x14ac:dyDescent="0.25">
      <c r="A369" s="144" t="s">
        <v>413</v>
      </c>
      <c r="B369" s="144" t="s">
        <v>79</v>
      </c>
      <c r="C369" s="144" t="s">
        <v>309</v>
      </c>
      <c r="D369" s="87" t="str">
        <f>+D368</f>
        <v>PN-1</v>
      </c>
      <c r="E369" s="88">
        <f>HLOOKUP(D369,Bilan!$A$1:$L$2,2,FALSE)</f>
        <v>12</v>
      </c>
      <c r="F369" s="88" t="str">
        <f t="shared" si="25"/>
        <v>Bilan_B2_PN-1</v>
      </c>
      <c r="G369" s="145">
        <f t="shared" si="21"/>
        <v>0</v>
      </c>
    </row>
    <row r="370" spans="1:7" x14ac:dyDescent="0.25">
      <c r="A370" s="144" t="s">
        <v>413</v>
      </c>
      <c r="B370" s="144" t="s">
        <v>79</v>
      </c>
      <c r="C370" s="144" t="s">
        <v>310</v>
      </c>
      <c r="D370" s="87" t="str">
        <f t="shared" ref="D370:D433" si="26">+D369</f>
        <v>PN-1</v>
      </c>
      <c r="E370" s="88">
        <f>HLOOKUP(D370,Bilan!$A$1:$L$2,2,FALSE)</f>
        <v>12</v>
      </c>
      <c r="F370" s="88" t="str">
        <f t="shared" si="25"/>
        <v>Bilan_B3_PN-1</v>
      </c>
      <c r="G370" s="145">
        <f t="shared" si="21"/>
        <v>0</v>
      </c>
    </row>
    <row r="371" spans="1:7" x14ac:dyDescent="0.25">
      <c r="A371" s="144" t="s">
        <v>413</v>
      </c>
      <c r="B371" s="144" t="s">
        <v>79</v>
      </c>
      <c r="C371" s="144" t="s">
        <v>311</v>
      </c>
      <c r="D371" s="87" t="str">
        <f t="shared" si="26"/>
        <v>PN-1</v>
      </c>
      <c r="E371" s="88">
        <f>HLOOKUP(D371,Bilan!$A$1:$L$2,2,FALSE)</f>
        <v>12</v>
      </c>
      <c r="F371" s="88" t="str">
        <f t="shared" si="25"/>
        <v>Bilan_B4_PN-1</v>
      </c>
      <c r="G371" s="145">
        <f t="shared" si="21"/>
        <v>0</v>
      </c>
    </row>
    <row r="372" spans="1:7" x14ac:dyDescent="0.25">
      <c r="A372" s="144" t="s">
        <v>413</v>
      </c>
      <c r="B372" s="144" t="s">
        <v>79</v>
      </c>
      <c r="C372" s="144" t="s">
        <v>54</v>
      </c>
      <c r="D372" s="87" t="str">
        <f t="shared" si="26"/>
        <v>PN-1</v>
      </c>
      <c r="E372" s="88">
        <f>HLOOKUP(D372,Bilan!$A$1:$L$2,2,FALSE)</f>
        <v>12</v>
      </c>
      <c r="F372" s="88" t="str">
        <f t="shared" si="25"/>
        <v>Bilan_B5_PN-1</v>
      </c>
      <c r="G372" s="145">
        <f t="shared" si="21"/>
        <v>0</v>
      </c>
    </row>
    <row r="373" spans="1:7" x14ac:dyDescent="0.25">
      <c r="A373" s="144" t="s">
        <v>413</v>
      </c>
      <c r="B373" s="144" t="s">
        <v>79</v>
      </c>
      <c r="C373" s="144" t="s">
        <v>312</v>
      </c>
      <c r="D373" s="87" t="str">
        <f t="shared" si="26"/>
        <v>PN-1</v>
      </c>
      <c r="E373" s="88">
        <f>HLOOKUP(D373,Bilan!$A$1:$L$2,2,FALSE)</f>
        <v>12</v>
      </c>
      <c r="F373" s="88" t="str">
        <f t="shared" si="25"/>
        <v>Bilan_B6_PN-1</v>
      </c>
      <c r="G373" s="145">
        <f t="shared" si="21"/>
        <v>0</v>
      </c>
    </row>
    <row r="374" spans="1:7" x14ac:dyDescent="0.25">
      <c r="A374" s="144" t="s">
        <v>413</v>
      </c>
      <c r="B374" s="144" t="s">
        <v>79</v>
      </c>
      <c r="C374" s="144" t="s">
        <v>58</v>
      </c>
      <c r="D374" s="87" t="str">
        <f t="shared" si="26"/>
        <v>PN-1</v>
      </c>
      <c r="E374" s="88">
        <f>HLOOKUP(D374,Bilan!$A$1:$L$2,2,FALSE)</f>
        <v>12</v>
      </c>
      <c r="F374" s="88" t="str">
        <f t="shared" si="25"/>
        <v>Bilan_B7_PN-1</v>
      </c>
      <c r="G374" s="145">
        <f t="shared" si="21"/>
        <v>0</v>
      </c>
    </row>
    <row r="375" spans="1:7" x14ac:dyDescent="0.25">
      <c r="A375" s="144" t="s">
        <v>413</v>
      </c>
      <c r="B375" s="144" t="s">
        <v>79</v>
      </c>
      <c r="C375" s="144" t="s">
        <v>60</v>
      </c>
      <c r="D375" s="87" t="str">
        <f t="shared" si="26"/>
        <v>PN-1</v>
      </c>
      <c r="E375" s="88">
        <f>HLOOKUP(D375,Bilan!$A$1:$L$2,2,FALSE)</f>
        <v>12</v>
      </c>
      <c r="F375" s="88" t="str">
        <f t="shared" si="25"/>
        <v>Bilan_B8_PN-1</v>
      </c>
      <c r="G375" s="145">
        <f t="shared" si="21"/>
        <v>0</v>
      </c>
    </row>
    <row r="376" spans="1:7" x14ac:dyDescent="0.25">
      <c r="A376" s="144" t="s">
        <v>413</v>
      </c>
      <c r="B376" s="144" t="s">
        <v>79</v>
      </c>
      <c r="C376" s="144" t="s">
        <v>62</v>
      </c>
      <c r="D376" s="87" t="str">
        <f t="shared" si="26"/>
        <v>PN-1</v>
      </c>
      <c r="E376" s="88">
        <f>HLOOKUP(D376,Bilan!$A$1:$L$2,2,FALSE)</f>
        <v>12</v>
      </c>
      <c r="F376" s="88" t="str">
        <f t="shared" si="25"/>
        <v>Bilan_B9_PN-1</v>
      </c>
      <c r="G376" s="145">
        <f t="shared" si="21"/>
        <v>0</v>
      </c>
    </row>
    <row r="377" spans="1:7" x14ac:dyDescent="0.25">
      <c r="A377" s="144" t="s">
        <v>413</v>
      </c>
      <c r="B377" s="144" t="s">
        <v>79</v>
      </c>
      <c r="C377" s="144" t="s">
        <v>64</v>
      </c>
      <c r="D377" s="87" t="str">
        <f t="shared" si="26"/>
        <v>PN-1</v>
      </c>
      <c r="E377" s="88">
        <f>HLOOKUP(D377,Bilan!$A$1:$L$2,2,FALSE)</f>
        <v>12</v>
      </c>
      <c r="F377" s="88" t="str">
        <f t="shared" si="25"/>
        <v>Bilan_B10_PN-1</v>
      </c>
      <c r="G377" s="145">
        <f t="shared" si="21"/>
        <v>0</v>
      </c>
    </row>
    <row r="378" spans="1:7" x14ac:dyDescent="0.25">
      <c r="A378" s="144" t="s">
        <v>413</v>
      </c>
      <c r="B378" s="144" t="s">
        <v>79</v>
      </c>
      <c r="C378" s="144" t="s">
        <v>313</v>
      </c>
      <c r="D378" s="87" t="str">
        <f t="shared" si="26"/>
        <v>PN-1</v>
      </c>
      <c r="E378" s="88">
        <f>HLOOKUP(D378,Bilan!$A$1:$L$2,2,FALSE)</f>
        <v>12</v>
      </c>
      <c r="F378" s="88" t="str">
        <f t="shared" si="25"/>
        <v>Bilan_B11_PN-1</v>
      </c>
      <c r="G378" s="145">
        <f t="shared" si="21"/>
        <v>0</v>
      </c>
    </row>
    <row r="379" spans="1:7" x14ac:dyDescent="0.25">
      <c r="A379" s="144" t="s">
        <v>413</v>
      </c>
      <c r="B379" s="144" t="s">
        <v>79</v>
      </c>
      <c r="C379" s="144" t="s">
        <v>66</v>
      </c>
      <c r="D379" s="87" t="str">
        <f t="shared" si="26"/>
        <v>PN-1</v>
      </c>
      <c r="E379" s="88">
        <f>HLOOKUP(D379,Bilan!$A$1:$L$2,2,FALSE)</f>
        <v>12</v>
      </c>
      <c r="F379" s="88" t="str">
        <f t="shared" si="25"/>
        <v>Bilan_B12_PN-1</v>
      </c>
      <c r="G379" s="145">
        <f t="shared" si="21"/>
        <v>0</v>
      </c>
    </row>
    <row r="380" spans="1:7" x14ac:dyDescent="0.25">
      <c r="A380" s="144" t="s">
        <v>413</v>
      </c>
      <c r="B380" s="144" t="s">
        <v>79</v>
      </c>
      <c r="C380" s="144" t="s">
        <v>68</v>
      </c>
      <c r="D380" s="87" t="str">
        <f t="shared" si="26"/>
        <v>PN-1</v>
      </c>
      <c r="E380" s="88">
        <f>HLOOKUP(D380,Bilan!$A$1:$L$2,2,FALSE)</f>
        <v>12</v>
      </c>
      <c r="F380" s="88" t="str">
        <f t="shared" si="25"/>
        <v>Bilan_B13_PN-1</v>
      </c>
      <c r="G380" s="145">
        <f t="shared" ref="G380:G403" si="27">VLOOKUP(C380,Bilan,E380,FALSE)</f>
        <v>0</v>
      </c>
    </row>
    <row r="381" spans="1:7" x14ac:dyDescent="0.25">
      <c r="A381" s="144" t="s">
        <v>413</v>
      </c>
      <c r="B381" s="144" t="s">
        <v>79</v>
      </c>
      <c r="C381" s="144" t="s">
        <v>314</v>
      </c>
      <c r="D381" s="87" t="str">
        <f t="shared" si="26"/>
        <v>PN-1</v>
      </c>
      <c r="E381" s="88">
        <f>HLOOKUP(D381,Bilan!$A$1:$L$2,2,FALSE)</f>
        <v>12</v>
      </c>
      <c r="F381" s="88" t="str">
        <f t="shared" si="25"/>
        <v>Bilan_B14_PN-1</v>
      </c>
      <c r="G381" s="145">
        <f t="shared" si="27"/>
        <v>0</v>
      </c>
    </row>
    <row r="382" spans="1:7" x14ac:dyDescent="0.25">
      <c r="A382" s="144" t="s">
        <v>413</v>
      </c>
      <c r="B382" s="144" t="s">
        <v>79</v>
      </c>
      <c r="C382" s="144" t="s">
        <v>315</v>
      </c>
      <c r="D382" s="87" t="str">
        <f t="shared" si="26"/>
        <v>PN-1</v>
      </c>
      <c r="E382" s="88">
        <f>HLOOKUP(D382,Bilan!$A$1:$L$2,2,FALSE)</f>
        <v>12</v>
      </c>
      <c r="F382" s="88" t="str">
        <f t="shared" si="25"/>
        <v>Bilan_B15_PN-1</v>
      </c>
      <c r="G382" s="145">
        <f t="shared" si="27"/>
        <v>0</v>
      </c>
    </row>
    <row r="383" spans="1:7" x14ac:dyDescent="0.25">
      <c r="A383" s="144" t="s">
        <v>413</v>
      </c>
      <c r="B383" s="144" t="s">
        <v>79</v>
      </c>
      <c r="C383" s="144" t="s">
        <v>316</v>
      </c>
      <c r="D383" s="87" t="str">
        <f t="shared" si="26"/>
        <v>PN-1</v>
      </c>
      <c r="E383" s="88">
        <f>HLOOKUP(D383,Bilan!$A$1:$L$2,2,FALSE)</f>
        <v>12</v>
      </c>
      <c r="F383" s="88" t="str">
        <f t="shared" si="25"/>
        <v>Bilan_B16_PN-1</v>
      </c>
      <c r="G383" s="145">
        <f t="shared" si="27"/>
        <v>0</v>
      </c>
    </row>
    <row r="384" spans="1:7" x14ac:dyDescent="0.25">
      <c r="A384" s="144" t="s">
        <v>413</v>
      </c>
      <c r="B384" s="144" t="s">
        <v>79</v>
      </c>
      <c r="C384" s="144" t="s">
        <v>317</v>
      </c>
      <c r="D384" s="87" t="str">
        <f t="shared" si="26"/>
        <v>PN-1</v>
      </c>
      <c r="E384" s="88">
        <f>HLOOKUP(D384,Bilan!$A$1:$L$2,2,FALSE)</f>
        <v>12</v>
      </c>
      <c r="F384" s="88" t="str">
        <f t="shared" si="25"/>
        <v>Bilan_B17_PN-1</v>
      </c>
      <c r="G384" s="145">
        <f t="shared" si="27"/>
        <v>0</v>
      </c>
    </row>
    <row r="385" spans="1:7" x14ac:dyDescent="0.25">
      <c r="A385" s="144" t="s">
        <v>413</v>
      </c>
      <c r="B385" s="144" t="s">
        <v>79</v>
      </c>
      <c r="C385" s="144" t="s">
        <v>318</v>
      </c>
      <c r="D385" s="87" t="str">
        <f t="shared" si="26"/>
        <v>PN-1</v>
      </c>
      <c r="E385" s="88">
        <f>HLOOKUP(D385,Bilan!$A$1:$L$2,2,FALSE)</f>
        <v>12</v>
      </c>
      <c r="F385" s="88" t="str">
        <f t="shared" si="25"/>
        <v>Bilan_B18_PN-1</v>
      </c>
      <c r="G385" s="145">
        <f t="shared" si="27"/>
        <v>0</v>
      </c>
    </row>
    <row r="386" spans="1:7" x14ac:dyDescent="0.25">
      <c r="A386" s="144" t="s">
        <v>413</v>
      </c>
      <c r="B386" s="144" t="s">
        <v>79</v>
      </c>
      <c r="C386" s="144" t="s">
        <v>319</v>
      </c>
      <c r="D386" s="87" t="str">
        <f t="shared" si="26"/>
        <v>PN-1</v>
      </c>
      <c r="E386" s="88">
        <f>HLOOKUP(D386,Bilan!$A$1:$L$2,2,FALSE)</f>
        <v>12</v>
      </c>
      <c r="F386" s="88" t="str">
        <f t="shared" si="25"/>
        <v>Bilan_B19_PN-1</v>
      </c>
      <c r="G386" s="145">
        <f t="shared" si="27"/>
        <v>0</v>
      </c>
    </row>
    <row r="387" spans="1:7" x14ac:dyDescent="0.25">
      <c r="A387" s="144" t="s">
        <v>413</v>
      </c>
      <c r="B387" s="144" t="s">
        <v>79</v>
      </c>
      <c r="C387" s="144" t="s">
        <v>320</v>
      </c>
      <c r="D387" s="87" t="str">
        <f t="shared" si="26"/>
        <v>PN-1</v>
      </c>
      <c r="E387" s="88">
        <f>HLOOKUP(D387,Bilan!$A$1:$L$2,2,FALSE)</f>
        <v>12</v>
      </c>
      <c r="F387" s="88" t="str">
        <f t="shared" si="25"/>
        <v>Bilan_B20_PN-1</v>
      </c>
      <c r="G387" s="145">
        <f t="shared" si="27"/>
        <v>0</v>
      </c>
    </row>
    <row r="388" spans="1:7" x14ac:dyDescent="0.25">
      <c r="A388" s="144" t="s">
        <v>413</v>
      </c>
      <c r="B388" s="144" t="s">
        <v>79</v>
      </c>
      <c r="C388" s="144" t="s">
        <v>321</v>
      </c>
      <c r="D388" s="87" t="str">
        <f t="shared" si="26"/>
        <v>PN-1</v>
      </c>
      <c r="E388" s="88">
        <f>HLOOKUP(D388,Bilan!$A$1:$L$2,2,FALSE)</f>
        <v>12</v>
      </c>
      <c r="F388" s="88" t="str">
        <f t="shared" si="25"/>
        <v>Bilan_B21_PN-1</v>
      </c>
      <c r="G388" s="145">
        <f t="shared" si="27"/>
        <v>0</v>
      </c>
    </row>
    <row r="389" spans="1:7" x14ac:dyDescent="0.25">
      <c r="A389" s="144" t="s">
        <v>413</v>
      </c>
      <c r="B389" s="144" t="s">
        <v>79</v>
      </c>
      <c r="C389" s="144" t="s">
        <v>76</v>
      </c>
      <c r="D389" s="87" t="str">
        <f t="shared" si="26"/>
        <v>PN-1</v>
      </c>
      <c r="E389" s="88">
        <f>HLOOKUP(D389,Bilan!$A$1:$L$2,2,FALSE)</f>
        <v>12</v>
      </c>
      <c r="F389" s="88" t="str">
        <f t="shared" si="25"/>
        <v>Bilan_B22_PN-1</v>
      </c>
      <c r="G389" s="145">
        <f t="shared" si="27"/>
        <v>0</v>
      </c>
    </row>
    <row r="390" spans="1:7" x14ac:dyDescent="0.25">
      <c r="A390" s="144" t="s">
        <v>413</v>
      </c>
      <c r="B390" s="144" t="s">
        <v>79</v>
      </c>
      <c r="C390" s="144" t="s">
        <v>78</v>
      </c>
      <c r="D390" s="87" t="str">
        <f t="shared" si="26"/>
        <v>PN-1</v>
      </c>
      <c r="E390" s="88">
        <f>HLOOKUP(D390,Bilan!$A$1:$L$2,2,FALSE)</f>
        <v>12</v>
      </c>
      <c r="F390" s="88" t="str">
        <f t="shared" si="25"/>
        <v>Bilan_B23_PN-1</v>
      </c>
      <c r="G390" s="145">
        <f t="shared" si="27"/>
        <v>0</v>
      </c>
    </row>
    <row r="391" spans="1:7" x14ac:dyDescent="0.25">
      <c r="A391" s="144" t="s">
        <v>413</v>
      </c>
      <c r="B391" s="144" t="s">
        <v>79</v>
      </c>
      <c r="C391" s="144" t="s">
        <v>322</v>
      </c>
      <c r="D391" s="87" t="str">
        <f t="shared" si="26"/>
        <v>PN-1</v>
      </c>
      <c r="E391" s="88">
        <f>HLOOKUP(D391,Bilan!$A$1:$L$2,2,FALSE)</f>
        <v>12</v>
      </c>
      <c r="F391" s="88" t="str">
        <f t="shared" si="25"/>
        <v>Bilan_B24_PN-1</v>
      </c>
      <c r="G391" s="145">
        <f t="shared" si="27"/>
        <v>0</v>
      </c>
    </row>
    <row r="392" spans="1:7" x14ac:dyDescent="0.25">
      <c r="A392" s="144" t="s">
        <v>413</v>
      </c>
      <c r="B392" s="144" t="s">
        <v>79</v>
      </c>
      <c r="C392" s="144" t="s">
        <v>323</v>
      </c>
      <c r="D392" s="87" t="str">
        <f t="shared" si="26"/>
        <v>PN-1</v>
      </c>
      <c r="E392" s="88">
        <f>HLOOKUP(D392,Bilan!$A$1:$L$2,2,FALSE)</f>
        <v>12</v>
      </c>
      <c r="F392" s="88" t="str">
        <f t="shared" si="25"/>
        <v>Bilan_B25_PN-1</v>
      </c>
      <c r="G392" s="145">
        <f t="shared" si="27"/>
        <v>0</v>
      </c>
    </row>
    <row r="393" spans="1:7" x14ac:dyDescent="0.25">
      <c r="A393" s="144" t="s">
        <v>413</v>
      </c>
      <c r="B393" s="144" t="s">
        <v>79</v>
      </c>
      <c r="C393" s="144" t="s">
        <v>324</v>
      </c>
      <c r="D393" s="87" t="str">
        <f t="shared" si="26"/>
        <v>PN-1</v>
      </c>
      <c r="E393" s="88">
        <f>HLOOKUP(D393,Bilan!$A$1:$L$2,2,FALSE)</f>
        <v>12</v>
      </c>
      <c r="F393" s="88" t="str">
        <f t="shared" si="25"/>
        <v>Bilan_B26_PN-1</v>
      </c>
      <c r="G393" s="145">
        <f t="shared" si="27"/>
        <v>0</v>
      </c>
    </row>
    <row r="394" spans="1:7" x14ac:dyDescent="0.25">
      <c r="A394" s="144" t="s">
        <v>413</v>
      </c>
      <c r="B394" s="144" t="s">
        <v>79</v>
      </c>
      <c r="C394" s="144" t="s">
        <v>325</v>
      </c>
      <c r="D394" s="87" t="str">
        <f t="shared" si="26"/>
        <v>PN-1</v>
      </c>
      <c r="E394" s="88">
        <f>HLOOKUP(D394,Bilan!$A$1:$L$2,2,FALSE)</f>
        <v>12</v>
      </c>
      <c r="F394" s="88" t="str">
        <f t="shared" si="25"/>
        <v>Bilan_B27_PN-1</v>
      </c>
      <c r="G394" s="145">
        <f t="shared" si="27"/>
        <v>0</v>
      </c>
    </row>
    <row r="395" spans="1:7" x14ac:dyDescent="0.25">
      <c r="A395" s="144" t="s">
        <v>413</v>
      </c>
      <c r="B395" s="144" t="s">
        <v>79</v>
      </c>
      <c r="C395" s="144" t="s">
        <v>326</v>
      </c>
      <c r="D395" s="87" t="str">
        <f t="shared" si="26"/>
        <v>PN-1</v>
      </c>
      <c r="E395" s="88">
        <f>HLOOKUP(D395,Bilan!$A$1:$L$2,2,FALSE)</f>
        <v>12</v>
      </c>
      <c r="F395" s="88" t="str">
        <f t="shared" si="25"/>
        <v>Bilan_B28_PN-1</v>
      </c>
      <c r="G395" s="145">
        <f t="shared" si="27"/>
        <v>0</v>
      </c>
    </row>
    <row r="396" spans="1:7" x14ac:dyDescent="0.25">
      <c r="A396" s="144" t="s">
        <v>413</v>
      </c>
      <c r="B396" s="144" t="s">
        <v>79</v>
      </c>
      <c r="C396" s="144" t="s">
        <v>327</v>
      </c>
      <c r="D396" s="87" t="str">
        <f t="shared" si="26"/>
        <v>PN-1</v>
      </c>
      <c r="E396" s="88">
        <f>HLOOKUP(D396,Bilan!$A$1:$L$2,2,FALSE)</f>
        <v>12</v>
      </c>
      <c r="F396" s="88" t="str">
        <f t="shared" si="25"/>
        <v>Bilan_B29_PN-1</v>
      </c>
      <c r="G396" s="145">
        <f t="shared" si="27"/>
        <v>0</v>
      </c>
    </row>
    <row r="397" spans="1:7" x14ac:dyDescent="0.25">
      <c r="A397" s="144" t="s">
        <v>413</v>
      </c>
      <c r="B397" s="144" t="s">
        <v>79</v>
      </c>
      <c r="C397" s="144" t="s">
        <v>328</v>
      </c>
      <c r="D397" s="87" t="str">
        <f t="shared" si="26"/>
        <v>PN-1</v>
      </c>
      <c r="E397" s="88">
        <f>HLOOKUP(D397,Bilan!$A$1:$L$2,2,FALSE)</f>
        <v>12</v>
      </c>
      <c r="F397" s="88" t="str">
        <f t="shared" si="25"/>
        <v>Bilan_B30_PN-1</v>
      </c>
      <c r="G397" s="145">
        <f t="shared" si="27"/>
        <v>0</v>
      </c>
    </row>
    <row r="398" spans="1:7" x14ac:dyDescent="0.25">
      <c r="A398" s="144" t="s">
        <v>413</v>
      </c>
      <c r="B398" s="144" t="s">
        <v>79</v>
      </c>
      <c r="C398" s="144" t="s">
        <v>329</v>
      </c>
      <c r="D398" s="87" t="str">
        <f t="shared" si="26"/>
        <v>PN-1</v>
      </c>
      <c r="E398" s="88">
        <f>HLOOKUP(D398,Bilan!$A$1:$L$2,2,FALSE)</f>
        <v>12</v>
      </c>
      <c r="F398" s="88" t="str">
        <f t="shared" si="25"/>
        <v>Bilan_B31_PN-1</v>
      </c>
      <c r="G398" s="145">
        <f t="shared" si="27"/>
        <v>0</v>
      </c>
    </row>
    <row r="399" spans="1:7" x14ac:dyDescent="0.25">
      <c r="A399" s="144" t="s">
        <v>413</v>
      </c>
      <c r="B399" s="144" t="s">
        <v>79</v>
      </c>
      <c r="C399" s="144" t="s">
        <v>330</v>
      </c>
      <c r="D399" s="87" t="str">
        <f t="shared" si="26"/>
        <v>PN-1</v>
      </c>
      <c r="E399" s="88">
        <f>HLOOKUP(D399,Bilan!$A$1:$L$2,2,FALSE)</f>
        <v>12</v>
      </c>
      <c r="F399" s="88" t="str">
        <f t="shared" si="25"/>
        <v>Bilan_B32_PN-1</v>
      </c>
      <c r="G399" s="145">
        <f t="shared" si="27"/>
        <v>0</v>
      </c>
    </row>
    <row r="400" spans="1:7" x14ac:dyDescent="0.25">
      <c r="A400" s="144" t="s">
        <v>413</v>
      </c>
      <c r="B400" s="144" t="s">
        <v>79</v>
      </c>
      <c r="C400" s="144" t="s">
        <v>331</v>
      </c>
      <c r="D400" s="87" t="str">
        <f t="shared" si="26"/>
        <v>PN-1</v>
      </c>
      <c r="E400" s="88">
        <f>HLOOKUP(D400,Bilan!$A$1:$L$2,2,FALSE)</f>
        <v>12</v>
      </c>
      <c r="F400" s="88" t="str">
        <f t="shared" si="25"/>
        <v>Bilan_B33_PN-1</v>
      </c>
      <c r="G400" s="145">
        <f t="shared" si="27"/>
        <v>0</v>
      </c>
    </row>
    <row r="401" spans="1:7" x14ac:dyDescent="0.25">
      <c r="A401" s="144" t="s">
        <v>413</v>
      </c>
      <c r="B401" s="144" t="s">
        <v>79</v>
      </c>
      <c r="C401" s="144" t="s">
        <v>332</v>
      </c>
      <c r="D401" s="87" t="str">
        <f t="shared" si="26"/>
        <v>PN-1</v>
      </c>
      <c r="E401" s="88">
        <f>HLOOKUP(D401,Bilan!$A$1:$L$2,2,FALSE)</f>
        <v>12</v>
      </c>
      <c r="F401" s="88" t="str">
        <f t="shared" si="25"/>
        <v>Bilan_B34_PN-1</v>
      </c>
      <c r="G401" s="145">
        <f t="shared" si="27"/>
        <v>0</v>
      </c>
    </row>
    <row r="402" spans="1:7" x14ac:dyDescent="0.25">
      <c r="A402" s="144" t="s">
        <v>413</v>
      </c>
      <c r="B402" s="144" t="s">
        <v>79</v>
      </c>
      <c r="C402" s="144" t="s">
        <v>333</v>
      </c>
      <c r="D402" s="87" t="str">
        <f t="shared" si="26"/>
        <v>PN-1</v>
      </c>
      <c r="E402" s="88">
        <f>HLOOKUP(D402,Bilan!$A$1:$L$2,2,FALSE)</f>
        <v>12</v>
      </c>
      <c r="F402" s="88" t="str">
        <f t="shared" si="25"/>
        <v>Bilan_B35_PN-1</v>
      </c>
      <c r="G402" s="145">
        <f t="shared" si="27"/>
        <v>0</v>
      </c>
    </row>
    <row r="403" spans="1:7" x14ac:dyDescent="0.25">
      <c r="A403" s="144" t="s">
        <v>413</v>
      </c>
      <c r="B403" s="144" t="s">
        <v>79</v>
      </c>
      <c r="C403" s="144" t="s">
        <v>334</v>
      </c>
      <c r="D403" s="87" t="str">
        <f t="shared" si="26"/>
        <v>PN-1</v>
      </c>
      <c r="E403" s="88">
        <f>HLOOKUP(D403,Bilan!$A$1:$L$2,2,FALSE)</f>
        <v>12</v>
      </c>
      <c r="F403" s="88" t="str">
        <f t="shared" si="25"/>
        <v>Bilan_B36_PN-1</v>
      </c>
      <c r="G403" s="145">
        <f t="shared" si="27"/>
        <v>0</v>
      </c>
    </row>
    <row r="404" spans="1:7" x14ac:dyDescent="0.25">
      <c r="A404" s="144" t="s">
        <v>413</v>
      </c>
      <c r="B404" s="144" t="s">
        <v>79</v>
      </c>
      <c r="C404" s="144" t="s">
        <v>335</v>
      </c>
      <c r="D404" s="87" t="str">
        <f t="shared" si="26"/>
        <v>PN-1</v>
      </c>
      <c r="E404" s="88">
        <f>HLOOKUP(D404,Bilan!$A$1:$L$2,2,FALSE)</f>
        <v>12</v>
      </c>
      <c r="F404" s="88" t="str">
        <f t="shared" ref="F404:F446" si="28">CONCATENATE(B404,"_",C404,"_",D404)</f>
        <v>Bilan_B37_PN-1</v>
      </c>
      <c r="G404" s="145">
        <f t="shared" ref="G404:G446" si="29">VLOOKUP(C404,Bilan,E404,FALSE)</f>
        <v>0</v>
      </c>
    </row>
    <row r="405" spans="1:7" x14ac:dyDescent="0.25">
      <c r="A405" s="144" t="s">
        <v>413</v>
      </c>
      <c r="B405" s="144" t="s">
        <v>79</v>
      </c>
      <c r="C405" s="144" t="s">
        <v>783</v>
      </c>
      <c r="D405" s="87" t="str">
        <f t="shared" si="26"/>
        <v>PN-1</v>
      </c>
      <c r="E405" s="88">
        <f>HLOOKUP(D405,Bilan!$A$1:$L$2,2,FALSE)</f>
        <v>12</v>
      </c>
      <c r="F405" s="88" t="str">
        <f t="shared" si="28"/>
        <v>Bilan_B38_PN-1</v>
      </c>
      <c r="G405" s="145">
        <f t="shared" si="29"/>
        <v>0</v>
      </c>
    </row>
    <row r="406" spans="1:7" x14ac:dyDescent="0.25">
      <c r="A406" s="144" t="s">
        <v>413</v>
      </c>
      <c r="B406" s="144" t="s">
        <v>79</v>
      </c>
      <c r="C406" s="144" t="s">
        <v>784</v>
      </c>
      <c r="D406" s="87" t="str">
        <f t="shared" si="26"/>
        <v>PN-1</v>
      </c>
      <c r="E406" s="88">
        <f>HLOOKUP(D406,Bilan!$A$1:$L$2,2,FALSE)</f>
        <v>12</v>
      </c>
      <c r="F406" s="88" t="str">
        <f t="shared" si="28"/>
        <v>Bilan_B39_PN-1</v>
      </c>
      <c r="G406" s="145">
        <f t="shared" si="29"/>
        <v>0</v>
      </c>
    </row>
    <row r="407" spans="1:7" x14ac:dyDescent="0.25">
      <c r="A407" s="144" t="s">
        <v>413</v>
      </c>
      <c r="B407" s="144" t="s">
        <v>79</v>
      </c>
      <c r="C407" s="144" t="s">
        <v>785</v>
      </c>
      <c r="D407" s="87" t="str">
        <f t="shared" si="26"/>
        <v>PN-1</v>
      </c>
      <c r="E407" s="88">
        <f>HLOOKUP(D407,Bilan!$A$1:$L$2,2,FALSE)</f>
        <v>12</v>
      </c>
      <c r="F407" s="88" t="str">
        <f t="shared" si="28"/>
        <v>Bilan_B40_PN-1</v>
      </c>
      <c r="G407" s="145">
        <f t="shared" si="29"/>
        <v>0</v>
      </c>
    </row>
    <row r="408" spans="1:7" x14ac:dyDescent="0.25">
      <c r="A408" s="144" t="s">
        <v>413</v>
      </c>
      <c r="B408" s="144" t="s">
        <v>79</v>
      </c>
      <c r="C408" s="144" t="s">
        <v>786</v>
      </c>
      <c r="D408" s="87" t="str">
        <f t="shared" si="26"/>
        <v>PN-1</v>
      </c>
      <c r="E408" s="88">
        <f>HLOOKUP(D408,Bilan!$A$1:$L$2,2,FALSE)</f>
        <v>12</v>
      </c>
      <c r="F408" s="88" t="str">
        <f t="shared" si="28"/>
        <v>Bilan_B41_PN-1</v>
      </c>
      <c r="G408" s="145">
        <f t="shared" si="29"/>
        <v>0</v>
      </c>
    </row>
    <row r="409" spans="1:7" x14ac:dyDescent="0.25">
      <c r="A409" s="144" t="s">
        <v>413</v>
      </c>
      <c r="B409" s="144" t="s">
        <v>79</v>
      </c>
      <c r="C409" s="144" t="s">
        <v>787</v>
      </c>
      <c r="D409" s="87" t="str">
        <f t="shared" si="26"/>
        <v>PN-1</v>
      </c>
      <c r="E409" s="88">
        <f>HLOOKUP(D409,Bilan!$A$1:$L$2,2,FALSE)</f>
        <v>12</v>
      </c>
      <c r="F409" s="88" t="str">
        <f t="shared" si="28"/>
        <v>Bilan_B42_PN-1</v>
      </c>
      <c r="G409" s="145">
        <f t="shared" si="29"/>
        <v>0</v>
      </c>
    </row>
    <row r="410" spans="1:7" x14ac:dyDescent="0.25">
      <c r="A410" s="144" t="s">
        <v>413</v>
      </c>
      <c r="B410" s="144" t="s">
        <v>79</v>
      </c>
      <c r="C410" s="144" t="s">
        <v>788</v>
      </c>
      <c r="D410" s="87" t="str">
        <f t="shared" si="26"/>
        <v>PN-1</v>
      </c>
      <c r="E410" s="88">
        <f>HLOOKUP(D410,Bilan!$A$1:$L$2,2,FALSE)</f>
        <v>12</v>
      </c>
      <c r="F410" s="88" t="str">
        <f t="shared" si="28"/>
        <v>Bilan_B43_PN-1</v>
      </c>
      <c r="G410" s="145">
        <f t="shared" si="29"/>
        <v>0</v>
      </c>
    </row>
    <row r="411" spans="1:7" x14ac:dyDescent="0.25">
      <c r="A411" s="144" t="s">
        <v>413</v>
      </c>
      <c r="B411" s="144" t="s">
        <v>79</v>
      </c>
      <c r="C411" s="144" t="s">
        <v>789</v>
      </c>
      <c r="D411" s="87" t="str">
        <f t="shared" si="26"/>
        <v>PN-1</v>
      </c>
      <c r="E411" s="88">
        <f>HLOOKUP(D411,Bilan!$A$1:$L$2,2,FALSE)</f>
        <v>12</v>
      </c>
      <c r="F411" s="88" t="str">
        <f t="shared" si="28"/>
        <v>Bilan_B44_PN-1</v>
      </c>
      <c r="G411" s="145">
        <f t="shared" si="29"/>
        <v>0</v>
      </c>
    </row>
    <row r="412" spans="1:7" x14ac:dyDescent="0.25">
      <c r="A412" s="144" t="s">
        <v>413</v>
      </c>
      <c r="B412" s="144" t="s">
        <v>79</v>
      </c>
      <c r="C412" s="144" t="s">
        <v>790</v>
      </c>
      <c r="D412" s="87" t="str">
        <f t="shared" si="26"/>
        <v>PN-1</v>
      </c>
      <c r="E412" s="88">
        <f>HLOOKUP(D412,Bilan!$A$1:$L$2,2,FALSE)</f>
        <v>12</v>
      </c>
      <c r="F412" s="88" t="str">
        <f t="shared" si="28"/>
        <v>Bilan_B45_PN-1</v>
      </c>
      <c r="G412" s="145">
        <f t="shared" si="29"/>
        <v>0</v>
      </c>
    </row>
    <row r="413" spans="1:7" x14ac:dyDescent="0.25">
      <c r="A413" s="144" t="s">
        <v>413</v>
      </c>
      <c r="B413" s="144" t="s">
        <v>79</v>
      </c>
      <c r="C413" s="144" t="s">
        <v>791</v>
      </c>
      <c r="D413" s="87" t="str">
        <f t="shared" si="26"/>
        <v>PN-1</v>
      </c>
      <c r="E413" s="88">
        <f>HLOOKUP(D413,Bilan!$A$1:$L$2,2,FALSE)</f>
        <v>12</v>
      </c>
      <c r="F413" s="88" t="str">
        <f t="shared" si="28"/>
        <v>Bilan_B46_PN-1</v>
      </c>
      <c r="G413" s="145">
        <f t="shared" si="29"/>
        <v>0</v>
      </c>
    </row>
    <row r="414" spans="1:7" x14ac:dyDescent="0.25">
      <c r="A414" s="144" t="s">
        <v>413</v>
      </c>
      <c r="B414" s="144" t="s">
        <v>79</v>
      </c>
      <c r="C414" s="144" t="s">
        <v>792</v>
      </c>
      <c r="D414" s="87" t="str">
        <f t="shared" si="26"/>
        <v>PN-1</v>
      </c>
      <c r="E414" s="88">
        <f>HLOOKUP(D414,Bilan!$A$1:$L$2,2,FALSE)</f>
        <v>12</v>
      </c>
      <c r="F414" s="88" t="str">
        <f t="shared" si="28"/>
        <v>Bilan_B47_PN-1</v>
      </c>
      <c r="G414" s="145">
        <f t="shared" si="29"/>
        <v>0</v>
      </c>
    </row>
    <row r="415" spans="1:7" x14ac:dyDescent="0.25">
      <c r="A415" s="144" t="s">
        <v>413</v>
      </c>
      <c r="B415" s="144" t="s">
        <v>79</v>
      </c>
      <c r="C415" s="144" t="s">
        <v>793</v>
      </c>
      <c r="D415" s="87" t="str">
        <f t="shared" si="26"/>
        <v>PN-1</v>
      </c>
      <c r="E415" s="88">
        <f>HLOOKUP(D415,Bilan!$A$1:$L$2,2,FALSE)</f>
        <v>12</v>
      </c>
      <c r="F415" s="88" t="str">
        <f t="shared" si="28"/>
        <v>Bilan_B48_PN-1</v>
      </c>
      <c r="G415" s="145">
        <f t="shared" si="29"/>
        <v>0</v>
      </c>
    </row>
    <row r="416" spans="1:7" x14ac:dyDescent="0.25">
      <c r="A416" s="144" t="s">
        <v>413</v>
      </c>
      <c r="B416" s="144" t="s">
        <v>79</v>
      </c>
      <c r="C416" s="144" t="s">
        <v>794</v>
      </c>
      <c r="D416" s="87" t="str">
        <f t="shared" si="26"/>
        <v>PN-1</v>
      </c>
      <c r="E416" s="88">
        <f>HLOOKUP(D416,Bilan!$A$1:$L$2,2,FALSE)</f>
        <v>12</v>
      </c>
      <c r="F416" s="88" t="str">
        <f t="shared" si="28"/>
        <v>Bilan_B49_PN-1</v>
      </c>
      <c r="G416" s="145">
        <f t="shared" si="29"/>
        <v>0</v>
      </c>
    </row>
    <row r="417" spans="1:7" x14ac:dyDescent="0.25">
      <c r="A417" s="144" t="s">
        <v>413</v>
      </c>
      <c r="B417" s="144" t="s">
        <v>79</v>
      </c>
      <c r="C417" s="144" t="s">
        <v>795</v>
      </c>
      <c r="D417" s="87" t="str">
        <f t="shared" si="26"/>
        <v>PN-1</v>
      </c>
      <c r="E417" s="88">
        <f>HLOOKUP(D417,Bilan!$A$1:$L$2,2,FALSE)</f>
        <v>12</v>
      </c>
      <c r="F417" s="88" t="str">
        <f t="shared" si="28"/>
        <v>Bilan_B50_PN-1</v>
      </c>
      <c r="G417" s="145">
        <f t="shared" si="29"/>
        <v>0</v>
      </c>
    </row>
    <row r="418" spans="1:7" x14ac:dyDescent="0.25">
      <c r="A418" s="144" t="s">
        <v>413</v>
      </c>
      <c r="B418" s="144" t="s">
        <v>79</v>
      </c>
      <c r="C418" s="144" t="s">
        <v>796</v>
      </c>
      <c r="D418" s="87" t="str">
        <f t="shared" si="26"/>
        <v>PN-1</v>
      </c>
      <c r="E418" s="88">
        <f>HLOOKUP(D418,Bilan!$A$1:$L$2,2,FALSE)</f>
        <v>12</v>
      </c>
      <c r="F418" s="88" t="str">
        <f t="shared" si="28"/>
        <v>Bilan_B51_PN-1</v>
      </c>
      <c r="G418" s="145">
        <f t="shared" si="29"/>
        <v>0</v>
      </c>
    </row>
    <row r="419" spans="1:7" x14ac:dyDescent="0.25">
      <c r="A419" s="144" t="s">
        <v>413</v>
      </c>
      <c r="B419" s="144" t="s">
        <v>79</v>
      </c>
      <c r="C419" s="144" t="s">
        <v>797</v>
      </c>
      <c r="D419" s="87" t="str">
        <f t="shared" si="26"/>
        <v>PN-1</v>
      </c>
      <c r="E419" s="88">
        <f>HLOOKUP(D419,Bilan!$A$1:$L$2,2,FALSE)</f>
        <v>12</v>
      </c>
      <c r="F419" s="88" t="str">
        <f t="shared" si="28"/>
        <v>Bilan_B52_PN-1</v>
      </c>
      <c r="G419" s="145">
        <f t="shared" si="29"/>
        <v>0</v>
      </c>
    </row>
    <row r="420" spans="1:7" x14ac:dyDescent="0.25">
      <c r="A420" s="144" t="s">
        <v>413</v>
      </c>
      <c r="B420" s="144" t="s">
        <v>79</v>
      </c>
      <c r="C420" s="144" t="s">
        <v>798</v>
      </c>
      <c r="D420" s="87" t="str">
        <f t="shared" si="26"/>
        <v>PN-1</v>
      </c>
      <c r="E420" s="88">
        <f>HLOOKUP(D420,Bilan!$A$1:$L$2,2,FALSE)</f>
        <v>12</v>
      </c>
      <c r="F420" s="88" t="str">
        <f t="shared" si="28"/>
        <v>Bilan_B53_PN-1</v>
      </c>
      <c r="G420" s="145">
        <f t="shared" si="29"/>
        <v>0</v>
      </c>
    </row>
    <row r="421" spans="1:7" x14ac:dyDescent="0.25">
      <c r="A421" s="144" t="s">
        <v>413</v>
      </c>
      <c r="B421" s="144" t="s">
        <v>79</v>
      </c>
      <c r="C421" s="144" t="s">
        <v>799</v>
      </c>
      <c r="D421" s="87" t="str">
        <f t="shared" si="26"/>
        <v>PN-1</v>
      </c>
      <c r="E421" s="88">
        <f>HLOOKUP(D421,Bilan!$A$1:$L$2,2,FALSE)</f>
        <v>12</v>
      </c>
      <c r="F421" s="88" t="str">
        <f t="shared" si="28"/>
        <v>Bilan_B54_PN-1</v>
      </c>
      <c r="G421" s="145">
        <f t="shared" si="29"/>
        <v>0</v>
      </c>
    </row>
    <row r="422" spans="1:7" x14ac:dyDescent="0.25">
      <c r="A422" s="144" t="s">
        <v>413</v>
      </c>
      <c r="B422" s="144" t="s">
        <v>79</v>
      </c>
      <c r="C422" s="144" t="s">
        <v>800</v>
      </c>
      <c r="D422" s="87" t="str">
        <f t="shared" si="26"/>
        <v>PN-1</v>
      </c>
      <c r="E422" s="88">
        <f>HLOOKUP(D422,Bilan!$A$1:$L$2,2,FALSE)</f>
        <v>12</v>
      </c>
      <c r="F422" s="88" t="str">
        <f t="shared" si="28"/>
        <v>Bilan_B55_PN-1</v>
      </c>
      <c r="G422" s="145">
        <f t="shared" si="29"/>
        <v>0</v>
      </c>
    </row>
    <row r="423" spans="1:7" x14ac:dyDescent="0.25">
      <c r="A423" s="144" t="s">
        <v>413</v>
      </c>
      <c r="B423" s="144" t="s">
        <v>79</v>
      </c>
      <c r="C423" s="144" t="s">
        <v>801</v>
      </c>
      <c r="D423" s="87" t="str">
        <f t="shared" si="26"/>
        <v>PN-1</v>
      </c>
      <c r="E423" s="88">
        <f>HLOOKUP(D423,Bilan!$A$1:$L$2,2,FALSE)</f>
        <v>12</v>
      </c>
      <c r="F423" s="88" t="str">
        <f t="shared" si="28"/>
        <v>Bilan_B56_PN-1</v>
      </c>
      <c r="G423" s="145">
        <f t="shared" si="29"/>
        <v>0</v>
      </c>
    </row>
    <row r="424" spans="1:7" x14ac:dyDescent="0.25">
      <c r="A424" s="144" t="s">
        <v>413</v>
      </c>
      <c r="B424" s="144" t="s">
        <v>79</v>
      </c>
      <c r="C424" s="144" t="s">
        <v>802</v>
      </c>
      <c r="D424" s="87" t="str">
        <f t="shared" si="26"/>
        <v>PN-1</v>
      </c>
      <c r="E424" s="88">
        <f>HLOOKUP(D424,Bilan!$A$1:$L$2,2,FALSE)</f>
        <v>12</v>
      </c>
      <c r="F424" s="88" t="str">
        <f t="shared" si="28"/>
        <v>Bilan_B57_PN-1</v>
      </c>
      <c r="G424" s="145">
        <f t="shared" si="29"/>
        <v>0</v>
      </c>
    </row>
    <row r="425" spans="1:7" x14ac:dyDescent="0.25">
      <c r="A425" s="144" t="s">
        <v>413</v>
      </c>
      <c r="B425" s="144" t="s">
        <v>79</v>
      </c>
      <c r="C425" s="144" t="s">
        <v>803</v>
      </c>
      <c r="D425" s="87" t="str">
        <f t="shared" si="26"/>
        <v>PN-1</v>
      </c>
      <c r="E425" s="88">
        <f>HLOOKUP(D425,Bilan!$A$1:$L$2,2,FALSE)</f>
        <v>12</v>
      </c>
      <c r="F425" s="88" t="str">
        <f t="shared" si="28"/>
        <v>Bilan_B58_PN-1</v>
      </c>
      <c r="G425" s="145">
        <f t="shared" si="29"/>
        <v>0</v>
      </c>
    </row>
    <row r="426" spans="1:7" x14ac:dyDescent="0.25">
      <c r="A426" s="144" t="s">
        <v>413</v>
      </c>
      <c r="B426" s="144" t="s">
        <v>79</v>
      </c>
      <c r="C426" s="144" t="s">
        <v>804</v>
      </c>
      <c r="D426" s="87" t="str">
        <f t="shared" si="26"/>
        <v>PN-1</v>
      </c>
      <c r="E426" s="88">
        <f>HLOOKUP(D426,Bilan!$A$1:$L$2,2,FALSE)</f>
        <v>12</v>
      </c>
      <c r="F426" s="88" t="str">
        <f t="shared" si="28"/>
        <v>Bilan_B59_PN-1</v>
      </c>
      <c r="G426" s="145">
        <f t="shared" si="29"/>
        <v>0</v>
      </c>
    </row>
    <row r="427" spans="1:7" x14ac:dyDescent="0.25">
      <c r="A427" s="144" t="s">
        <v>413</v>
      </c>
      <c r="B427" s="144" t="s">
        <v>79</v>
      </c>
      <c r="C427" s="144" t="s">
        <v>805</v>
      </c>
      <c r="D427" s="87" t="str">
        <f t="shared" si="26"/>
        <v>PN-1</v>
      </c>
      <c r="E427" s="88">
        <f>HLOOKUP(D427,Bilan!$A$1:$L$2,2,FALSE)</f>
        <v>12</v>
      </c>
      <c r="F427" s="88" t="str">
        <f t="shared" si="28"/>
        <v>Bilan_B60_PN-1</v>
      </c>
      <c r="G427" s="145">
        <f t="shared" si="29"/>
        <v>0</v>
      </c>
    </row>
    <row r="428" spans="1:7" x14ac:dyDescent="0.25">
      <c r="A428" s="144" t="s">
        <v>413</v>
      </c>
      <c r="B428" s="144" t="s">
        <v>79</v>
      </c>
      <c r="C428" s="144" t="s">
        <v>806</v>
      </c>
      <c r="D428" s="87" t="str">
        <f t="shared" si="26"/>
        <v>PN-1</v>
      </c>
      <c r="E428" s="88">
        <f>HLOOKUP(D428,Bilan!$A$1:$L$2,2,FALSE)</f>
        <v>12</v>
      </c>
      <c r="F428" s="88" t="str">
        <f t="shared" si="28"/>
        <v>Bilan_B61_PN-1</v>
      </c>
      <c r="G428" s="145">
        <f t="shared" si="29"/>
        <v>0</v>
      </c>
    </row>
    <row r="429" spans="1:7" x14ac:dyDescent="0.25">
      <c r="A429" s="144" t="s">
        <v>413</v>
      </c>
      <c r="B429" s="144" t="s">
        <v>79</v>
      </c>
      <c r="C429" s="144" t="s">
        <v>807</v>
      </c>
      <c r="D429" s="87" t="str">
        <f t="shared" si="26"/>
        <v>PN-1</v>
      </c>
      <c r="E429" s="88">
        <f>HLOOKUP(D429,Bilan!$A$1:$L$2,2,FALSE)</f>
        <v>12</v>
      </c>
      <c r="F429" s="88" t="str">
        <f t="shared" si="28"/>
        <v>Bilan_B62_PN-1</v>
      </c>
      <c r="G429" s="145">
        <f t="shared" si="29"/>
        <v>0</v>
      </c>
    </row>
    <row r="430" spans="1:7" x14ac:dyDescent="0.25">
      <c r="A430" s="144" t="s">
        <v>413</v>
      </c>
      <c r="B430" s="144" t="s">
        <v>79</v>
      </c>
      <c r="C430" s="144" t="s">
        <v>808</v>
      </c>
      <c r="D430" s="87" t="str">
        <f t="shared" si="26"/>
        <v>PN-1</v>
      </c>
      <c r="E430" s="88">
        <f>HLOOKUP(D430,Bilan!$A$1:$L$2,2,FALSE)</f>
        <v>12</v>
      </c>
      <c r="F430" s="88" t="str">
        <f t="shared" si="28"/>
        <v>Bilan_B63_PN-1</v>
      </c>
      <c r="G430" s="145">
        <f t="shared" si="29"/>
        <v>0</v>
      </c>
    </row>
    <row r="431" spans="1:7" x14ac:dyDescent="0.25">
      <c r="A431" s="144" t="s">
        <v>413</v>
      </c>
      <c r="B431" s="144" t="s">
        <v>79</v>
      </c>
      <c r="C431" s="144" t="s">
        <v>809</v>
      </c>
      <c r="D431" s="87" t="str">
        <f t="shared" si="26"/>
        <v>PN-1</v>
      </c>
      <c r="E431" s="88">
        <f>HLOOKUP(D431,Bilan!$A$1:$L$2,2,FALSE)</f>
        <v>12</v>
      </c>
      <c r="F431" s="88" t="str">
        <f t="shared" si="28"/>
        <v>Bilan_B64_PN-1</v>
      </c>
      <c r="G431" s="145">
        <f t="shared" si="29"/>
        <v>0</v>
      </c>
    </row>
    <row r="432" spans="1:7" x14ac:dyDescent="0.25">
      <c r="A432" s="144" t="s">
        <v>413</v>
      </c>
      <c r="B432" s="144" t="s">
        <v>79</v>
      </c>
      <c r="C432" s="144" t="s">
        <v>810</v>
      </c>
      <c r="D432" s="87" t="str">
        <f t="shared" si="26"/>
        <v>PN-1</v>
      </c>
      <c r="E432" s="88">
        <f>HLOOKUP(D432,Bilan!$A$1:$L$2,2,FALSE)</f>
        <v>12</v>
      </c>
      <c r="F432" s="88" t="str">
        <f t="shared" si="28"/>
        <v>Bilan_B65_PN-1</v>
      </c>
      <c r="G432" s="145">
        <f t="shared" si="29"/>
        <v>0</v>
      </c>
    </row>
    <row r="433" spans="1:7" x14ac:dyDescent="0.25">
      <c r="A433" s="144" t="s">
        <v>413</v>
      </c>
      <c r="B433" s="144" t="s">
        <v>79</v>
      </c>
      <c r="C433" s="144" t="s">
        <v>811</v>
      </c>
      <c r="D433" s="87" t="str">
        <f t="shared" si="26"/>
        <v>PN-1</v>
      </c>
      <c r="E433" s="88">
        <f>HLOOKUP(D433,Bilan!$A$1:$L$2,2,FALSE)</f>
        <v>12</v>
      </c>
      <c r="F433" s="88" t="str">
        <f t="shared" si="28"/>
        <v>Bilan_B66_PN-1</v>
      </c>
      <c r="G433" s="145">
        <f t="shared" si="29"/>
        <v>0</v>
      </c>
    </row>
    <row r="434" spans="1:7" x14ac:dyDescent="0.25">
      <c r="A434" s="144" t="s">
        <v>413</v>
      </c>
      <c r="B434" s="144" t="s">
        <v>79</v>
      </c>
      <c r="C434" s="144" t="s">
        <v>812</v>
      </c>
      <c r="D434" s="87" t="str">
        <f t="shared" ref="D434:D446" si="30">+D433</f>
        <v>PN-1</v>
      </c>
      <c r="E434" s="88">
        <f>HLOOKUP(D434,Bilan!$A$1:$L$2,2,FALSE)</f>
        <v>12</v>
      </c>
      <c r="F434" s="88" t="str">
        <f t="shared" si="28"/>
        <v>Bilan_B67_PN-1</v>
      </c>
      <c r="G434" s="145">
        <f t="shared" si="29"/>
        <v>0</v>
      </c>
    </row>
    <row r="435" spans="1:7" x14ac:dyDescent="0.25">
      <c r="A435" s="144" t="s">
        <v>413</v>
      </c>
      <c r="B435" s="144" t="s">
        <v>79</v>
      </c>
      <c r="C435" s="144" t="s">
        <v>813</v>
      </c>
      <c r="D435" s="87" t="str">
        <f t="shared" si="30"/>
        <v>PN-1</v>
      </c>
      <c r="E435" s="88">
        <f>HLOOKUP(D435,Bilan!$A$1:$L$2,2,FALSE)</f>
        <v>12</v>
      </c>
      <c r="F435" s="88" t="str">
        <f t="shared" si="28"/>
        <v>Bilan_B68_PN-1</v>
      </c>
      <c r="G435" s="145">
        <f t="shared" si="29"/>
        <v>0</v>
      </c>
    </row>
    <row r="436" spans="1:7" x14ac:dyDescent="0.25">
      <c r="A436" s="144" t="s">
        <v>413</v>
      </c>
      <c r="B436" s="144" t="s">
        <v>79</v>
      </c>
      <c r="C436" s="144" t="s">
        <v>814</v>
      </c>
      <c r="D436" s="87" t="str">
        <f t="shared" si="30"/>
        <v>PN-1</v>
      </c>
      <c r="E436" s="88">
        <f>HLOOKUP(D436,Bilan!$A$1:$L$2,2,FALSE)</f>
        <v>12</v>
      </c>
      <c r="F436" s="88" t="str">
        <f t="shared" si="28"/>
        <v>Bilan_B69_PN-1</v>
      </c>
      <c r="G436" s="145">
        <f t="shared" si="29"/>
        <v>0</v>
      </c>
    </row>
    <row r="437" spans="1:7" x14ac:dyDescent="0.25">
      <c r="A437" s="144" t="s">
        <v>413</v>
      </c>
      <c r="B437" s="144" t="s">
        <v>79</v>
      </c>
      <c r="C437" s="144" t="s">
        <v>815</v>
      </c>
      <c r="D437" s="87" t="str">
        <f t="shared" si="30"/>
        <v>PN-1</v>
      </c>
      <c r="E437" s="88">
        <f>HLOOKUP(D437,Bilan!$A$1:$L$2,2,FALSE)</f>
        <v>12</v>
      </c>
      <c r="F437" s="88" t="str">
        <f t="shared" si="28"/>
        <v>Bilan_B70_PN-1</v>
      </c>
      <c r="G437" s="145">
        <f t="shared" si="29"/>
        <v>0</v>
      </c>
    </row>
    <row r="438" spans="1:7" x14ac:dyDescent="0.25">
      <c r="A438" s="144" t="s">
        <v>413</v>
      </c>
      <c r="B438" s="144" t="s">
        <v>79</v>
      </c>
      <c r="C438" s="144" t="s">
        <v>816</v>
      </c>
      <c r="D438" s="87" t="str">
        <f t="shared" si="30"/>
        <v>PN-1</v>
      </c>
      <c r="E438" s="88">
        <f>HLOOKUP(D438,Bilan!$A$1:$L$2,2,FALSE)</f>
        <v>12</v>
      </c>
      <c r="F438" s="88" t="str">
        <f t="shared" si="28"/>
        <v>Bilan_B71_PN-1</v>
      </c>
      <c r="G438" s="145">
        <f t="shared" si="29"/>
        <v>0</v>
      </c>
    </row>
    <row r="439" spans="1:7" x14ac:dyDescent="0.25">
      <c r="A439" s="144" t="s">
        <v>413</v>
      </c>
      <c r="B439" s="144" t="s">
        <v>79</v>
      </c>
      <c r="C439" s="144" t="s">
        <v>817</v>
      </c>
      <c r="D439" s="87" t="str">
        <f t="shared" si="30"/>
        <v>PN-1</v>
      </c>
      <c r="E439" s="88">
        <f>HLOOKUP(D439,Bilan!$A$1:$L$2,2,FALSE)</f>
        <v>12</v>
      </c>
      <c r="F439" s="88" t="str">
        <f t="shared" si="28"/>
        <v>Bilan_B72_PN-1</v>
      </c>
      <c r="G439" s="145">
        <f t="shared" si="29"/>
        <v>0</v>
      </c>
    </row>
    <row r="440" spans="1:7" x14ac:dyDescent="0.25">
      <c r="A440" s="144" t="s">
        <v>413</v>
      </c>
      <c r="B440" s="144" t="s">
        <v>79</v>
      </c>
      <c r="C440" s="144" t="s">
        <v>818</v>
      </c>
      <c r="D440" s="87" t="str">
        <f t="shared" si="30"/>
        <v>PN-1</v>
      </c>
      <c r="E440" s="88">
        <f>HLOOKUP(D440,Bilan!$A$1:$L$2,2,FALSE)</f>
        <v>12</v>
      </c>
      <c r="F440" s="88" t="str">
        <f t="shared" si="28"/>
        <v>Bilan_B73_PN-1</v>
      </c>
      <c r="G440" s="145">
        <f t="shared" si="29"/>
        <v>0</v>
      </c>
    </row>
    <row r="441" spans="1:7" x14ac:dyDescent="0.25">
      <c r="A441" s="144" t="s">
        <v>413</v>
      </c>
      <c r="B441" s="144" t="s">
        <v>79</v>
      </c>
      <c r="C441" s="144" t="s">
        <v>819</v>
      </c>
      <c r="D441" s="87" t="str">
        <f t="shared" si="30"/>
        <v>PN-1</v>
      </c>
      <c r="E441" s="88">
        <f>HLOOKUP(D441,Bilan!$A$1:$L$2,2,FALSE)</f>
        <v>12</v>
      </c>
      <c r="F441" s="88" t="str">
        <f t="shared" si="28"/>
        <v>Bilan_B74_PN-1</v>
      </c>
      <c r="G441" s="145">
        <f t="shared" si="29"/>
        <v>0</v>
      </c>
    </row>
    <row r="442" spans="1:7" x14ac:dyDescent="0.25">
      <c r="A442" s="144" t="s">
        <v>413</v>
      </c>
      <c r="B442" s="144" t="s">
        <v>79</v>
      </c>
      <c r="C442" s="144" t="s">
        <v>820</v>
      </c>
      <c r="D442" s="87" t="str">
        <f t="shared" si="30"/>
        <v>PN-1</v>
      </c>
      <c r="E442" s="88">
        <f>HLOOKUP(D442,Bilan!$A$1:$L$2,2,FALSE)</f>
        <v>12</v>
      </c>
      <c r="F442" s="88" t="str">
        <f t="shared" si="28"/>
        <v>Bilan_B75_PN-1</v>
      </c>
      <c r="G442" s="145">
        <f t="shared" si="29"/>
        <v>0</v>
      </c>
    </row>
    <row r="443" spans="1:7" x14ac:dyDescent="0.25">
      <c r="A443" s="144" t="s">
        <v>413</v>
      </c>
      <c r="B443" s="144" t="s">
        <v>79</v>
      </c>
      <c r="C443" s="144" t="s">
        <v>821</v>
      </c>
      <c r="D443" s="87" t="str">
        <f t="shared" si="30"/>
        <v>PN-1</v>
      </c>
      <c r="E443" s="88">
        <f>HLOOKUP(D443,Bilan!$A$1:$L$2,2,FALSE)</f>
        <v>12</v>
      </c>
      <c r="F443" s="88" t="str">
        <f t="shared" si="28"/>
        <v>Bilan_B76_PN-1</v>
      </c>
      <c r="G443" s="145">
        <f t="shared" si="29"/>
        <v>0</v>
      </c>
    </row>
    <row r="444" spans="1:7" x14ac:dyDescent="0.25">
      <c r="A444" s="144" t="s">
        <v>413</v>
      </c>
      <c r="B444" s="144" t="s">
        <v>79</v>
      </c>
      <c r="C444" s="144" t="s">
        <v>822</v>
      </c>
      <c r="D444" s="87" t="str">
        <f t="shared" si="30"/>
        <v>PN-1</v>
      </c>
      <c r="E444" s="88">
        <f>HLOOKUP(D444,Bilan!$A$1:$L$2,2,FALSE)</f>
        <v>12</v>
      </c>
      <c r="F444" s="88" t="str">
        <f t="shared" si="28"/>
        <v>Bilan_B77_PN-1</v>
      </c>
      <c r="G444" s="145">
        <f t="shared" si="29"/>
        <v>0</v>
      </c>
    </row>
    <row r="445" spans="1:7" x14ac:dyDescent="0.25">
      <c r="A445" s="144" t="s">
        <v>413</v>
      </c>
      <c r="B445" s="144" t="s">
        <v>79</v>
      </c>
      <c r="C445" s="144" t="s">
        <v>823</v>
      </c>
      <c r="D445" s="87" t="str">
        <f t="shared" si="30"/>
        <v>PN-1</v>
      </c>
      <c r="E445" s="88">
        <f>HLOOKUP(D445,Bilan!$A$1:$L$2,2,FALSE)</f>
        <v>12</v>
      </c>
      <c r="F445" s="88" t="str">
        <f t="shared" si="28"/>
        <v>Bilan_B78_PN-1</v>
      </c>
      <c r="G445" s="145">
        <f t="shared" si="29"/>
        <v>0</v>
      </c>
    </row>
    <row r="446" spans="1:7" x14ac:dyDescent="0.25">
      <c r="A446" s="144" t="s">
        <v>413</v>
      </c>
      <c r="B446" s="144" t="s">
        <v>79</v>
      </c>
      <c r="C446" s="144" t="s">
        <v>824</v>
      </c>
      <c r="D446" s="87" t="str">
        <f t="shared" si="30"/>
        <v>PN-1</v>
      </c>
      <c r="E446" s="88">
        <f>HLOOKUP(D446,Bilan!$A$1:$L$2,2,FALSE)</f>
        <v>12</v>
      </c>
      <c r="F446" s="88" t="str">
        <f t="shared" si="28"/>
        <v>Bilan_B79_PN-1</v>
      </c>
      <c r="G446" s="145">
        <f t="shared" si="29"/>
        <v>0</v>
      </c>
    </row>
    <row r="447" spans="1:7" x14ac:dyDescent="0.25">
      <c r="A447" s="135" t="str">
        <f>+Identification!$C$4</f>
        <v>100000001</v>
      </c>
      <c r="B447" s="135" t="s">
        <v>360</v>
      </c>
      <c r="C447" s="92" t="s">
        <v>92</v>
      </c>
      <c r="D447" s="106" t="s">
        <v>268</v>
      </c>
      <c r="E447" s="93">
        <f>HLOOKUP(D447,Produits!$B$3:$N$4,2,FALSE)</f>
        <v>5</v>
      </c>
      <c r="F447" s="93" t="str">
        <f t="shared" si="25"/>
        <v>Produits_PCP1_pdt_tot_N</v>
      </c>
      <c r="G447" s="143">
        <f>VLOOKUP(C447,PCP,E447,FALSE)</f>
        <v>0</v>
      </c>
    </row>
    <row r="448" spans="1:7" x14ac:dyDescent="0.25">
      <c r="A448" s="146" t="str">
        <f>+Identification!$C$4</f>
        <v>100000001</v>
      </c>
      <c r="B448" s="146" t="s">
        <v>360</v>
      </c>
      <c r="C448" s="147" t="s">
        <v>93</v>
      </c>
      <c r="D448" s="107" t="s">
        <v>268</v>
      </c>
      <c r="E448" s="108">
        <f>HLOOKUP(D448,Produits!$B$3:$N$4,2,FALSE)</f>
        <v>5</v>
      </c>
      <c r="F448" s="108" t="str">
        <f t="shared" si="25"/>
        <v>Produits_PCP2_pdt_tot_N</v>
      </c>
      <c r="G448" s="148">
        <f t="shared" ref="G448:G510" si="31">VLOOKUP(C448,PCP,E448,FALSE)</f>
        <v>0</v>
      </c>
    </row>
    <row r="449" spans="1:7" x14ac:dyDescent="0.25">
      <c r="A449" s="146" t="str">
        <f>+Identification!$C$4</f>
        <v>100000001</v>
      </c>
      <c r="B449" s="146" t="s">
        <v>360</v>
      </c>
      <c r="C449" s="147" t="s">
        <v>94</v>
      </c>
      <c r="D449" s="107" t="s">
        <v>268</v>
      </c>
      <c r="E449" s="108">
        <f>HLOOKUP(D449,Produits!$B$3:$N$4,2,FALSE)</f>
        <v>5</v>
      </c>
      <c r="F449" s="108" t="str">
        <f t="shared" si="25"/>
        <v>Produits_PCP3_pdt_tot_N</v>
      </c>
      <c r="G449" s="148">
        <f t="shared" si="31"/>
        <v>0</v>
      </c>
    </row>
    <row r="450" spans="1:7" x14ac:dyDescent="0.25">
      <c r="A450" s="146" t="str">
        <f>+Identification!$C$4</f>
        <v>100000001</v>
      </c>
      <c r="B450" s="146" t="s">
        <v>360</v>
      </c>
      <c r="C450" s="147" t="s">
        <v>95</v>
      </c>
      <c r="D450" s="107" t="s">
        <v>268</v>
      </c>
      <c r="E450" s="108">
        <f>HLOOKUP(D450,Produits!$B$3:$N$4,2,FALSE)</f>
        <v>5</v>
      </c>
      <c r="F450" s="108" t="str">
        <f t="shared" si="25"/>
        <v>Produits_PCP4_pdt_tot_N</v>
      </c>
      <c r="G450" s="148">
        <f t="shared" si="31"/>
        <v>0</v>
      </c>
    </row>
    <row r="451" spans="1:7" x14ac:dyDescent="0.25">
      <c r="A451" s="146" t="str">
        <f>+Identification!$C$4</f>
        <v>100000001</v>
      </c>
      <c r="B451" s="146" t="s">
        <v>360</v>
      </c>
      <c r="C451" s="147" t="s">
        <v>96</v>
      </c>
      <c r="D451" s="107" t="s">
        <v>268</v>
      </c>
      <c r="E451" s="108">
        <f>HLOOKUP(D451,Produits!$B$3:$N$4,2,FALSE)</f>
        <v>5</v>
      </c>
      <c r="F451" s="108" t="str">
        <f t="shared" si="25"/>
        <v>Produits_PCP5_pdt_tot_N</v>
      </c>
      <c r="G451" s="148">
        <f t="shared" si="31"/>
        <v>0</v>
      </c>
    </row>
    <row r="452" spans="1:7" x14ac:dyDescent="0.25">
      <c r="A452" s="146" t="str">
        <f>+Identification!$C$4</f>
        <v>100000001</v>
      </c>
      <c r="B452" s="146" t="s">
        <v>360</v>
      </c>
      <c r="C452" s="147" t="s">
        <v>97</v>
      </c>
      <c r="D452" s="107" t="s">
        <v>268</v>
      </c>
      <c r="E452" s="108">
        <f>HLOOKUP(D452,Produits!$B$3:$N$4,2,FALSE)</f>
        <v>5</v>
      </c>
      <c r="F452" s="108" t="str">
        <f t="shared" si="25"/>
        <v>Produits_PCP6_pdt_tot_N</v>
      </c>
      <c r="G452" s="148">
        <f t="shared" si="31"/>
        <v>0</v>
      </c>
    </row>
    <row r="453" spans="1:7" x14ac:dyDescent="0.25">
      <c r="A453" s="146" t="str">
        <f>+Identification!$C$4</f>
        <v>100000001</v>
      </c>
      <c r="B453" s="146" t="s">
        <v>360</v>
      </c>
      <c r="C453" s="147" t="s">
        <v>98</v>
      </c>
      <c r="D453" s="107" t="s">
        <v>268</v>
      </c>
      <c r="E453" s="108">
        <f>HLOOKUP(D453,Produits!$B$3:$N$4,2,FALSE)</f>
        <v>5</v>
      </c>
      <c r="F453" s="108" t="str">
        <f t="shared" si="25"/>
        <v>Produits_PCP7_pdt_tot_N</v>
      </c>
      <c r="G453" s="148">
        <f t="shared" si="31"/>
        <v>0</v>
      </c>
    </row>
    <row r="454" spans="1:7" x14ac:dyDescent="0.25">
      <c r="A454" s="146" t="str">
        <f>+Identification!$C$4</f>
        <v>100000001</v>
      </c>
      <c r="B454" s="146" t="s">
        <v>360</v>
      </c>
      <c r="C454" s="147" t="s">
        <v>99</v>
      </c>
      <c r="D454" s="107" t="s">
        <v>268</v>
      </c>
      <c r="E454" s="108">
        <f>HLOOKUP(D454,Produits!$B$3:$N$4,2,FALSE)</f>
        <v>5</v>
      </c>
      <c r="F454" s="108" t="str">
        <f t="shared" si="25"/>
        <v>Produits_PCP8_pdt_tot_N</v>
      </c>
      <c r="G454" s="148">
        <f t="shared" si="31"/>
        <v>0</v>
      </c>
    </row>
    <row r="455" spans="1:7" x14ac:dyDescent="0.25">
      <c r="A455" s="146" t="str">
        <f>+Identification!$C$4</f>
        <v>100000001</v>
      </c>
      <c r="B455" s="146" t="s">
        <v>360</v>
      </c>
      <c r="C455" s="147" t="s">
        <v>100</v>
      </c>
      <c r="D455" s="107" t="s">
        <v>268</v>
      </c>
      <c r="E455" s="108">
        <f>HLOOKUP(D455,Produits!$B$3:$N$4,2,FALSE)</f>
        <v>5</v>
      </c>
      <c r="F455" s="108" t="str">
        <f t="shared" si="25"/>
        <v>Produits_PCP9_pdt_tot_N</v>
      </c>
      <c r="G455" s="148">
        <f t="shared" si="31"/>
        <v>0</v>
      </c>
    </row>
    <row r="456" spans="1:7" ht="26.4" x14ac:dyDescent="0.25">
      <c r="A456" s="146" t="str">
        <f>+Identification!$C$4</f>
        <v>100000001</v>
      </c>
      <c r="B456" s="146" t="s">
        <v>360</v>
      </c>
      <c r="C456" s="147" t="s">
        <v>101</v>
      </c>
      <c r="D456" s="107" t="s">
        <v>268</v>
      </c>
      <c r="E456" s="108">
        <f>HLOOKUP(D456,Produits!$B$3:$N$4,2,FALSE)</f>
        <v>5</v>
      </c>
      <c r="F456" s="108" t="str">
        <f t="shared" si="25"/>
        <v>Produits_PCP10_pdt_tot_N</v>
      </c>
      <c r="G456" s="148">
        <f t="shared" si="31"/>
        <v>0</v>
      </c>
    </row>
    <row r="457" spans="1:7" ht="26.4" x14ac:dyDescent="0.25">
      <c r="A457" s="146" t="str">
        <f>+Identification!$C$4</f>
        <v>100000001</v>
      </c>
      <c r="B457" s="146" t="s">
        <v>360</v>
      </c>
      <c r="C457" s="147" t="s">
        <v>102</v>
      </c>
      <c r="D457" s="107" t="s">
        <v>268</v>
      </c>
      <c r="E457" s="108">
        <f>HLOOKUP(D457,Produits!$B$3:$N$4,2,FALSE)</f>
        <v>5</v>
      </c>
      <c r="F457" s="108" t="str">
        <f t="shared" si="25"/>
        <v>Produits_PCP11_pdt_tot_N</v>
      </c>
      <c r="G457" s="148">
        <f t="shared" si="31"/>
        <v>0</v>
      </c>
    </row>
    <row r="458" spans="1:7" ht="26.4" x14ac:dyDescent="0.25">
      <c r="A458" s="146" t="str">
        <f>+Identification!$C$4</f>
        <v>100000001</v>
      </c>
      <c r="B458" s="146" t="s">
        <v>360</v>
      </c>
      <c r="C458" s="147" t="s">
        <v>103</v>
      </c>
      <c r="D458" s="107" t="s">
        <v>268</v>
      </c>
      <c r="E458" s="108">
        <f>HLOOKUP(D458,Produits!$B$3:$N$4,2,FALSE)</f>
        <v>5</v>
      </c>
      <c r="F458" s="108" t="str">
        <f t="shared" si="25"/>
        <v>Produits_PCP12_pdt_tot_N</v>
      </c>
      <c r="G458" s="148">
        <f t="shared" si="31"/>
        <v>0</v>
      </c>
    </row>
    <row r="459" spans="1:7" ht="26.4" x14ac:dyDescent="0.25">
      <c r="A459" s="146" t="str">
        <f>+Identification!$C$4</f>
        <v>100000001</v>
      </c>
      <c r="B459" s="146" t="s">
        <v>360</v>
      </c>
      <c r="C459" s="147" t="s">
        <v>104</v>
      </c>
      <c r="D459" s="107" t="s">
        <v>268</v>
      </c>
      <c r="E459" s="108">
        <f>HLOOKUP(D459,Produits!$B$3:$N$4,2,FALSE)</f>
        <v>5</v>
      </c>
      <c r="F459" s="108" t="str">
        <f t="shared" si="25"/>
        <v>Produits_PCP13_pdt_tot_N</v>
      </c>
      <c r="G459" s="148">
        <f t="shared" si="31"/>
        <v>0</v>
      </c>
    </row>
    <row r="460" spans="1:7" ht="26.4" x14ac:dyDescent="0.25">
      <c r="A460" s="146" t="str">
        <f>+Identification!$C$4</f>
        <v>100000001</v>
      </c>
      <c r="B460" s="146" t="s">
        <v>360</v>
      </c>
      <c r="C460" s="147" t="s">
        <v>105</v>
      </c>
      <c r="D460" s="107" t="s">
        <v>268</v>
      </c>
      <c r="E460" s="108">
        <f>HLOOKUP(D460,Produits!$B$3:$N$4,2,FALSE)</f>
        <v>5</v>
      </c>
      <c r="F460" s="108" t="str">
        <f t="shared" si="25"/>
        <v>Produits_PCP14_pdt_tot_N</v>
      </c>
      <c r="G460" s="148">
        <f t="shared" si="31"/>
        <v>0</v>
      </c>
    </row>
    <row r="461" spans="1:7" ht="26.4" x14ac:dyDescent="0.25">
      <c r="A461" s="146" t="str">
        <f>+Identification!$C$4</f>
        <v>100000001</v>
      </c>
      <c r="B461" s="146" t="s">
        <v>360</v>
      </c>
      <c r="C461" s="147" t="s">
        <v>106</v>
      </c>
      <c r="D461" s="107" t="s">
        <v>268</v>
      </c>
      <c r="E461" s="108">
        <f>HLOOKUP(D461,Produits!$B$3:$N$4,2,FALSE)</f>
        <v>5</v>
      </c>
      <c r="F461" s="108" t="str">
        <f t="shared" si="25"/>
        <v>Produits_PCP15_pdt_tot_N</v>
      </c>
      <c r="G461" s="148">
        <f t="shared" si="31"/>
        <v>0</v>
      </c>
    </row>
    <row r="462" spans="1:7" ht="26.4" x14ac:dyDescent="0.25">
      <c r="A462" s="146" t="str">
        <f>+Identification!$C$4</f>
        <v>100000001</v>
      </c>
      <c r="B462" s="146" t="s">
        <v>360</v>
      </c>
      <c r="C462" s="147" t="s">
        <v>107</v>
      </c>
      <c r="D462" s="107" t="s">
        <v>268</v>
      </c>
      <c r="E462" s="108">
        <f>HLOOKUP(D462,Produits!$B$3:$N$4,2,FALSE)</f>
        <v>5</v>
      </c>
      <c r="F462" s="108" t="str">
        <f t="shared" si="25"/>
        <v>Produits_PCP16_pdt_tot_N</v>
      </c>
      <c r="G462" s="148">
        <f t="shared" si="31"/>
        <v>0</v>
      </c>
    </row>
    <row r="463" spans="1:7" ht="26.4" x14ac:dyDescent="0.25">
      <c r="A463" s="146" t="str">
        <f>+Identification!$C$4</f>
        <v>100000001</v>
      </c>
      <c r="B463" s="146" t="s">
        <v>360</v>
      </c>
      <c r="C463" s="147" t="s">
        <v>108</v>
      </c>
      <c r="D463" s="107" t="s">
        <v>268</v>
      </c>
      <c r="E463" s="108">
        <f>HLOOKUP(D463,Produits!$B$3:$N$4,2,FALSE)</f>
        <v>5</v>
      </c>
      <c r="F463" s="108" t="str">
        <f t="shared" si="25"/>
        <v>Produits_PCP17_pdt_tot_N</v>
      </c>
      <c r="G463" s="148">
        <f t="shared" si="31"/>
        <v>0</v>
      </c>
    </row>
    <row r="464" spans="1:7" ht="26.4" x14ac:dyDescent="0.25">
      <c r="A464" s="146" t="str">
        <f>+Identification!$C$4</f>
        <v>100000001</v>
      </c>
      <c r="B464" s="146" t="s">
        <v>360</v>
      </c>
      <c r="C464" s="147" t="s">
        <v>109</v>
      </c>
      <c r="D464" s="107" t="s">
        <v>268</v>
      </c>
      <c r="E464" s="108">
        <f>HLOOKUP(D464,Produits!$B$3:$N$4,2,FALSE)</f>
        <v>5</v>
      </c>
      <c r="F464" s="108" t="str">
        <f t="shared" si="25"/>
        <v>Produits_PCP18_pdt_tot_N</v>
      </c>
      <c r="G464" s="148">
        <f t="shared" si="31"/>
        <v>0</v>
      </c>
    </row>
    <row r="465" spans="1:7" ht="26.4" x14ac:dyDescent="0.25">
      <c r="A465" s="146" t="str">
        <f>+Identification!$C$4</f>
        <v>100000001</v>
      </c>
      <c r="B465" s="146" t="s">
        <v>360</v>
      </c>
      <c r="C465" s="147" t="s">
        <v>110</v>
      </c>
      <c r="D465" s="107" t="s">
        <v>268</v>
      </c>
      <c r="E465" s="108">
        <f>HLOOKUP(D465,Produits!$B$3:$N$4,2,FALSE)</f>
        <v>5</v>
      </c>
      <c r="F465" s="108" t="str">
        <f t="shared" si="25"/>
        <v>Produits_PCP19_pdt_tot_N</v>
      </c>
      <c r="G465" s="148">
        <f t="shared" si="31"/>
        <v>0</v>
      </c>
    </row>
    <row r="466" spans="1:7" ht="26.4" x14ac:dyDescent="0.25">
      <c r="A466" s="146" t="str">
        <f>+Identification!$C$4</f>
        <v>100000001</v>
      </c>
      <c r="B466" s="146" t="s">
        <v>360</v>
      </c>
      <c r="C466" s="147" t="s">
        <v>111</v>
      </c>
      <c r="D466" s="107" t="s">
        <v>268</v>
      </c>
      <c r="E466" s="108">
        <f>HLOOKUP(D466,Produits!$B$3:$N$4,2,FALSE)</f>
        <v>5</v>
      </c>
      <c r="F466" s="108" t="str">
        <f t="shared" si="25"/>
        <v>Produits_PCP20_pdt_tot_N</v>
      </c>
      <c r="G466" s="148">
        <f t="shared" si="31"/>
        <v>0</v>
      </c>
    </row>
    <row r="467" spans="1:7" ht="26.4" x14ac:dyDescent="0.25">
      <c r="A467" s="146" t="str">
        <f>+Identification!$C$4</f>
        <v>100000001</v>
      </c>
      <c r="B467" s="146" t="s">
        <v>360</v>
      </c>
      <c r="C467" s="147" t="s">
        <v>112</v>
      </c>
      <c r="D467" s="107" t="s">
        <v>268</v>
      </c>
      <c r="E467" s="108">
        <f>HLOOKUP(D467,Produits!$B$3:$N$4,2,FALSE)</f>
        <v>5</v>
      </c>
      <c r="F467" s="108" t="str">
        <f t="shared" si="25"/>
        <v>Produits_PCP21_pdt_tot_N</v>
      </c>
      <c r="G467" s="148">
        <f t="shared" si="31"/>
        <v>0</v>
      </c>
    </row>
    <row r="468" spans="1:7" ht="26.4" x14ac:dyDescent="0.25">
      <c r="A468" s="146" t="str">
        <f>+Identification!$C$4</f>
        <v>100000001</v>
      </c>
      <c r="B468" s="146" t="s">
        <v>360</v>
      </c>
      <c r="C468" s="147" t="s">
        <v>113</v>
      </c>
      <c r="D468" s="107" t="s">
        <v>268</v>
      </c>
      <c r="E468" s="108">
        <f>HLOOKUP(D468,Produits!$B$3:$N$4,2,FALSE)</f>
        <v>5</v>
      </c>
      <c r="F468" s="108" t="str">
        <f t="shared" si="25"/>
        <v>Produits_PCP22_pdt_tot_N</v>
      </c>
      <c r="G468" s="148">
        <f t="shared" si="31"/>
        <v>0</v>
      </c>
    </row>
    <row r="469" spans="1:7" ht="26.4" x14ac:dyDescent="0.25">
      <c r="A469" s="146" t="str">
        <f>+Identification!$C$4</f>
        <v>100000001</v>
      </c>
      <c r="B469" s="146" t="s">
        <v>360</v>
      </c>
      <c r="C469" s="147" t="s">
        <v>114</v>
      </c>
      <c r="D469" s="107" t="s">
        <v>268</v>
      </c>
      <c r="E469" s="108">
        <f>HLOOKUP(D469,Produits!$B$3:$N$4,2,FALSE)</f>
        <v>5</v>
      </c>
      <c r="F469" s="108" t="str">
        <f t="shared" si="25"/>
        <v>Produits_PCP23_pdt_tot_N</v>
      </c>
      <c r="G469" s="148">
        <f t="shared" si="31"/>
        <v>0</v>
      </c>
    </row>
    <row r="470" spans="1:7" ht="26.4" x14ac:dyDescent="0.25">
      <c r="A470" s="146" t="str">
        <f>+Identification!$C$4</f>
        <v>100000001</v>
      </c>
      <c r="B470" s="146" t="s">
        <v>360</v>
      </c>
      <c r="C470" s="147" t="s">
        <v>115</v>
      </c>
      <c r="D470" s="107" t="s">
        <v>268</v>
      </c>
      <c r="E470" s="108">
        <f>HLOOKUP(D470,Produits!$B$3:$N$4,2,FALSE)</f>
        <v>5</v>
      </c>
      <c r="F470" s="108" t="str">
        <f t="shared" si="25"/>
        <v>Produits_PCP24_pdt_tot_N</v>
      </c>
      <c r="G470" s="148">
        <f t="shared" si="31"/>
        <v>0</v>
      </c>
    </row>
    <row r="471" spans="1:7" ht="26.4" x14ac:dyDescent="0.25">
      <c r="A471" s="146" t="str">
        <f>+Identification!$C$4</f>
        <v>100000001</v>
      </c>
      <c r="B471" s="146" t="s">
        <v>360</v>
      </c>
      <c r="C471" s="147" t="s">
        <v>116</v>
      </c>
      <c r="D471" s="107" t="s">
        <v>268</v>
      </c>
      <c r="E471" s="108">
        <f>HLOOKUP(D471,Produits!$B$3:$N$4,2,FALSE)</f>
        <v>5</v>
      </c>
      <c r="F471" s="108" t="str">
        <f t="shared" si="25"/>
        <v>Produits_PCP25_pdt_tot_N</v>
      </c>
      <c r="G471" s="148">
        <f t="shared" si="31"/>
        <v>0</v>
      </c>
    </row>
    <row r="472" spans="1:7" ht="26.4" x14ac:dyDescent="0.25">
      <c r="A472" s="146" t="str">
        <f>+Identification!$C$4</f>
        <v>100000001</v>
      </c>
      <c r="B472" s="146" t="s">
        <v>360</v>
      </c>
      <c r="C472" s="147" t="s">
        <v>117</v>
      </c>
      <c r="D472" s="107" t="s">
        <v>268</v>
      </c>
      <c r="E472" s="108">
        <f>HLOOKUP(D472,Produits!$B$3:$N$4,2,FALSE)</f>
        <v>5</v>
      </c>
      <c r="F472" s="108" t="str">
        <f t="shared" si="25"/>
        <v>Produits_PCP26_pdt_tot_N</v>
      </c>
      <c r="G472" s="148">
        <f t="shared" si="31"/>
        <v>0</v>
      </c>
    </row>
    <row r="473" spans="1:7" ht="26.4" x14ac:dyDescent="0.25">
      <c r="A473" s="146" t="str">
        <f>+Identification!$C$4</f>
        <v>100000001</v>
      </c>
      <c r="B473" s="146" t="s">
        <v>360</v>
      </c>
      <c r="C473" s="147" t="s">
        <v>118</v>
      </c>
      <c r="D473" s="107" t="s">
        <v>268</v>
      </c>
      <c r="E473" s="108">
        <f>HLOOKUP(D473,Produits!$B$3:$N$4,2,FALSE)</f>
        <v>5</v>
      </c>
      <c r="F473" s="108" t="str">
        <f t="shared" si="25"/>
        <v>Produits_PCP27_pdt_tot_N</v>
      </c>
      <c r="G473" s="148">
        <f t="shared" si="31"/>
        <v>0</v>
      </c>
    </row>
    <row r="474" spans="1:7" ht="26.4" x14ac:dyDescent="0.25">
      <c r="A474" s="146" t="str">
        <f>+Identification!$C$4</f>
        <v>100000001</v>
      </c>
      <c r="B474" s="146" t="s">
        <v>360</v>
      </c>
      <c r="C474" s="147" t="s">
        <v>119</v>
      </c>
      <c r="D474" s="107" t="s">
        <v>268</v>
      </c>
      <c r="E474" s="108">
        <f>HLOOKUP(D474,Produits!$B$3:$N$4,2,FALSE)</f>
        <v>5</v>
      </c>
      <c r="F474" s="108" t="str">
        <f t="shared" ref="F474:F573" si="32">CONCATENATE(B474,"_",C474,"_",D474)</f>
        <v>Produits_PCP28_pdt_tot_N</v>
      </c>
      <c r="G474" s="148">
        <f t="shared" si="31"/>
        <v>0</v>
      </c>
    </row>
    <row r="475" spans="1:7" ht="26.4" x14ac:dyDescent="0.25">
      <c r="A475" s="146" t="str">
        <f>+Identification!$C$4</f>
        <v>100000001</v>
      </c>
      <c r="B475" s="146" t="s">
        <v>360</v>
      </c>
      <c r="C475" s="147" t="s">
        <v>120</v>
      </c>
      <c r="D475" s="107" t="s">
        <v>268</v>
      </c>
      <c r="E475" s="108">
        <f>HLOOKUP(D475,Produits!$B$3:$N$4,2,FALSE)</f>
        <v>5</v>
      </c>
      <c r="F475" s="108" t="str">
        <f t="shared" si="32"/>
        <v>Produits_PCP29_pdt_tot_N</v>
      </c>
      <c r="G475" s="148">
        <f t="shared" si="31"/>
        <v>0</v>
      </c>
    </row>
    <row r="476" spans="1:7" ht="26.4" x14ac:dyDescent="0.25">
      <c r="A476" s="146" t="str">
        <f>+Identification!$C$4</f>
        <v>100000001</v>
      </c>
      <c r="B476" s="146" t="s">
        <v>360</v>
      </c>
      <c r="C476" s="147" t="s">
        <v>121</v>
      </c>
      <c r="D476" s="107" t="s">
        <v>268</v>
      </c>
      <c r="E476" s="108">
        <f>HLOOKUP(D476,Produits!$B$3:$N$4,2,FALSE)</f>
        <v>5</v>
      </c>
      <c r="F476" s="108" t="str">
        <f t="shared" si="32"/>
        <v>Produits_PCP30_pdt_tot_N</v>
      </c>
      <c r="G476" s="148">
        <f t="shared" si="31"/>
        <v>0</v>
      </c>
    </row>
    <row r="477" spans="1:7" ht="26.4" x14ac:dyDescent="0.25">
      <c r="A477" s="146" t="str">
        <f>+Identification!$C$4</f>
        <v>100000001</v>
      </c>
      <c r="B477" s="146" t="s">
        <v>360</v>
      </c>
      <c r="C477" s="147" t="s">
        <v>122</v>
      </c>
      <c r="D477" s="107" t="s">
        <v>268</v>
      </c>
      <c r="E477" s="108">
        <f>HLOOKUP(D477,Produits!$B$3:$N$4,2,FALSE)</f>
        <v>5</v>
      </c>
      <c r="F477" s="108" t="str">
        <f t="shared" si="32"/>
        <v>Produits_PCP31_pdt_tot_N</v>
      </c>
      <c r="G477" s="148">
        <f t="shared" si="31"/>
        <v>0</v>
      </c>
    </row>
    <row r="478" spans="1:7" ht="26.4" x14ac:dyDescent="0.25">
      <c r="A478" s="146" t="str">
        <f>+Identification!$C$4</f>
        <v>100000001</v>
      </c>
      <c r="B478" s="146" t="s">
        <v>360</v>
      </c>
      <c r="C478" s="147" t="s">
        <v>123</v>
      </c>
      <c r="D478" s="107" t="s">
        <v>268</v>
      </c>
      <c r="E478" s="108">
        <f>HLOOKUP(D478,Produits!$B$3:$N$4,2,FALSE)</f>
        <v>5</v>
      </c>
      <c r="F478" s="108" t="str">
        <f t="shared" si="32"/>
        <v>Produits_PCP32_pdt_tot_N</v>
      </c>
      <c r="G478" s="148">
        <f t="shared" si="31"/>
        <v>0</v>
      </c>
    </row>
    <row r="479" spans="1:7" ht="26.4" x14ac:dyDescent="0.25">
      <c r="A479" s="146" t="str">
        <f>+Identification!$C$4</f>
        <v>100000001</v>
      </c>
      <c r="B479" s="146" t="s">
        <v>360</v>
      </c>
      <c r="C479" s="147" t="s">
        <v>124</v>
      </c>
      <c r="D479" s="107" t="s">
        <v>268</v>
      </c>
      <c r="E479" s="108">
        <f>HLOOKUP(D479,Produits!$B$3:$N$4,2,FALSE)</f>
        <v>5</v>
      </c>
      <c r="F479" s="108" t="str">
        <f t="shared" si="32"/>
        <v>Produits_PCP33_pdt_tot_N</v>
      </c>
      <c r="G479" s="148">
        <f t="shared" si="31"/>
        <v>0</v>
      </c>
    </row>
    <row r="480" spans="1:7" ht="26.4" x14ac:dyDescent="0.25">
      <c r="A480" s="146" t="str">
        <f>+Identification!$C$4</f>
        <v>100000001</v>
      </c>
      <c r="B480" s="146" t="s">
        <v>360</v>
      </c>
      <c r="C480" s="147" t="s">
        <v>125</v>
      </c>
      <c r="D480" s="107" t="s">
        <v>268</v>
      </c>
      <c r="E480" s="108">
        <f>HLOOKUP(D480,Produits!$B$3:$N$4,2,FALSE)</f>
        <v>5</v>
      </c>
      <c r="F480" s="108" t="str">
        <f t="shared" si="32"/>
        <v>Produits_PCP34_pdt_tot_N</v>
      </c>
      <c r="G480" s="148">
        <f t="shared" si="31"/>
        <v>0</v>
      </c>
    </row>
    <row r="481" spans="1:7" ht="26.4" x14ac:dyDescent="0.25">
      <c r="A481" s="146" t="str">
        <f>+Identification!$C$4</f>
        <v>100000001</v>
      </c>
      <c r="B481" s="146" t="s">
        <v>360</v>
      </c>
      <c r="C481" s="147" t="s">
        <v>126</v>
      </c>
      <c r="D481" s="107" t="s">
        <v>268</v>
      </c>
      <c r="E481" s="108">
        <f>HLOOKUP(D481,Produits!$B$3:$N$4,2,FALSE)</f>
        <v>5</v>
      </c>
      <c r="F481" s="108" t="str">
        <f t="shared" si="32"/>
        <v>Produits_PCP35_pdt_tot_N</v>
      </c>
      <c r="G481" s="148">
        <f t="shared" si="31"/>
        <v>0</v>
      </c>
    </row>
    <row r="482" spans="1:7" ht="26.4" x14ac:dyDescent="0.25">
      <c r="A482" s="146" t="str">
        <f>+Identification!$C$4</f>
        <v>100000001</v>
      </c>
      <c r="B482" s="146" t="s">
        <v>360</v>
      </c>
      <c r="C482" s="147" t="s">
        <v>127</v>
      </c>
      <c r="D482" s="107" t="s">
        <v>268</v>
      </c>
      <c r="E482" s="108">
        <f>HLOOKUP(D482,Produits!$B$3:$N$4,2,FALSE)</f>
        <v>5</v>
      </c>
      <c r="F482" s="108" t="str">
        <f t="shared" si="32"/>
        <v>Produits_PCP36_pdt_tot_N</v>
      </c>
      <c r="G482" s="148">
        <f t="shared" si="31"/>
        <v>0</v>
      </c>
    </row>
    <row r="483" spans="1:7" ht="26.4" x14ac:dyDescent="0.25">
      <c r="A483" s="146" t="str">
        <f>+Identification!$C$4</f>
        <v>100000001</v>
      </c>
      <c r="B483" s="146" t="s">
        <v>360</v>
      </c>
      <c r="C483" s="147" t="s">
        <v>128</v>
      </c>
      <c r="D483" s="107" t="s">
        <v>268</v>
      </c>
      <c r="E483" s="108">
        <f>HLOOKUP(D483,Produits!$B$3:$N$4,2,FALSE)</f>
        <v>5</v>
      </c>
      <c r="F483" s="108" t="str">
        <f t="shared" si="32"/>
        <v>Produits_PCP37_pdt_tot_N</v>
      </c>
      <c r="G483" s="148">
        <f t="shared" si="31"/>
        <v>0</v>
      </c>
    </row>
    <row r="484" spans="1:7" ht="26.4" x14ac:dyDescent="0.25">
      <c r="A484" s="146" t="str">
        <f>+Identification!$C$4</f>
        <v>100000001</v>
      </c>
      <c r="B484" s="146" t="s">
        <v>360</v>
      </c>
      <c r="C484" s="147" t="s">
        <v>129</v>
      </c>
      <c r="D484" s="107" t="s">
        <v>268</v>
      </c>
      <c r="E484" s="108">
        <f>HLOOKUP(D484,Produits!$B$3:$N$4,2,FALSE)</f>
        <v>5</v>
      </c>
      <c r="F484" s="108" t="str">
        <f t="shared" si="32"/>
        <v>Produits_PCP38_pdt_tot_N</v>
      </c>
      <c r="G484" s="148">
        <f t="shared" si="31"/>
        <v>0</v>
      </c>
    </row>
    <row r="485" spans="1:7" ht="26.4" x14ac:dyDescent="0.25">
      <c r="A485" s="146" t="str">
        <f>+Identification!$C$4</f>
        <v>100000001</v>
      </c>
      <c r="B485" s="146" t="s">
        <v>360</v>
      </c>
      <c r="C485" s="147" t="s">
        <v>130</v>
      </c>
      <c r="D485" s="107" t="s">
        <v>268</v>
      </c>
      <c r="E485" s="108">
        <f>HLOOKUP(D485,Produits!$B$3:$N$4,2,FALSE)</f>
        <v>5</v>
      </c>
      <c r="F485" s="108" t="str">
        <f t="shared" si="32"/>
        <v>Produits_PCP39_pdt_tot_N</v>
      </c>
      <c r="G485" s="148">
        <f t="shared" si="31"/>
        <v>0</v>
      </c>
    </row>
    <row r="486" spans="1:7" ht="26.4" x14ac:dyDescent="0.25">
      <c r="A486" s="146" t="str">
        <f>+Identification!$C$4</f>
        <v>100000001</v>
      </c>
      <c r="B486" s="146" t="s">
        <v>360</v>
      </c>
      <c r="C486" s="147" t="s">
        <v>131</v>
      </c>
      <c r="D486" s="107" t="s">
        <v>268</v>
      </c>
      <c r="E486" s="108">
        <f>HLOOKUP(D486,Produits!$B$3:$N$4,2,FALSE)</f>
        <v>5</v>
      </c>
      <c r="F486" s="108" t="str">
        <f t="shared" si="32"/>
        <v>Produits_PCP40_pdt_tot_N</v>
      </c>
      <c r="G486" s="148">
        <f t="shared" si="31"/>
        <v>0</v>
      </c>
    </row>
    <row r="487" spans="1:7" ht="26.4" x14ac:dyDescent="0.25">
      <c r="A487" s="146" t="str">
        <f>+Identification!$C$4</f>
        <v>100000001</v>
      </c>
      <c r="B487" s="146" t="s">
        <v>360</v>
      </c>
      <c r="C487" s="147" t="s">
        <v>132</v>
      </c>
      <c r="D487" s="107" t="s">
        <v>268</v>
      </c>
      <c r="E487" s="108">
        <f>HLOOKUP(D487,Produits!$B$3:$N$4,2,FALSE)</f>
        <v>5</v>
      </c>
      <c r="F487" s="108" t="str">
        <f t="shared" si="32"/>
        <v>Produits_PCP41_pdt_tot_N</v>
      </c>
      <c r="G487" s="148">
        <f t="shared" si="31"/>
        <v>0</v>
      </c>
    </row>
    <row r="488" spans="1:7" ht="26.4" x14ac:dyDescent="0.25">
      <c r="A488" s="146" t="str">
        <f>+Identification!$C$4</f>
        <v>100000001</v>
      </c>
      <c r="B488" s="146" t="s">
        <v>360</v>
      </c>
      <c r="C488" s="147" t="s">
        <v>133</v>
      </c>
      <c r="D488" s="107" t="s">
        <v>268</v>
      </c>
      <c r="E488" s="108">
        <f>HLOOKUP(D488,Produits!$B$3:$N$4,2,FALSE)</f>
        <v>5</v>
      </c>
      <c r="F488" s="108" t="str">
        <f t="shared" si="32"/>
        <v>Produits_PCP42_pdt_tot_N</v>
      </c>
      <c r="G488" s="148">
        <f t="shared" si="31"/>
        <v>0</v>
      </c>
    </row>
    <row r="489" spans="1:7" ht="26.4" x14ac:dyDescent="0.25">
      <c r="A489" s="146" t="str">
        <f>+Identification!$C$4</f>
        <v>100000001</v>
      </c>
      <c r="B489" s="146" t="s">
        <v>360</v>
      </c>
      <c r="C489" s="147" t="s">
        <v>134</v>
      </c>
      <c r="D489" s="107" t="s">
        <v>268</v>
      </c>
      <c r="E489" s="108">
        <f>HLOOKUP(D489,Produits!$B$3:$N$4,2,FALSE)</f>
        <v>5</v>
      </c>
      <c r="F489" s="108" t="str">
        <f t="shared" si="32"/>
        <v>Produits_PCP43_pdt_tot_N</v>
      </c>
      <c r="G489" s="148">
        <f t="shared" si="31"/>
        <v>0</v>
      </c>
    </row>
    <row r="490" spans="1:7" ht="26.4" x14ac:dyDescent="0.25">
      <c r="A490" s="146" t="str">
        <f>+Identification!$C$4</f>
        <v>100000001</v>
      </c>
      <c r="B490" s="146" t="s">
        <v>360</v>
      </c>
      <c r="C490" s="147" t="s">
        <v>135</v>
      </c>
      <c r="D490" s="107" t="s">
        <v>268</v>
      </c>
      <c r="E490" s="108">
        <f>HLOOKUP(D490,Produits!$B$3:$N$4,2,FALSE)</f>
        <v>5</v>
      </c>
      <c r="F490" s="108" t="str">
        <f t="shared" si="32"/>
        <v>Produits_PCP44_pdt_tot_N</v>
      </c>
      <c r="G490" s="148">
        <f t="shared" si="31"/>
        <v>0</v>
      </c>
    </row>
    <row r="491" spans="1:7" ht="26.4" x14ac:dyDescent="0.25">
      <c r="A491" s="146" t="str">
        <f>+Identification!$C$4</f>
        <v>100000001</v>
      </c>
      <c r="B491" s="146" t="s">
        <v>360</v>
      </c>
      <c r="C491" s="147" t="s">
        <v>136</v>
      </c>
      <c r="D491" s="107" t="s">
        <v>268</v>
      </c>
      <c r="E491" s="108">
        <f>HLOOKUP(D491,Produits!$B$3:$N$4,2,FALSE)</f>
        <v>5</v>
      </c>
      <c r="F491" s="108" t="str">
        <f t="shared" si="32"/>
        <v>Produits_PCP45_pdt_tot_N</v>
      </c>
      <c r="G491" s="148">
        <f t="shared" si="31"/>
        <v>0</v>
      </c>
    </row>
    <row r="492" spans="1:7" ht="26.4" x14ac:dyDescent="0.25">
      <c r="A492" s="146" t="str">
        <f>+Identification!$C$4</f>
        <v>100000001</v>
      </c>
      <c r="B492" s="146" t="s">
        <v>360</v>
      </c>
      <c r="C492" s="147" t="s">
        <v>137</v>
      </c>
      <c r="D492" s="107" t="s">
        <v>268</v>
      </c>
      <c r="E492" s="108">
        <f>HLOOKUP(D492,Produits!$B$3:$N$4,2,FALSE)</f>
        <v>5</v>
      </c>
      <c r="F492" s="108" t="str">
        <f t="shared" si="32"/>
        <v>Produits_PCP46_pdt_tot_N</v>
      </c>
      <c r="G492" s="148">
        <f t="shared" si="31"/>
        <v>0</v>
      </c>
    </row>
    <row r="493" spans="1:7" ht="26.4" x14ac:dyDescent="0.25">
      <c r="A493" s="146" t="str">
        <f>+Identification!$C$4</f>
        <v>100000001</v>
      </c>
      <c r="B493" s="146" t="s">
        <v>360</v>
      </c>
      <c r="C493" s="147" t="s">
        <v>138</v>
      </c>
      <c r="D493" s="107" t="s">
        <v>268</v>
      </c>
      <c r="E493" s="108">
        <f>HLOOKUP(D493,Produits!$B$3:$N$4,2,FALSE)</f>
        <v>5</v>
      </c>
      <c r="F493" s="108" t="str">
        <f t="shared" si="32"/>
        <v>Produits_PCP47_pdt_tot_N</v>
      </c>
      <c r="G493" s="148">
        <f t="shared" si="31"/>
        <v>0</v>
      </c>
    </row>
    <row r="494" spans="1:7" ht="26.4" x14ac:dyDescent="0.25">
      <c r="A494" s="146" t="str">
        <f>+Identification!$C$4</f>
        <v>100000001</v>
      </c>
      <c r="B494" s="146" t="s">
        <v>360</v>
      </c>
      <c r="C494" s="147" t="s">
        <v>139</v>
      </c>
      <c r="D494" s="107" t="s">
        <v>268</v>
      </c>
      <c r="E494" s="108">
        <f>HLOOKUP(D494,Produits!$B$3:$N$4,2,FALSE)</f>
        <v>5</v>
      </c>
      <c r="F494" s="108" t="str">
        <f t="shared" si="32"/>
        <v>Produits_PCP48_pdt_tot_N</v>
      </c>
      <c r="G494" s="148">
        <f t="shared" si="31"/>
        <v>0</v>
      </c>
    </row>
    <row r="495" spans="1:7" ht="26.4" x14ac:dyDescent="0.25">
      <c r="A495" s="146" t="str">
        <f>+Identification!$C$4</f>
        <v>100000001</v>
      </c>
      <c r="B495" s="146" t="s">
        <v>360</v>
      </c>
      <c r="C495" s="147" t="s">
        <v>140</v>
      </c>
      <c r="D495" s="107" t="s">
        <v>268</v>
      </c>
      <c r="E495" s="108">
        <f>HLOOKUP(D495,Produits!$B$3:$N$4,2,FALSE)</f>
        <v>5</v>
      </c>
      <c r="F495" s="108" t="str">
        <f t="shared" si="32"/>
        <v>Produits_PCP49_pdt_tot_N</v>
      </c>
      <c r="G495" s="148">
        <f t="shared" si="31"/>
        <v>0</v>
      </c>
    </row>
    <row r="496" spans="1:7" ht="26.4" x14ac:dyDescent="0.25">
      <c r="A496" s="146" t="str">
        <f>+Identification!$C$4</f>
        <v>100000001</v>
      </c>
      <c r="B496" s="146" t="s">
        <v>360</v>
      </c>
      <c r="C496" s="147" t="s">
        <v>141</v>
      </c>
      <c r="D496" s="107" t="s">
        <v>268</v>
      </c>
      <c r="E496" s="108">
        <f>HLOOKUP(D496,Produits!$B$3:$N$4,2,FALSE)</f>
        <v>5</v>
      </c>
      <c r="F496" s="108" t="str">
        <f t="shared" si="32"/>
        <v>Produits_PCP50_pdt_tot_N</v>
      </c>
      <c r="G496" s="148">
        <f t="shared" si="31"/>
        <v>0</v>
      </c>
    </row>
    <row r="497" spans="1:7" ht="26.4" x14ac:dyDescent="0.25">
      <c r="A497" s="146" t="str">
        <f>+Identification!$C$4</f>
        <v>100000001</v>
      </c>
      <c r="B497" s="146" t="s">
        <v>360</v>
      </c>
      <c r="C497" s="147" t="s">
        <v>142</v>
      </c>
      <c r="D497" s="107" t="s">
        <v>268</v>
      </c>
      <c r="E497" s="108">
        <f>HLOOKUP(D497,Produits!$B$3:$N$4,2,FALSE)</f>
        <v>5</v>
      </c>
      <c r="F497" s="108" t="str">
        <f t="shared" si="32"/>
        <v>Produits_PCP51_pdt_tot_N</v>
      </c>
      <c r="G497" s="148">
        <f t="shared" si="31"/>
        <v>0</v>
      </c>
    </row>
    <row r="498" spans="1:7" ht="26.4" x14ac:dyDescent="0.25">
      <c r="A498" s="146" t="str">
        <f>+Identification!$C$4</f>
        <v>100000001</v>
      </c>
      <c r="B498" s="146" t="s">
        <v>360</v>
      </c>
      <c r="C498" s="147" t="s">
        <v>143</v>
      </c>
      <c r="D498" s="107" t="s">
        <v>268</v>
      </c>
      <c r="E498" s="108">
        <f>HLOOKUP(D498,Produits!$B$3:$N$4,2,FALSE)</f>
        <v>5</v>
      </c>
      <c r="F498" s="108" t="str">
        <f t="shared" si="32"/>
        <v>Produits_PCP52_pdt_tot_N</v>
      </c>
      <c r="G498" s="148">
        <f t="shared" si="31"/>
        <v>0</v>
      </c>
    </row>
    <row r="499" spans="1:7" ht="26.4" x14ac:dyDescent="0.25">
      <c r="A499" s="146" t="str">
        <f>+Identification!$C$4</f>
        <v>100000001</v>
      </c>
      <c r="B499" s="146" t="s">
        <v>360</v>
      </c>
      <c r="C499" s="147" t="s">
        <v>144</v>
      </c>
      <c r="D499" s="107" t="s">
        <v>268</v>
      </c>
      <c r="E499" s="108">
        <f>HLOOKUP(D499,Produits!$B$3:$N$4,2,FALSE)</f>
        <v>5</v>
      </c>
      <c r="F499" s="108" t="str">
        <f t="shared" si="32"/>
        <v>Produits_PCP53_pdt_tot_N</v>
      </c>
      <c r="G499" s="148">
        <f t="shared" si="31"/>
        <v>0</v>
      </c>
    </row>
    <row r="500" spans="1:7" ht="26.4" x14ac:dyDescent="0.25">
      <c r="A500" s="146" t="str">
        <f>+Identification!$C$4</f>
        <v>100000001</v>
      </c>
      <c r="B500" s="146" t="s">
        <v>360</v>
      </c>
      <c r="C500" s="147" t="s">
        <v>145</v>
      </c>
      <c r="D500" s="107" t="s">
        <v>268</v>
      </c>
      <c r="E500" s="108">
        <f>HLOOKUP(D500,Produits!$B$3:$N$4,2,FALSE)</f>
        <v>5</v>
      </c>
      <c r="F500" s="108" t="str">
        <f t="shared" si="32"/>
        <v>Produits_PCP54_pdt_tot_N</v>
      </c>
      <c r="G500" s="148">
        <f t="shared" si="31"/>
        <v>0</v>
      </c>
    </row>
    <row r="501" spans="1:7" ht="26.4" x14ac:dyDescent="0.25">
      <c r="A501" s="146" t="str">
        <f>+Identification!$C$4</f>
        <v>100000001</v>
      </c>
      <c r="B501" s="146" t="s">
        <v>360</v>
      </c>
      <c r="C501" s="147" t="s">
        <v>146</v>
      </c>
      <c r="D501" s="107" t="s">
        <v>268</v>
      </c>
      <c r="E501" s="108">
        <f>HLOOKUP(D501,Produits!$B$3:$N$4,2,FALSE)</f>
        <v>5</v>
      </c>
      <c r="F501" s="108" t="str">
        <f t="shared" si="32"/>
        <v>Produits_PCP55_pdt_tot_N</v>
      </c>
      <c r="G501" s="148">
        <f t="shared" si="31"/>
        <v>0</v>
      </c>
    </row>
    <row r="502" spans="1:7" ht="26.4" x14ac:dyDescent="0.25">
      <c r="A502" s="146" t="str">
        <f>+Identification!$C$4</f>
        <v>100000001</v>
      </c>
      <c r="B502" s="146" t="s">
        <v>360</v>
      </c>
      <c r="C502" s="147" t="s">
        <v>147</v>
      </c>
      <c r="D502" s="107" t="s">
        <v>268</v>
      </c>
      <c r="E502" s="108">
        <f>HLOOKUP(D502,Produits!$B$3:$N$4,2,FALSE)</f>
        <v>5</v>
      </c>
      <c r="F502" s="108" t="str">
        <f t="shared" si="32"/>
        <v>Produits_PCP56_pdt_tot_N</v>
      </c>
      <c r="G502" s="148">
        <f t="shared" si="31"/>
        <v>0</v>
      </c>
    </row>
    <row r="503" spans="1:7" ht="26.4" x14ac:dyDescent="0.25">
      <c r="A503" s="146" t="str">
        <f>+Identification!$C$4</f>
        <v>100000001</v>
      </c>
      <c r="B503" s="146" t="s">
        <v>360</v>
      </c>
      <c r="C503" s="147" t="s">
        <v>148</v>
      </c>
      <c r="D503" s="107" t="s">
        <v>268</v>
      </c>
      <c r="E503" s="108">
        <f>HLOOKUP(D503,Produits!$B$3:$N$4,2,FALSE)</f>
        <v>5</v>
      </c>
      <c r="F503" s="108" t="str">
        <f t="shared" si="32"/>
        <v>Produits_PCP57_pdt_tot_N</v>
      </c>
      <c r="G503" s="148">
        <f t="shared" si="31"/>
        <v>0</v>
      </c>
    </row>
    <row r="504" spans="1:7" ht="26.4" x14ac:dyDescent="0.25">
      <c r="A504" s="146" t="str">
        <f>+Identification!$C$4</f>
        <v>100000001</v>
      </c>
      <c r="B504" s="146" t="s">
        <v>360</v>
      </c>
      <c r="C504" s="147" t="s">
        <v>149</v>
      </c>
      <c r="D504" s="107" t="s">
        <v>268</v>
      </c>
      <c r="E504" s="108">
        <f>HLOOKUP(D504,Produits!$B$3:$N$4,2,FALSE)</f>
        <v>5</v>
      </c>
      <c r="F504" s="108" t="str">
        <f t="shared" si="32"/>
        <v>Produits_PCP58_pdt_tot_N</v>
      </c>
      <c r="G504" s="148">
        <f t="shared" si="31"/>
        <v>0</v>
      </c>
    </row>
    <row r="505" spans="1:7" ht="26.4" x14ac:dyDescent="0.25">
      <c r="A505" s="146" t="str">
        <f>+Identification!$C$4</f>
        <v>100000001</v>
      </c>
      <c r="B505" s="146" t="s">
        <v>360</v>
      </c>
      <c r="C505" s="147" t="s">
        <v>150</v>
      </c>
      <c r="D505" s="107" t="s">
        <v>268</v>
      </c>
      <c r="E505" s="108">
        <f>HLOOKUP(D505,Produits!$B$3:$N$4,2,FALSE)</f>
        <v>5</v>
      </c>
      <c r="F505" s="108" t="str">
        <f t="shared" si="32"/>
        <v>Produits_PCP59_pdt_tot_N</v>
      </c>
      <c r="G505" s="148">
        <f t="shared" si="31"/>
        <v>0</v>
      </c>
    </row>
    <row r="506" spans="1:7" ht="26.4" x14ac:dyDescent="0.25">
      <c r="A506" s="146" t="str">
        <f>+Identification!$C$4</f>
        <v>100000001</v>
      </c>
      <c r="B506" s="146" t="s">
        <v>360</v>
      </c>
      <c r="C506" s="147" t="s">
        <v>151</v>
      </c>
      <c r="D506" s="107" t="s">
        <v>268</v>
      </c>
      <c r="E506" s="108">
        <f>HLOOKUP(D506,Produits!$B$3:$N$4,2,FALSE)</f>
        <v>5</v>
      </c>
      <c r="F506" s="108" t="str">
        <f t="shared" si="32"/>
        <v>Produits_PCP60_pdt_tot_N</v>
      </c>
      <c r="G506" s="148">
        <f t="shared" si="31"/>
        <v>0</v>
      </c>
    </row>
    <row r="507" spans="1:7" ht="26.4" x14ac:dyDescent="0.25">
      <c r="A507" s="146" t="str">
        <f>+Identification!$C$4</f>
        <v>100000001</v>
      </c>
      <c r="B507" s="146" t="s">
        <v>360</v>
      </c>
      <c r="C507" s="147" t="s">
        <v>152</v>
      </c>
      <c r="D507" s="107" t="s">
        <v>268</v>
      </c>
      <c r="E507" s="108">
        <f>HLOOKUP(D507,Produits!$B$3:$N$4,2,FALSE)</f>
        <v>5</v>
      </c>
      <c r="F507" s="108" t="str">
        <f t="shared" si="32"/>
        <v>Produits_PCP61_pdt_tot_N</v>
      </c>
      <c r="G507" s="148">
        <f t="shared" si="31"/>
        <v>0</v>
      </c>
    </row>
    <row r="508" spans="1:7" ht="26.4" x14ac:dyDescent="0.25">
      <c r="A508" s="146" t="str">
        <f>+Identification!$C$4</f>
        <v>100000001</v>
      </c>
      <c r="B508" s="146" t="s">
        <v>360</v>
      </c>
      <c r="C508" s="147" t="s">
        <v>153</v>
      </c>
      <c r="D508" s="107" t="s">
        <v>268</v>
      </c>
      <c r="E508" s="108">
        <f>HLOOKUP(D508,Produits!$B$3:$N$4,2,FALSE)</f>
        <v>5</v>
      </c>
      <c r="F508" s="108" t="str">
        <f t="shared" si="32"/>
        <v>Produits_PCP62_pdt_tot_N</v>
      </c>
      <c r="G508" s="148">
        <f t="shared" si="31"/>
        <v>0</v>
      </c>
    </row>
    <row r="509" spans="1:7" ht="26.4" x14ac:dyDescent="0.25">
      <c r="A509" s="146" t="str">
        <f>+Identification!$C$4</f>
        <v>100000001</v>
      </c>
      <c r="B509" s="146" t="s">
        <v>360</v>
      </c>
      <c r="C509" s="147" t="s">
        <v>154</v>
      </c>
      <c r="D509" s="107" t="s">
        <v>268</v>
      </c>
      <c r="E509" s="108">
        <f>HLOOKUP(D509,Produits!$B$3:$N$4,2,FALSE)</f>
        <v>5</v>
      </c>
      <c r="F509" s="108" t="str">
        <f t="shared" si="32"/>
        <v>Produits_PCP63_pdt_tot_N</v>
      </c>
      <c r="G509" s="148">
        <f t="shared" si="31"/>
        <v>0</v>
      </c>
    </row>
    <row r="510" spans="1:7" ht="26.4" x14ac:dyDescent="0.25">
      <c r="A510" s="146" t="str">
        <f>+Identification!$C$4</f>
        <v>100000001</v>
      </c>
      <c r="B510" s="146" t="s">
        <v>360</v>
      </c>
      <c r="C510" s="147" t="s">
        <v>155</v>
      </c>
      <c r="D510" s="107" t="s">
        <v>268</v>
      </c>
      <c r="E510" s="108">
        <f>HLOOKUP(D510,Produits!$B$3:$N$4,2,FALSE)</f>
        <v>5</v>
      </c>
      <c r="F510" s="108" t="str">
        <f t="shared" si="32"/>
        <v>Produits_PCP64_pdt_tot_N</v>
      </c>
      <c r="G510" s="148">
        <f t="shared" si="31"/>
        <v>0</v>
      </c>
    </row>
    <row r="511" spans="1:7" ht="26.4" x14ac:dyDescent="0.25">
      <c r="A511" s="146" t="str">
        <f>+Identification!$C$4</f>
        <v>100000001</v>
      </c>
      <c r="B511" s="146" t="s">
        <v>360</v>
      </c>
      <c r="C511" s="147" t="s">
        <v>156</v>
      </c>
      <c r="D511" s="107" t="s">
        <v>268</v>
      </c>
      <c r="E511" s="108">
        <f>HLOOKUP(D511,Produits!$B$3:$N$4,2,FALSE)</f>
        <v>5</v>
      </c>
      <c r="F511" s="108" t="str">
        <f t="shared" si="32"/>
        <v>Produits_PCP65_pdt_tot_N</v>
      </c>
      <c r="G511" s="148">
        <f t="shared" ref="G511:G610" si="33">VLOOKUP(C511,PCP,E511,FALSE)</f>
        <v>0</v>
      </c>
    </row>
    <row r="512" spans="1:7" ht="26.4" x14ac:dyDescent="0.25">
      <c r="A512" s="146" t="str">
        <f>+Identification!$C$4</f>
        <v>100000001</v>
      </c>
      <c r="B512" s="146" t="s">
        <v>360</v>
      </c>
      <c r="C512" s="147" t="s">
        <v>157</v>
      </c>
      <c r="D512" s="107" t="s">
        <v>268</v>
      </c>
      <c r="E512" s="108">
        <f>HLOOKUP(D512,Produits!$B$3:$N$4,2,FALSE)</f>
        <v>5</v>
      </c>
      <c r="F512" s="108" t="str">
        <f t="shared" si="32"/>
        <v>Produits_PCP66_pdt_tot_N</v>
      </c>
      <c r="G512" s="148">
        <f t="shared" si="33"/>
        <v>0</v>
      </c>
    </row>
    <row r="513" spans="1:7" ht="26.4" x14ac:dyDescent="0.25">
      <c r="A513" s="146" t="str">
        <f>+Identification!$C$4</f>
        <v>100000001</v>
      </c>
      <c r="B513" s="146" t="s">
        <v>360</v>
      </c>
      <c r="C513" s="147" t="s">
        <v>158</v>
      </c>
      <c r="D513" s="107" t="s">
        <v>268</v>
      </c>
      <c r="E513" s="108">
        <f>HLOOKUP(D513,Produits!$B$3:$N$4,2,FALSE)</f>
        <v>5</v>
      </c>
      <c r="F513" s="108" t="str">
        <f t="shared" si="32"/>
        <v>Produits_PCP67_pdt_tot_N</v>
      </c>
      <c r="G513" s="148">
        <f t="shared" si="33"/>
        <v>0</v>
      </c>
    </row>
    <row r="514" spans="1:7" ht="26.4" x14ac:dyDescent="0.25">
      <c r="A514" s="146" t="str">
        <f>+Identification!$C$4</f>
        <v>100000001</v>
      </c>
      <c r="B514" s="146" t="s">
        <v>360</v>
      </c>
      <c r="C514" s="147" t="s">
        <v>159</v>
      </c>
      <c r="D514" s="107" t="s">
        <v>268</v>
      </c>
      <c r="E514" s="108">
        <f>HLOOKUP(D514,Produits!$B$3:$N$4,2,FALSE)</f>
        <v>5</v>
      </c>
      <c r="F514" s="108" t="str">
        <f t="shared" si="32"/>
        <v>Produits_PCP68_pdt_tot_N</v>
      </c>
      <c r="G514" s="148">
        <f t="shared" si="33"/>
        <v>0</v>
      </c>
    </row>
    <row r="515" spans="1:7" ht="26.4" x14ac:dyDescent="0.25">
      <c r="A515" s="146" t="str">
        <f>+Identification!$C$4</f>
        <v>100000001</v>
      </c>
      <c r="B515" s="146" t="s">
        <v>360</v>
      </c>
      <c r="C515" s="147" t="s">
        <v>160</v>
      </c>
      <c r="D515" s="107" t="s">
        <v>268</v>
      </c>
      <c r="E515" s="108">
        <f>HLOOKUP(D515,Produits!$B$3:$N$4,2,FALSE)</f>
        <v>5</v>
      </c>
      <c r="F515" s="108" t="str">
        <f t="shared" si="32"/>
        <v>Produits_PCP69_pdt_tot_N</v>
      </c>
      <c r="G515" s="148">
        <f t="shared" si="33"/>
        <v>0</v>
      </c>
    </row>
    <row r="516" spans="1:7" ht="26.4" x14ac:dyDescent="0.25">
      <c r="A516" s="146" t="str">
        <f>+Identification!$C$4</f>
        <v>100000001</v>
      </c>
      <c r="B516" s="146" t="s">
        <v>360</v>
      </c>
      <c r="C516" s="147" t="s">
        <v>161</v>
      </c>
      <c r="D516" s="107" t="s">
        <v>268</v>
      </c>
      <c r="E516" s="108">
        <f>HLOOKUP(D516,Produits!$B$3:$N$4,2,FALSE)</f>
        <v>5</v>
      </c>
      <c r="F516" s="108" t="str">
        <f t="shared" si="32"/>
        <v>Produits_PCP70_pdt_tot_N</v>
      </c>
      <c r="G516" s="148">
        <f t="shared" si="33"/>
        <v>0</v>
      </c>
    </row>
    <row r="517" spans="1:7" ht="26.4" x14ac:dyDescent="0.25">
      <c r="A517" s="146" t="str">
        <f>+Identification!$C$4</f>
        <v>100000001</v>
      </c>
      <c r="B517" s="146" t="s">
        <v>360</v>
      </c>
      <c r="C517" s="147" t="s">
        <v>162</v>
      </c>
      <c r="D517" s="107" t="s">
        <v>268</v>
      </c>
      <c r="E517" s="108">
        <f>HLOOKUP(D517,Produits!$B$3:$N$4,2,FALSE)</f>
        <v>5</v>
      </c>
      <c r="F517" s="108" t="str">
        <f t="shared" si="32"/>
        <v>Produits_PCP71_pdt_tot_N</v>
      </c>
      <c r="G517" s="148">
        <f t="shared" si="33"/>
        <v>0</v>
      </c>
    </row>
    <row r="518" spans="1:7" ht="26.4" x14ac:dyDescent="0.25">
      <c r="A518" s="146" t="str">
        <f>+Identification!$C$4</f>
        <v>100000001</v>
      </c>
      <c r="B518" s="146" t="s">
        <v>360</v>
      </c>
      <c r="C518" s="147" t="s">
        <v>163</v>
      </c>
      <c r="D518" s="107" t="s">
        <v>268</v>
      </c>
      <c r="E518" s="108">
        <f>HLOOKUP(D518,Produits!$B$3:$N$4,2,FALSE)</f>
        <v>5</v>
      </c>
      <c r="F518" s="108" t="str">
        <f t="shared" si="32"/>
        <v>Produits_PCP72_pdt_tot_N</v>
      </c>
      <c r="G518" s="148">
        <f t="shared" si="33"/>
        <v>0</v>
      </c>
    </row>
    <row r="519" spans="1:7" ht="26.4" x14ac:dyDescent="0.25">
      <c r="A519" s="146" t="str">
        <f>+Identification!$C$4</f>
        <v>100000001</v>
      </c>
      <c r="B519" s="146" t="s">
        <v>360</v>
      </c>
      <c r="C519" s="147" t="s">
        <v>164</v>
      </c>
      <c r="D519" s="107" t="s">
        <v>268</v>
      </c>
      <c r="E519" s="108">
        <f>HLOOKUP(D519,Produits!$B$3:$N$4,2,FALSE)</f>
        <v>5</v>
      </c>
      <c r="F519" s="108" t="str">
        <f t="shared" si="32"/>
        <v>Produits_PCP73_pdt_tot_N</v>
      </c>
      <c r="G519" s="148">
        <f t="shared" si="33"/>
        <v>0</v>
      </c>
    </row>
    <row r="520" spans="1:7" ht="26.4" x14ac:dyDescent="0.25">
      <c r="A520" s="146" t="str">
        <f>+Identification!$C$4</f>
        <v>100000001</v>
      </c>
      <c r="B520" s="146" t="s">
        <v>360</v>
      </c>
      <c r="C520" s="147" t="s">
        <v>165</v>
      </c>
      <c r="D520" s="107" t="s">
        <v>268</v>
      </c>
      <c r="E520" s="108">
        <f>HLOOKUP(D520,Produits!$B$3:$N$4,2,FALSE)</f>
        <v>5</v>
      </c>
      <c r="F520" s="108" t="str">
        <f t="shared" si="32"/>
        <v>Produits_PCP74_pdt_tot_N</v>
      </c>
      <c r="G520" s="148">
        <f t="shared" si="33"/>
        <v>0</v>
      </c>
    </row>
    <row r="521" spans="1:7" ht="26.4" x14ac:dyDescent="0.25">
      <c r="A521" s="146" t="str">
        <f>+Identification!$C$4</f>
        <v>100000001</v>
      </c>
      <c r="B521" s="146" t="s">
        <v>360</v>
      </c>
      <c r="C521" s="147" t="s">
        <v>166</v>
      </c>
      <c r="D521" s="107" t="s">
        <v>268</v>
      </c>
      <c r="E521" s="108">
        <f>HLOOKUP(D521,Produits!$B$3:$N$4,2,FALSE)</f>
        <v>5</v>
      </c>
      <c r="F521" s="108" t="str">
        <f t="shared" si="32"/>
        <v>Produits_PCP75_pdt_tot_N</v>
      </c>
      <c r="G521" s="148">
        <f t="shared" si="33"/>
        <v>0</v>
      </c>
    </row>
    <row r="522" spans="1:7" ht="26.4" x14ac:dyDescent="0.25">
      <c r="A522" s="146" t="str">
        <f>+Identification!$C$4</f>
        <v>100000001</v>
      </c>
      <c r="B522" s="146" t="s">
        <v>360</v>
      </c>
      <c r="C522" s="147" t="s">
        <v>167</v>
      </c>
      <c r="D522" s="107" t="s">
        <v>268</v>
      </c>
      <c r="E522" s="108">
        <f>HLOOKUP(D522,Produits!$B$3:$N$4,2,FALSE)</f>
        <v>5</v>
      </c>
      <c r="F522" s="108" t="str">
        <f t="shared" si="32"/>
        <v>Produits_PCP76_pdt_tot_N</v>
      </c>
      <c r="G522" s="148">
        <f t="shared" si="33"/>
        <v>0</v>
      </c>
    </row>
    <row r="523" spans="1:7" ht="26.4" x14ac:dyDescent="0.25">
      <c r="A523" s="146" t="str">
        <f>+Identification!$C$4</f>
        <v>100000001</v>
      </c>
      <c r="B523" s="146" t="s">
        <v>360</v>
      </c>
      <c r="C523" s="147" t="s">
        <v>168</v>
      </c>
      <c r="D523" s="107" t="s">
        <v>268</v>
      </c>
      <c r="E523" s="108">
        <f>HLOOKUP(D523,Produits!$B$3:$N$4,2,FALSE)</f>
        <v>5</v>
      </c>
      <c r="F523" s="108" t="str">
        <f t="shared" si="32"/>
        <v>Produits_PCP77_pdt_tot_N</v>
      </c>
      <c r="G523" s="148">
        <f t="shared" si="33"/>
        <v>0</v>
      </c>
    </row>
    <row r="524" spans="1:7" ht="26.4" x14ac:dyDescent="0.25">
      <c r="A524" s="146" t="str">
        <f>+Identification!$C$4</f>
        <v>100000001</v>
      </c>
      <c r="B524" s="146" t="s">
        <v>360</v>
      </c>
      <c r="C524" s="147" t="s">
        <v>169</v>
      </c>
      <c r="D524" s="107" t="s">
        <v>268</v>
      </c>
      <c r="E524" s="108">
        <f>HLOOKUP(D524,Produits!$B$3:$N$4,2,FALSE)</f>
        <v>5</v>
      </c>
      <c r="F524" s="108" t="str">
        <f t="shared" si="32"/>
        <v>Produits_PCP78_pdt_tot_N</v>
      </c>
      <c r="G524" s="148">
        <f t="shared" si="33"/>
        <v>0</v>
      </c>
    </row>
    <row r="525" spans="1:7" ht="26.4" x14ac:dyDescent="0.25">
      <c r="A525" s="146" t="str">
        <f>+Identification!$C$4</f>
        <v>100000001</v>
      </c>
      <c r="B525" s="146" t="s">
        <v>360</v>
      </c>
      <c r="C525" s="147" t="s">
        <v>170</v>
      </c>
      <c r="D525" s="107" t="s">
        <v>268</v>
      </c>
      <c r="E525" s="108">
        <f>HLOOKUP(D525,Produits!$B$3:$N$4,2,FALSE)</f>
        <v>5</v>
      </c>
      <c r="F525" s="108" t="str">
        <f t="shared" si="32"/>
        <v>Produits_PCP79_pdt_tot_N</v>
      </c>
      <c r="G525" s="148">
        <f t="shared" si="33"/>
        <v>0</v>
      </c>
    </row>
    <row r="526" spans="1:7" ht="26.4" x14ac:dyDescent="0.25">
      <c r="A526" s="146" t="str">
        <f>+Identification!$C$4</f>
        <v>100000001</v>
      </c>
      <c r="B526" s="146" t="s">
        <v>360</v>
      </c>
      <c r="C526" s="147" t="s">
        <v>416</v>
      </c>
      <c r="D526" s="107" t="s">
        <v>268</v>
      </c>
      <c r="E526" s="108">
        <f>HLOOKUP(D526,Produits!$B$3:$N$4,2,FALSE)</f>
        <v>5</v>
      </c>
      <c r="F526" s="108" t="str">
        <f t="shared" ref="F526:F539" si="34">CONCATENATE(B526,"_",C526,"_",D526)</f>
        <v>Produits_PCP80_pdt_tot_N</v>
      </c>
      <c r="G526" s="148">
        <f t="shared" ref="G526:G539" si="35">VLOOKUP(C526,PCP,E526,FALSE)</f>
        <v>0</v>
      </c>
    </row>
    <row r="527" spans="1:7" ht="26.4" x14ac:dyDescent="0.25">
      <c r="A527" s="146" t="str">
        <f>+Identification!$C$4</f>
        <v>100000001</v>
      </c>
      <c r="B527" s="146" t="s">
        <v>360</v>
      </c>
      <c r="C527" s="147" t="s">
        <v>417</v>
      </c>
      <c r="D527" s="107" t="s">
        <v>268</v>
      </c>
      <c r="E527" s="108">
        <f>HLOOKUP(D527,Produits!$B$3:$N$4,2,FALSE)</f>
        <v>5</v>
      </c>
      <c r="F527" s="108" t="str">
        <f t="shared" si="34"/>
        <v>Produits_PCP81_pdt_tot_N</v>
      </c>
      <c r="G527" s="148">
        <f t="shared" si="35"/>
        <v>0</v>
      </c>
    </row>
    <row r="528" spans="1:7" ht="26.4" x14ac:dyDescent="0.25">
      <c r="A528" s="146" t="str">
        <f>+Identification!$C$4</f>
        <v>100000001</v>
      </c>
      <c r="B528" s="146" t="s">
        <v>360</v>
      </c>
      <c r="C528" s="147" t="s">
        <v>418</v>
      </c>
      <c r="D528" s="107" t="s">
        <v>268</v>
      </c>
      <c r="E528" s="108">
        <f>HLOOKUP(D528,Produits!$B$3:$N$4,2,FALSE)</f>
        <v>5</v>
      </c>
      <c r="F528" s="108" t="str">
        <f t="shared" si="34"/>
        <v>Produits_PCP82_pdt_tot_N</v>
      </c>
      <c r="G528" s="148">
        <f t="shared" si="35"/>
        <v>0</v>
      </c>
    </row>
    <row r="529" spans="1:7" ht="26.4" x14ac:dyDescent="0.25">
      <c r="A529" s="146" t="str">
        <f>+Identification!$C$4</f>
        <v>100000001</v>
      </c>
      <c r="B529" s="146" t="s">
        <v>360</v>
      </c>
      <c r="C529" s="147" t="s">
        <v>419</v>
      </c>
      <c r="D529" s="107" t="s">
        <v>268</v>
      </c>
      <c r="E529" s="108">
        <f>HLOOKUP(D529,Produits!$B$3:$N$4,2,FALSE)</f>
        <v>5</v>
      </c>
      <c r="F529" s="108" t="str">
        <f t="shared" si="34"/>
        <v>Produits_PCP83_pdt_tot_N</v>
      </c>
      <c r="G529" s="148">
        <f t="shared" si="35"/>
        <v>0</v>
      </c>
    </row>
    <row r="530" spans="1:7" ht="26.4" x14ac:dyDescent="0.25">
      <c r="A530" s="146" t="str">
        <f>+Identification!$C$4</f>
        <v>100000001</v>
      </c>
      <c r="B530" s="146" t="s">
        <v>360</v>
      </c>
      <c r="C530" s="147" t="s">
        <v>420</v>
      </c>
      <c r="D530" s="107" t="s">
        <v>268</v>
      </c>
      <c r="E530" s="108">
        <f>HLOOKUP(D530,Produits!$B$3:$N$4,2,FALSE)</f>
        <v>5</v>
      </c>
      <c r="F530" s="108" t="str">
        <f t="shared" si="34"/>
        <v>Produits_PCP84_pdt_tot_N</v>
      </c>
      <c r="G530" s="148">
        <f t="shared" si="35"/>
        <v>0</v>
      </c>
    </row>
    <row r="531" spans="1:7" ht="26.4" x14ac:dyDescent="0.25">
      <c r="A531" s="146" t="str">
        <f>+Identification!$C$4</f>
        <v>100000001</v>
      </c>
      <c r="B531" s="146" t="s">
        <v>360</v>
      </c>
      <c r="C531" s="147" t="s">
        <v>421</v>
      </c>
      <c r="D531" s="107" t="s">
        <v>268</v>
      </c>
      <c r="E531" s="108">
        <f>HLOOKUP(D531,Produits!$B$3:$N$4,2,FALSE)</f>
        <v>5</v>
      </c>
      <c r="F531" s="108" t="str">
        <f t="shared" si="34"/>
        <v>Produits_PCP85_pdt_tot_N</v>
      </c>
      <c r="G531" s="148">
        <f t="shared" si="35"/>
        <v>0</v>
      </c>
    </row>
    <row r="532" spans="1:7" ht="26.4" x14ac:dyDescent="0.25">
      <c r="A532" s="146" t="str">
        <f>+Identification!$C$4</f>
        <v>100000001</v>
      </c>
      <c r="B532" s="146" t="s">
        <v>360</v>
      </c>
      <c r="C532" s="147" t="s">
        <v>422</v>
      </c>
      <c r="D532" s="107" t="s">
        <v>268</v>
      </c>
      <c r="E532" s="108">
        <f>HLOOKUP(D532,Produits!$B$3:$N$4,2,FALSE)</f>
        <v>5</v>
      </c>
      <c r="F532" s="108" t="str">
        <f t="shared" si="34"/>
        <v>Produits_PCP86_pdt_tot_N</v>
      </c>
      <c r="G532" s="148">
        <f t="shared" si="35"/>
        <v>0</v>
      </c>
    </row>
    <row r="533" spans="1:7" ht="26.4" x14ac:dyDescent="0.25">
      <c r="A533" s="146" t="str">
        <f>+Identification!$C$4</f>
        <v>100000001</v>
      </c>
      <c r="B533" s="146" t="s">
        <v>360</v>
      </c>
      <c r="C533" s="147" t="s">
        <v>423</v>
      </c>
      <c r="D533" s="107" t="s">
        <v>268</v>
      </c>
      <c r="E533" s="108">
        <f>HLOOKUP(D533,Produits!$B$3:$N$4,2,FALSE)</f>
        <v>5</v>
      </c>
      <c r="F533" s="108" t="str">
        <f t="shared" si="34"/>
        <v>Produits_PCP87_pdt_tot_N</v>
      </c>
      <c r="G533" s="148">
        <f t="shared" si="35"/>
        <v>0</v>
      </c>
    </row>
    <row r="534" spans="1:7" ht="26.4" x14ac:dyDescent="0.25">
      <c r="A534" s="146" t="str">
        <f>+Identification!$C$4</f>
        <v>100000001</v>
      </c>
      <c r="B534" s="146" t="s">
        <v>360</v>
      </c>
      <c r="C534" s="147" t="s">
        <v>424</v>
      </c>
      <c r="D534" s="107" t="s">
        <v>268</v>
      </c>
      <c r="E534" s="108">
        <f>HLOOKUP(D534,Produits!$B$3:$N$4,2,FALSE)</f>
        <v>5</v>
      </c>
      <c r="F534" s="108" t="str">
        <f t="shared" ref="F534:F538" si="36">CONCATENATE(B534,"_",C534,"_",D534)</f>
        <v>Produits_PCP88_pdt_tot_N</v>
      </c>
      <c r="G534" s="148">
        <f t="shared" ref="G534:G538" si="37">VLOOKUP(C534,PCP,E534,FALSE)</f>
        <v>0</v>
      </c>
    </row>
    <row r="535" spans="1:7" ht="26.4" x14ac:dyDescent="0.25">
      <c r="A535" s="146" t="str">
        <f>+Identification!$C$4</f>
        <v>100000001</v>
      </c>
      <c r="B535" s="146" t="s">
        <v>360</v>
      </c>
      <c r="C535" s="147" t="s">
        <v>449</v>
      </c>
      <c r="D535" s="107" t="s">
        <v>268</v>
      </c>
      <c r="E535" s="108">
        <f>HLOOKUP(D535,Produits!$B$3:$N$4,2,FALSE)</f>
        <v>5</v>
      </c>
      <c r="F535" s="108" t="str">
        <f t="shared" si="36"/>
        <v>Produits_PCP89_pdt_tot_N</v>
      </c>
      <c r="G535" s="148">
        <f t="shared" si="37"/>
        <v>0</v>
      </c>
    </row>
    <row r="536" spans="1:7" ht="26.4" x14ac:dyDescent="0.25">
      <c r="A536" s="146" t="str">
        <f>+Identification!$C$4</f>
        <v>100000001</v>
      </c>
      <c r="B536" s="146" t="s">
        <v>360</v>
      </c>
      <c r="C536" s="147" t="s">
        <v>450</v>
      </c>
      <c r="D536" s="107" t="s">
        <v>268</v>
      </c>
      <c r="E536" s="108">
        <f>HLOOKUP(D536,Produits!$B$3:$N$4,2,FALSE)</f>
        <v>5</v>
      </c>
      <c r="F536" s="108" t="str">
        <f t="shared" si="36"/>
        <v>Produits_PCP90_pdt_tot_N</v>
      </c>
      <c r="G536" s="148">
        <f t="shared" si="37"/>
        <v>0</v>
      </c>
    </row>
    <row r="537" spans="1:7" ht="26.4" x14ac:dyDescent="0.25">
      <c r="A537" s="146" t="str">
        <f>+Identification!$C$4</f>
        <v>100000001</v>
      </c>
      <c r="B537" s="146" t="s">
        <v>360</v>
      </c>
      <c r="C537" s="147" t="s">
        <v>467</v>
      </c>
      <c r="D537" s="107" t="s">
        <v>268</v>
      </c>
      <c r="E537" s="108">
        <f>HLOOKUP(D537,Produits!$B$3:$N$4,2,FALSE)</f>
        <v>5</v>
      </c>
      <c r="F537" s="108" t="str">
        <f t="shared" si="36"/>
        <v>Produits_PCP91_pdt_tot_N</v>
      </c>
      <c r="G537" s="148">
        <f t="shared" si="37"/>
        <v>0</v>
      </c>
    </row>
    <row r="538" spans="1:7" ht="26.4" x14ac:dyDescent="0.25">
      <c r="A538" s="146" t="str">
        <f>+Identification!$C$4</f>
        <v>100000001</v>
      </c>
      <c r="B538" s="146" t="s">
        <v>360</v>
      </c>
      <c r="C538" s="147" t="s">
        <v>468</v>
      </c>
      <c r="D538" s="107" t="s">
        <v>268</v>
      </c>
      <c r="E538" s="108">
        <f>HLOOKUP(D538,Produits!$B$3:$N$4,2,FALSE)</f>
        <v>5</v>
      </c>
      <c r="F538" s="108" t="str">
        <f t="shared" si="36"/>
        <v>Produits_PCP92_pdt_tot_N</v>
      </c>
      <c r="G538" s="148">
        <f t="shared" si="37"/>
        <v>0</v>
      </c>
    </row>
    <row r="539" spans="1:7" ht="26.4" x14ac:dyDescent="0.25">
      <c r="A539" s="146" t="str">
        <f>+Identification!$C$4</f>
        <v>100000001</v>
      </c>
      <c r="B539" s="146" t="s">
        <v>360</v>
      </c>
      <c r="C539" s="147" t="s">
        <v>469</v>
      </c>
      <c r="D539" s="107" t="s">
        <v>268</v>
      </c>
      <c r="E539" s="108">
        <f>HLOOKUP(D539,Produits!$B$3:$N$4,2,FALSE)</f>
        <v>5</v>
      </c>
      <c r="F539" s="108" t="str">
        <f t="shared" si="34"/>
        <v>Produits_PCP93_pdt_tot_N</v>
      </c>
      <c r="G539" s="148">
        <f t="shared" si="35"/>
        <v>0</v>
      </c>
    </row>
    <row r="540" spans="1:7" ht="26.4" x14ac:dyDescent="0.25">
      <c r="A540" s="146" t="str">
        <f>+Identification!$C$4</f>
        <v>100000001</v>
      </c>
      <c r="B540" s="146" t="s">
        <v>360</v>
      </c>
      <c r="C540" s="147" t="s">
        <v>665</v>
      </c>
      <c r="D540" s="107" t="s">
        <v>268</v>
      </c>
      <c r="E540" s="108">
        <f>HLOOKUP(D540,Produits!$B$3:$N$4,2,FALSE)</f>
        <v>5</v>
      </c>
      <c r="F540" s="108" t="str">
        <f t="shared" ref="F540:F552" si="38">CONCATENATE(B540,"_",C540,"_",D540)</f>
        <v>Produits_PCP94_pdt_tot_N</v>
      </c>
      <c r="G540" s="148">
        <f t="shared" ref="G540:G552" si="39">VLOOKUP(C540,PCP,E540,FALSE)</f>
        <v>0</v>
      </c>
    </row>
    <row r="541" spans="1:7" ht="26.4" x14ac:dyDescent="0.25">
      <c r="A541" s="146" t="str">
        <f>+Identification!$C$4</f>
        <v>100000001</v>
      </c>
      <c r="B541" s="146" t="s">
        <v>360</v>
      </c>
      <c r="C541" s="147" t="s">
        <v>666</v>
      </c>
      <c r="D541" s="107" t="s">
        <v>268</v>
      </c>
      <c r="E541" s="108">
        <f>HLOOKUP(D541,Produits!$B$3:$N$4,2,FALSE)</f>
        <v>5</v>
      </c>
      <c r="F541" s="108" t="str">
        <f t="shared" si="38"/>
        <v>Produits_PCP95_pdt_tot_N</v>
      </c>
      <c r="G541" s="148">
        <f t="shared" si="39"/>
        <v>0</v>
      </c>
    </row>
    <row r="542" spans="1:7" ht="26.4" x14ac:dyDescent="0.25">
      <c r="A542" s="146" t="str">
        <f>+Identification!$C$4</f>
        <v>100000001</v>
      </c>
      <c r="B542" s="146" t="s">
        <v>360</v>
      </c>
      <c r="C542" s="147" t="s">
        <v>667</v>
      </c>
      <c r="D542" s="107" t="s">
        <v>268</v>
      </c>
      <c r="E542" s="108">
        <f>HLOOKUP(D542,Produits!$B$3:$N$4,2,FALSE)</f>
        <v>5</v>
      </c>
      <c r="F542" s="108" t="str">
        <f t="shared" si="38"/>
        <v>Produits_PCP96_pdt_tot_N</v>
      </c>
      <c r="G542" s="148">
        <f t="shared" si="39"/>
        <v>0</v>
      </c>
    </row>
    <row r="543" spans="1:7" ht="26.4" x14ac:dyDescent="0.25">
      <c r="A543" s="146" t="str">
        <f>+Identification!$C$4</f>
        <v>100000001</v>
      </c>
      <c r="B543" s="146" t="s">
        <v>360</v>
      </c>
      <c r="C543" s="147" t="s">
        <v>668</v>
      </c>
      <c r="D543" s="107" t="s">
        <v>268</v>
      </c>
      <c r="E543" s="108">
        <f>HLOOKUP(D543,Produits!$B$3:$N$4,2,FALSE)</f>
        <v>5</v>
      </c>
      <c r="F543" s="108" t="str">
        <f t="shared" si="38"/>
        <v>Produits_PCP97_pdt_tot_N</v>
      </c>
      <c r="G543" s="148">
        <f t="shared" si="39"/>
        <v>0</v>
      </c>
    </row>
    <row r="544" spans="1:7" ht="26.4" x14ac:dyDescent="0.25">
      <c r="A544" s="146" t="str">
        <f>+Identification!$C$4</f>
        <v>100000001</v>
      </c>
      <c r="B544" s="146" t="s">
        <v>360</v>
      </c>
      <c r="C544" s="147" t="s">
        <v>669</v>
      </c>
      <c r="D544" s="107" t="s">
        <v>268</v>
      </c>
      <c r="E544" s="108">
        <f>HLOOKUP(D544,Produits!$B$3:$N$4,2,FALSE)</f>
        <v>5</v>
      </c>
      <c r="F544" s="108" t="str">
        <f t="shared" si="38"/>
        <v>Produits_PCP98_pdt_tot_N</v>
      </c>
      <c r="G544" s="148">
        <f t="shared" si="39"/>
        <v>0</v>
      </c>
    </row>
    <row r="545" spans="1:7" ht="26.4" x14ac:dyDescent="0.25">
      <c r="A545" s="146" t="str">
        <f>+Identification!$C$4</f>
        <v>100000001</v>
      </c>
      <c r="B545" s="146" t="s">
        <v>360</v>
      </c>
      <c r="C545" s="147" t="s">
        <v>670</v>
      </c>
      <c r="D545" s="107" t="s">
        <v>268</v>
      </c>
      <c r="E545" s="108">
        <f>HLOOKUP(D545,Produits!$B$3:$N$4,2,FALSE)</f>
        <v>5</v>
      </c>
      <c r="F545" s="108" t="str">
        <f t="shared" si="38"/>
        <v>Produits_PCP99_pdt_tot_N</v>
      </c>
      <c r="G545" s="148">
        <f t="shared" si="39"/>
        <v>0</v>
      </c>
    </row>
    <row r="546" spans="1:7" ht="26.4" x14ac:dyDescent="0.25">
      <c r="A546" s="146" t="str">
        <f>+Identification!$C$4</f>
        <v>100000001</v>
      </c>
      <c r="B546" s="146" t="s">
        <v>360</v>
      </c>
      <c r="C546" s="147" t="s">
        <v>671</v>
      </c>
      <c r="D546" s="107" t="s">
        <v>268</v>
      </c>
      <c r="E546" s="108">
        <f>HLOOKUP(D546,Produits!$B$3:$N$4,2,FALSE)</f>
        <v>5</v>
      </c>
      <c r="F546" s="108" t="str">
        <f t="shared" si="38"/>
        <v>Produits_PCP100_pdt_tot_N</v>
      </c>
      <c r="G546" s="148">
        <f t="shared" si="39"/>
        <v>0</v>
      </c>
    </row>
    <row r="547" spans="1:7" ht="26.4" x14ac:dyDescent="0.25">
      <c r="A547" s="146" t="str">
        <f>+Identification!$C$4</f>
        <v>100000001</v>
      </c>
      <c r="B547" s="146" t="s">
        <v>360</v>
      </c>
      <c r="C547" s="147" t="s">
        <v>672</v>
      </c>
      <c r="D547" s="107" t="s">
        <v>268</v>
      </c>
      <c r="E547" s="108">
        <f>HLOOKUP(D547,Produits!$B$3:$N$4,2,FALSE)</f>
        <v>5</v>
      </c>
      <c r="F547" s="108" t="str">
        <f t="shared" si="38"/>
        <v>Produits_PCP101_pdt_tot_N</v>
      </c>
      <c r="G547" s="148">
        <f t="shared" si="39"/>
        <v>0</v>
      </c>
    </row>
    <row r="548" spans="1:7" ht="26.4" x14ac:dyDescent="0.25">
      <c r="A548" s="146" t="str">
        <f>+Identification!$C$4</f>
        <v>100000001</v>
      </c>
      <c r="B548" s="146" t="s">
        <v>360</v>
      </c>
      <c r="C548" s="147" t="s">
        <v>673</v>
      </c>
      <c r="D548" s="107" t="s">
        <v>268</v>
      </c>
      <c r="E548" s="108">
        <f>HLOOKUP(D548,Produits!$B$3:$N$4,2,FALSE)</f>
        <v>5</v>
      </c>
      <c r="F548" s="108" t="str">
        <f t="shared" si="38"/>
        <v>Produits_PCP102_pdt_tot_N</v>
      </c>
      <c r="G548" s="148">
        <f t="shared" si="39"/>
        <v>0</v>
      </c>
    </row>
    <row r="549" spans="1:7" ht="26.4" x14ac:dyDescent="0.25">
      <c r="A549" s="146" t="str">
        <f>+Identification!$C$4</f>
        <v>100000001</v>
      </c>
      <c r="B549" s="146" t="s">
        <v>360</v>
      </c>
      <c r="C549" s="147" t="s">
        <v>674</v>
      </c>
      <c r="D549" s="107" t="s">
        <v>268</v>
      </c>
      <c r="E549" s="108">
        <f>HLOOKUP(D549,Produits!$B$3:$N$4,2,FALSE)</f>
        <v>5</v>
      </c>
      <c r="F549" s="108" t="str">
        <f t="shared" si="38"/>
        <v>Produits_PCP103_pdt_tot_N</v>
      </c>
      <c r="G549" s="148">
        <f t="shared" si="39"/>
        <v>0</v>
      </c>
    </row>
    <row r="550" spans="1:7" ht="26.4" x14ac:dyDescent="0.25">
      <c r="A550" s="146" t="str">
        <f>+Identification!$C$4</f>
        <v>100000001</v>
      </c>
      <c r="B550" s="146" t="s">
        <v>360</v>
      </c>
      <c r="C550" s="147" t="s">
        <v>675</v>
      </c>
      <c r="D550" s="107" t="s">
        <v>268</v>
      </c>
      <c r="E550" s="108">
        <f>HLOOKUP(D550,Produits!$B$3:$N$4,2,FALSE)</f>
        <v>5</v>
      </c>
      <c r="F550" s="108" t="str">
        <f t="shared" si="38"/>
        <v>Produits_PCP104_pdt_tot_N</v>
      </c>
      <c r="G550" s="148">
        <f t="shared" si="39"/>
        <v>0</v>
      </c>
    </row>
    <row r="551" spans="1:7" ht="26.4" x14ac:dyDescent="0.25">
      <c r="A551" s="146" t="str">
        <f>+Identification!$C$4</f>
        <v>100000001</v>
      </c>
      <c r="B551" s="146" t="s">
        <v>360</v>
      </c>
      <c r="C551" s="147" t="s">
        <v>676</v>
      </c>
      <c r="D551" s="107" t="s">
        <v>268</v>
      </c>
      <c r="E551" s="108">
        <f>HLOOKUP(D551,Produits!$B$3:$N$4,2,FALSE)</f>
        <v>5</v>
      </c>
      <c r="F551" s="108" t="str">
        <f t="shared" si="38"/>
        <v>Produits_PCP105_pdt_tot_N</v>
      </c>
      <c r="G551" s="148">
        <f t="shared" si="39"/>
        <v>0</v>
      </c>
    </row>
    <row r="552" spans="1:7" ht="26.4" x14ac:dyDescent="0.25">
      <c r="A552" s="146" t="str">
        <f>+Identification!$C$4</f>
        <v>100000001</v>
      </c>
      <c r="B552" s="146" t="s">
        <v>360</v>
      </c>
      <c r="C552" s="147" t="s">
        <v>677</v>
      </c>
      <c r="D552" s="107" t="s">
        <v>268</v>
      </c>
      <c r="E552" s="108">
        <f>HLOOKUP(D552,Produits!$B$3:$N$4,2,FALSE)</f>
        <v>5</v>
      </c>
      <c r="F552" s="108" t="str">
        <f t="shared" si="38"/>
        <v>Produits_PCP106_pdt_tot_N</v>
      </c>
      <c r="G552" s="148">
        <f t="shared" si="39"/>
        <v>0</v>
      </c>
    </row>
    <row r="553" spans="1:7" ht="26.4" x14ac:dyDescent="0.25">
      <c r="A553" s="146" t="str">
        <f>+Identification!$C$4</f>
        <v>100000001</v>
      </c>
      <c r="B553" s="146" t="s">
        <v>360</v>
      </c>
      <c r="C553" s="147" t="s">
        <v>678</v>
      </c>
      <c r="D553" s="107" t="s">
        <v>268</v>
      </c>
      <c r="E553" s="108">
        <f>HLOOKUP(D553,Produits!$B$3:$N$4,2,FALSE)</f>
        <v>5</v>
      </c>
      <c r="F553" s="108" t="str">
        <f t="shared" ref="F553:F561" si="40">CONCATENATE(B553,"_",C553,"_",D553)</f>
        <v>Produits_PCP107_pdt_tot_N</v>
      </c>
      <c r="G553" s="148">
        <f t="shared" ref="G553:G561" si="41">VLOOKUP(C553,PCP,E553,FALSE)</f>
        <v>0</v>
      </c>
    </row>
    <row r="554" spans="1:7" ht="26.4" x14ac:dyDescent="0.25">
      <c r="A554" s="146" t="str">
        <f>+Identification!$C$4</f>
        <v>100000001</v>
      </c>
      <c r="B554" s="146" t="s">
        <v>360</v>
      </c>
      <c r="C554" s="147" t="s">
        <v>679</v>
      </c>
      <c r="D554" s="107" t="s">
        <v>268</v>
      </c>
      <c r="E554" s="108">
        <f>HLOOKUP(D554,Produits!$B$3:$N$4,2,FALSE)</f>
        <v>5</v>
      </c>
      <c r="F554" s="108" t="str">
        <f t="shared" si="40"/>
        <v>Produits_PCP108_pdt_tot_N</v>
      </c>
      <c r="G554" s="148">
        <f t="shared" si="41"/>
        <v>0</v>
      </c>
    </row>
    <row r="555" spans="1:7" ht="26.4" x14ac:dyDescent="0.25">
      <c r="A555" s="146" t="str">
        <f>+Identification!$C$4</f>
        <v>100000001</v>
      </c>
      <c r="B555" s="146" t="s">
        <v>360</v>
      </c>
      <c r="C555" s="147" t="s">
        <v>680</v>
      </c>
      <c r="D555" s="107" t="s">
        <v>268</v>
      </c>
      <c r="E555" s="108">
        <f>HLOOKUP(D555,Produits!$B$3:$N$4,2,FALSE)</f>
        <v>5</v>
      </c>
      <c r="F555" s="108" t="str">
        <f t="shared" si="40"/>
        <v>Produits_PCP109_pdt_tot_N</v>
      </c>
      <c r="G555" s="148">
        <f t="shared" si="41"/>
        <v>0</v>
      </c>
    </row>
    <row r="556" spans="1:7" ht="26.4" x14ac:dyDescent="0.25">
      <c r="A556" s="146" t="str">
        <f>+Identification!$C$4</f>
        <v>100000001</v>
      </c>
      <c r="B556" s="146" t="s">
        <v>360</v>
      </c>
      <c r="C556" s="147" t="s">
        <v>681</v>
      </c>
      <c r="D556" s="107" t="s">
        <v>268</v>
      </c>
      <c r="E556" s="108">
        <f>HLOOKUP(D556,Produits!$B$3:$N$4,2,FALSE)</f>
        <v>5</v>
      </c>
      <c r="F556" s="108" t="str">
        <f t="shared" si="40"/>
        <v>Produits_PCP110_pdt_tot_N</v>
      </c>
      <c r="G556" s="148">
        <f t="shared" si="41"/>
        <v>0</v>
      </c>
    </row>
    <row r="557" spans="1:7" ht="26.4" x14ac:dyDescent="0.25">
      <c r="A557" s="146" t="str">
        <f>+Identification!$C$4</f>
        <v>100000001</v>
      </c>
      <c r="B557" s="146" t="s">
        <v>360</v>
      </c>
      <c r="C557" s="147" t="s">
        <v>682</v>
      </c>
      <c r="D557" s="107" t="s">
        <v>268</v>
      </c>
      <c r="E557" s="108">
        <f>HLOOKUP(D557,Produits!$B$3:$N$4,2,FALSE)</f>
        <v>5</v>
      </c>
      <c r="F557" s="108" t="str">
        <f t="shared" si="40"/>
        <v>Produits_PCP111_pdt_tot_N</v>
      </c>
      <c r="G557" s="148">
        <f t="shared" si="41"/>
        <v>0</v>
      </c>
    </row>
    <row r="558" spans="1:7" ht="26.4" x14ac:dyDescent="0.25">
      <c r="A558" s="146" t="str">
        <f>+Identification!$C$4</f>
        <v>100000001</v>
      </c>
      <c r="B558" s="146" t="s">
        <v>360</v>
      </c>
      <c r="C558" s="147" t="s">
        <v>683</v>
      </c>
      <c r="D558" s="107" t="s">
        <v>268</v>
      </c>
      <c r="E558" s="108">
        <f>HLOOKUP(D558,Produits!$B$3:$N$4,2,FALSE)</f>
        <v>5</v>
      </c>
      <c r="F558" s="108" t="str">
        <f t="shared" si="40"/>
        <v>Produits_PCP112_pdt_tot_N</v>
      </c>
      <c r="G558" s="148">
        <f t="shared" si="41"/>
        <v>0</v>
      </c>
    </row>
    <row r="559" spans="1:7" ht="26.4" x14ac:dyDescent="0.25">
      <c r="A559" s="146" t="str">
        <f>+Identification!$C$4</f>
        <v>100000001</v>
      </c>
      <c r="B559" s="146" t="s">
        <v>360</v>
      </c>
      <c r="C559" s="147" t="s">
        <v>684</v>
      </c>
      <c r="D559" s="107" t="s">
        <v>268</v>
      </c>
      <c r="E559" s="108">
        <f>HLOOKUP(D559,Produits!$B$3:$N$4,2,FALSE)</f>
        <v>5</v>
      </c>
      <c r="F559" s="108" t="str">
        <f t="shared" ref="F559" si="42">CONCATENATE(B559,"_",C559,"_",D559)</f>
        <v>Produits_PCP113_pdt_tot_N</v>
      </c>
      <c r="G559" s="148">
        <f t="shared" ref="G559" si="43">VLOOKUP(C559,PCP,E559,FALSE)</f>
        <v>0</v>
      </c>
    </row>
    <row r="560" spans="1:7" ht="26.4" x14ac:dyDescent="0.25">
      <c r="A560" s="146" t="str">
        <f>+Identification!$C$4</f>
        <v>100000001</v>
      </c>
      <c r="B560" s="146" t="s">
        <v>360</v>
      </c>
      <c r="C560" s="147" t="s">
        <v>685</v>
      </c>
      <c r="D560" s="107" t="s">
        <v>268</v>
      </c>
      <c r="E560" s="108">
        <f>HLOOKUP(D560,Produits!$B$3:$N$4,2,FALSE)</f>
        <v>5</v>
      </c>
      <c r="F560" s="108" t="str">
        <f t="shared" si="40"/>
        <v>Produits_PCP114_pdt_tot_N</v>
      </c>
      <c r="G560" s="148">
        <f t="shared" si="41"/>
        <v>0</v>
      </c>
    </row>
    <row r="561" spans="1:7" ht="26.4" x14ac:dyDescent="0.25">
      <c r="A561" s="146" t="str">
        <f>+Identification!$C$4</f>
        <v>100000001</v>
      </c>
      <c r="B561" s="146" t="s">
        <v>360</v>
      </c>
      <c r="C561" s="147" t="s">
        <v>826</v>
      </c>
      <c r="D561" s="107" t="s">
        <v>268</v>
      </c>
      <c r="E561" s="108">
        <f>HLOOKUP(D561,Produits!$B$3:$N$4,2,FALSE)</f>
        <v>5</v>
      </c>
      <c r="F561" s="108" t="str">
        <f t="shared" si="40"/>
        <v>Produits_PCP115_pdt_tot_N</v>
      </c>
      <c r="G561" s="148">
        <f t="shared" si="41"/>
        <v>0</v>
      </c>
    </row>
    <row r="562" spans="1:7" ht="26.4" x14ac:dyDescent="0.25">
      <c r="A562" s="135" t="str">
        <f>+Identification!$C$4</f>
        <v>100000001</v>
      </c>
      <c r="B562" s="135" t="s">
        <v>360</v>
      </c>
      <c r="C562" s="92" t="s">
        <v>92</v>
      </c>
      <c r="D562" s="106" t="s">
        <v>270</v>
      </c>
      <c r="E562" s="93">
        <f>HLOOKUP(D562,Produits!$B$3:$N$4,2,FALSE)</f>
        <v>6</v>
      </c>
      <c r="F562" s="93" t="str">
        <f t="shared" si="32"/>
        <v>Produits_PCP1_pdt_sieg_N</v>
      </c>
      <c r="G562" s="143">
        <f t="shared" si="33"/>
        <v>0</v>
      </c>
    </row>
    <row r="563" spans="1:7" ht="26.4" x14ac:dyDescent="0.25">
      <c r="A563" s="146" t="str">
        <f>+Identification!$C$4</f>
        <v>100000001</v>
      </c>
      <c r="B563" s="146" t="s">
        <v>360</v>
      </c>
      <c r="C563" s="147" t="s">
        <v>93</v>
      </c>
      <c r="D563" s="107" t="str">
        <f>+D562</f>
        <v>pdt_sieg_N</v>
      </c>
      <c r="E563" s="108">
        <f>HLOOKUP(D563,Produits!$B$3:$N$4,2,FALSE)</f>
        <v>6</v>
      </c>
      <c r="F563" s="108" t="str">
        <f t="shared" si="32"/>
        <v>Produits_PCP2_pdt_sieg_N</v>
      </c>
      <c r="G563" s="148">
        <f t="shared" si="33"/>
        <v>0</v>
      </c>
    </row>
    <row r="564" spans="1:7" ht="26.4" x14ac:dyDescent="0.25">
      <c r="A564" s="146" t="str">
        <f>+Identification!$C$4</f>
        <v>100000001</v>
      </c>
      <c r="B564" s="146" t="s">
        <v>360</v>
      </c>
      <c r="C564" s="147" t="s">
        <v>94</v>
      </c>
      <c r="D564" s="107" t="str">
        <f t="shared" ref="D564:D627" si="44">+D563</f>
        <v>pdt_sieg_N</v>
      </c>
      <c r="E564" s="108">
        <f>HLOOKUP(D564,Produits!$B$3:$N$4,2,FALSE)</f>
        <v>6</v>
      </c>
      <c r="F564" s="108" t="str">
        <f t="shared" si="32"/>
        <v>Produits_PCP3_pdt_sieg_N</v>
      </c>
      <c r="G564" s="148">
        <f t="shared" si="33"/>
        <v>0</v>
      </c>
    </row>
    <row r="565" spans="1:7" ht="26.4" x14ac:dyDescent="0.25">
      <c r="A565" s="146" t="str">
        <f>+Identification!$C$4</f>
        <v>100000001</v>
      </c>
      <c r="B565" s="146" t="s">
        <v>360</v>
      </c>
      <c r="C565" s="147" t="s">
        <v>95</v>
      </c>
      <c r="D565" s="107" t="str">
        <f t="shared" si="44"/>
        <v>pdt_sieg_N</v>
      </c>
      <c r="E565" s="108">
        <f>HLOOKUP(D565,Produits!$B$3:$N$4,2,FALSE)</f>
        <v>6</v>
      </c>
      <c r="F565" s="108" t="str">
        <f t="shared" si="32"/>
        <v>Produits_PCP4_pdt_sieg_N</v>
      </c>
      <c r="G565" s="148">
        <f t="shared" si="33"/>
        <v>0</v>
      </c>
    </row>
    <row r="566" spans="1:7" ht="26.4" x14ac:dyDescent="0.25">
      <c r="A566" s="146" t="str">
        <f>+Identification!$C$4</f>
        <v>100000001</v>
      </c>
      <c r="B566" s="146" t="s">
        <v>360</v>
      </c>
      <c r="C566" s="147" t="s">
        <v>96</v>
      </c>
      <c r="D566" s="107" t="str">
        <f t="shared" si="44"/>
        <v>pdt_sieg_N</v>
      </c>
      <c r="E566" s="108">
        <f>HLOOKUP(D566,Produits!$B$3:$N$4,2,FALSE)</f>
        <v>6</v>
      </c>
      <c r="F566" s="108" t="str">
        <f t="shared" si="32"/>
        <v>Produits_PCP5_pdt_sieg_N</v>
      </c>
      <c r="G566" s="148">
        <f t="shared" si="33"/>
        <v>0</v>
      </c>
    </row>
    <row r="567" spans="1:7" ht="26.4" x14ac:dyDescent="0.25">
      <c r="A567" s="146" t="str">
        <f>+Identification!$C$4</f>
        <v>100000001</v>
      </c>
      <c r="B567" s="146" t="s">
        <v>360</v>
      </c>
      <c r="C567" s="147" t="s">
        <v>97</v>
      </c>
      <c r="D567" s="107" t="str">
        <f t="shared" si="44"/>
        <v>pdt_sieg_N</v>
      </c>
      <c r="E567" s="108">
        <f>HLOOKUP(D567,Produits!$B$3:$N$4,2,FALSE)</f>
        <v>6</v>
      </c>
      <c r="F567" s="108" t="str">
        <f t="shared" si="32"/>
        <v>Produits_PCP6_pdt_sieg_N</v>
      </c>
      <c r="G567" s="148">
        <f t="shared" si="33"/>
        <v>0</v>
      </c>
    </row>
    <row r="568" spans="1:7" ht="26.4" x14ac:dyDescent="0.25">
      <c r="A568" s="146" t="str">
        <f>+Identification!$C$4</f>
        <v>100000001</v>
      </c>
      <c r="B568" s="146" t="s">
        <v>360</v>
      </c>
      <c r="C568" s="147" t="s">
        <v>98</v>
      </c>
      <c r="D568" s="107" t="str">
        <f t="shared" si="44"/>
        <v>pdt_sieg_N</v>
      </c>
      <c r="E568" s="108">
        <f>HLOOKUP(D568,Produits!$B$3:$N$4,2,FALSE)</f>
        <v>6</v>
      </c>
      <c r="F568" s="108" t="str">
        <f t="shared" si="32"/>
        <v>Produits_PCP7_pdt_sieg_N</v>
      </c>
      <c r="G568" s="148">
        <f t="shared" si="33"/>
        <v>0</v>
      </c>
    </row>
    <row r="569" spans="1:7" ht="26.4" x14ac:dyDescent="0.25">
      <c r="A569" s="146" t="str">
        <f>+Identification!$C$4</f>
        <v>100000001</v>
      </c>
      <c r="B569" s="146" t="s">
        <v>360</v>
      </c>
      <c r="C569" s="147" t="s">
        <v>99</v>
      </c>
      <c r="D569" s="107" t="str">
        <f t="shared" si="44"/>
        <v>pdt_sieg_N</v>
      </c>
      <c r="E569" s="108">
        <f>HLOOKUP(D569,Produits!$B$3:$N$4,2,FALSE)</f>
        <v>6</v>
      </c>
      <c r="F569" s="108" t="str">
        <f t="shared" si="32"/>
        <v>Produits_PCP8_pdt_sieg_N</v>
      </c>
      <c r="G569" s="148">
        <f t="shared" si="33"/>
        <v>0</v>
      </c>
    </row>
    <row r="570" spans="1:7" ht="26.4" x14ac:dyDescent="0.25">
      <c r="A570" s="146" t="str">
        <f>+Identification!$C$4</f>
        <v>100000001</v>
      </c>
      <c r="B570" s="146" t="s">
        <v>360</v>
      </c>
      <c r="C570" s="147" t="s">
        <v>100</v>
      </c>
      <c r="D570" s="107" t="str">
        <f t="shared" si="44"/>
        <v>pdt_sieg_N</v>
      </c>
      <c r="E570" s="108">
        <f>HLOOKUP(D570,Produits!$B$3:$N$4,2,FALSE)</f>
        <v>6</v>
      </c>
      <c r="F570" s="108" t="str">
        <f t="shared" si="32"/>
        <v>Produits_PCP9_pdt_sieg_N</v>
      </c>
      <c r="G570" s="148">
        <f t="shared" si="33"/>
        <v>0</v>
      </c>
    </row>
    <row r="571" spans="1:7" ht="26.4" x14ac:dyDescent="0.25">
      <c r="A571" s="146" t="str">
        <f>+Identification!$C$4</f>
        <v>100000001</v>
      </c>
      <c r="B571" s="146" t="s">
        <v>360</v>
      </c>
      <c r="C571" s="147" t="s">
        <v>101</v>
      </c>
      <c r="D571" s="107" t="str">
        <f t="shared" si="44"/>
        <v>pdt_sieg_N</v>
      </c>
      <c r="E571" s="108">
        <f>HLOOKUP(D571,Produits!$B$3:$N$4,2,FALSE)</f>
        <v>6</v>
      </c>
      <c r="F571" s="108" t="str">
        <f t="shared" si="32"/>
        <v>Produits_PCP10_pdt_sieg_N</v>
      </c>
      <c r="G571" s="148">
        <f t="shared" si="33"/>
        <v>0</v>
      </c>
    </row>
    <row r="572" spans="1:7" ht="26.4" x14ac:dyDescent="0.25">
      <c r="A572" s="146" t="str">
        <f>+Identification!$C$4</f>
        <v>100000001</v>
      </c>
      <c r="B572" s="146" t="s">
        <v>360</v>
      </c>
      <c r="C572" s="147" t="s">
        <v>102</v>
      </c>
      <c r="D572" s="107" t="str">
        <f t="shared" si="44"/>
        <v>pdt_sieg_N</v>
      </c>
      <c r="E572" s="108">
        <f>HLOOKUP(D572,Produits!$B$3:$N$4,2,FALSE)</f>
        <v>6</v>
      </c>
      <c r="F572" s="108" t="str">
        <f t="shared" si="32"/>
        <v>Produits_PCP11_pdt_sieg_N</v>
      </c>
      <c r="G572" s="148">
        <f t="shared" si="33"/>
        <v>0</v>
      </c>
    </row>
    <row r="573" spans="1:7" ht="26.4" x14ac:dyDescent="0.25">
      <c r="A573" s="146" t="str">
        <f>+Identification!$C$4</f>
        <v>100000001</v>
      </c>
      <c r="B573" s="146" t="s">
        <v>360</v>
      </c>
      <c r="C573" s="147" t="s">
        <v>103</v>
      </c>
      <c r="D573" s="107" t="str">
        <f t="shared" si="44"/>
        <v>pdt_sieg_N</v>
      </c>
      <c r="E573" s="108">
        <f>HLOOKUP(D573,Produits!$B$3:$N$4,2,FALSE)</f>
        <v>6</v>
      </c>
      <c r="F573" s="108" t="str">
        <f t="shared" si="32"/>
        <v>Produits_PCP12_pdt_sieg_N</v>
      </c>
      <c r="G573" s="148">
        <f t="shared" si="33"/>
        <v>0</v>
      </c>
    </row>
    <row r="574" spans="1:7" ht="26.4" x14ac:dyDescent="0.25">
      <c r="A574" s="146" t="str">
        <f>+Identification!$C$4</f>
        <v>100000001</v>
      </c>
      <c r="B574" s="146" t="s">
        <v>360</v>
      </c>
      <c r="C574" s="147" t="s">
        <v>104</v>
      </c>
      <c r="D574" s="107" t="str">
        <f t="shared" si="44"/>
        <v>pdt_sieg_N</v>
      </c>
      <c r="E574" s="108">
        <f>HLOOKUP(D574,Produits!$B$3:$N$4,2,FALSE)</f>
        <v>6</v>
      </c>
      <c r="F574" s="108" t="str">
        <f t="shared" ref="F574:F637" si="45">CONCATENATE(B574,"_",C574,"_",D574)</f>
        <v>Produits_PCP13_pdt_sieg_N</v>
      </c>
      <c r="G574" s="148">
        <f t="shared" si="33"/>
        <v>0</v>
      </c>
    </row>
    <row r="575" spans="1:7" ht="26.4" x14ac:dyDescent="0.25">
      <c r="A575" s="146" t="str">
        <f>+Identification!$C$4</f>
        <v>100000001</v>
      </c>
      <c r="B575" s="146" t="s">
        <v>360</v>
      </c>
      <c r="C575" s="147" t="s">
        <v>105</v>
      </c>
      <c r="D575" s="107" t="str">
        <f t="shared" si="44"/>
        <v>pdt_sieg_N</v>
      </c>
      <c r="E575" s="108">
        <f>HLOOKUP(D575,Produits!$B$3:$N$4,2,FALSE)</f>
        <v>6</v>
      </c>
      <c r="F575" s="108" t="str">
        <f t="shared" si="45"/>
        <v>Produits_PCP14_pdt_sieg_N</v>
      </c>
      <c r="G575" s="148">
        <f t="shared" si="33"/>
        <v>0</v>
      </c>
    </row>
    <row r="576" spans="1:7" ht="26.4" x14ac:dyDescent="0.25">
      <c r="A576" s="146" t="str">
        <f>+Identification!$C$4</f>
        <v>100000001</v>
      </c>
      <c r="B576" s="146" t="s">
        <v>360</v>
      </c>
      <c r="C576" s="147" t="s">
        <v>106</v>
      </c>
      <c r="D576" s="107" t="str">
        <f t="shared" si="44"/>
        <v>pdt_sieg_N</v>
      </c>
      <c r="E576" s="108">
        <f>HLOOKUP(D576,Produits!$B$3:$N$4,2,FALSE)</f>
        <v>6</v>
      </c>
      <c r="F576" s="108" t="str">
        <f t="shared" si="45"/>
        <v>Produits_PCP15_pdt_sieg_N</v>
      </c>
      <c r="G576" s="148">
        <f t="shared" si="33"/>
        <v>0</v>
      </c>
    </row>
    <row r="577" spans="1:7" ht="26.4" x14ac:dyDescent="0.25">
      <c r="A577" s="146" t="str">
        <f>+Identification!$C$4</f>
        <v>100000001</v>
      </c>
      <c r="B577" s="146" t="s">
        <v>360</v>
      </c>
      <c r="C577" s="147" t="s">
        <v>107</v>
      </c>
      <c r="D577" s="107" t="str">
        <f t="shared" si="44"/>
        <v>pdt_sieg_N</v>
      </c>
      <c r="E577" s="108">
        <f>HLOOKUP(D577,Produits!$B$3:$N$4,2,FALSE)</f>
        <v>6</v>
      </c>
      <c r="F577" s="108" t="str">
        <f t="shared" si="45"/>
        <v>Produits_PCP16_pdt_sieg_N</v>
      </c>
      <c r="G577" s="148">
        <f t="shared" si="33"/>
        <v>0</v>
      </c>
    </row>
    <row r="578" spans="1:7" ht="26.4" x14ac:dyDescent="0.25">
      <c r="A578" s="146" t="str">
        <f>+Identification!$C$4</f>
        <v>100000001</v>
      </c>
      <c r="B578" s="146" t="s">
        <v>360</v>
      </c>
      <c r="C578" s="147" t="s">
        <v>108</v>
      </c>
      <c r="D578" s="107" t="str">
        <f t="shared" si="44"/>
        <v>pdt_sieg_N</v>
      </c>
      <c r="E578" s="108">
        <f>HLOOKUP(D578,Produits!$B$3:$N$4,2,FALSE)</f>
        <v>6</v>
      </c>
      <c r="F578" s="108" t="str">
        <f t="shared" si="45"/>
        <v>Produits_PCP17_pdt_sieg_N</v>
      </c>
      <c r="G578" s="148">
        <f t="shared" si="33"/>
        <v>0</v>
      </c>
    </row>
    <row r="579" spans="1:7" ht="26.4" x14ac:dyDescent="0.25">
      <c r="A579" s="146" t="str">
        <f>+Identification!$C$4</f>
        <v>100000001</v>
      </c>
      <c r="B579" s="146" t="s">
        <v>360</v>
      </c>
      <c r="C579" s="147" t="s">
        <v>109</v>
      </c>
      <c r="D579" s="107" t="str">
        <f t="shared" si="44"/>
        <v>pdt_sieg_N</v>
      </c>
      <c r="E579" s="108">
        <f>HLOOKUP(D579,Produits!$B$3:$N$4,2,FALSE)</f>
        <v>6</v>
      </c>
      <c r="F579" s="108" t="str">
        <f t="shared" si="45"/>
        <v>Produits_PCP18_pdt_sieg_N</v>
      </c>
      <c r="G579" s="148">
        <f t="shared" si="33"/>
        <v>0</v>
      </c>
    </row>
    <row r="580" spans="1:7" ht="26.4" x14ac:dyDescent="0.25">
      <c r="A580" s="146" t="str">
        <f>+Identification!$C$4</f>
        <v>100000001</v>
      </c>
      <c r="B580" s="146" t="s">
        <v>360</v>
      </c>
      <c r="C580" s="147" t="s">
        <v>110</v>
      </c>
      <c r="D580" s="107" t="str">
        <f t="shared" si="44"/>
        <v>pdt_sieg_N</v>
      </c>
      <c r="E580" s="108">
        <f>HLOOKUP(D580,Produits!$B$3:$N$4,2,FALSE)</f>
        <v>6</v>
      </c>
      <c r="F580" s="108" t="str">
        <f t="shared" si="45"/>
        <v>Produits_PCP19_pdt_sieg_N</v>
      </c>
      <c r="G580" s="148">
        <f t="shared" si="33"/>
        <v>0</v>
      </c>
    </row>
    <row r="581" spans="1:7" ht="26.4" x14ac:dyDescent="0.25">
      <c r="A581" s="146" t="str">
        <f>+Identification!$C$4</f>
        <v>100000001</v>
      </c>
      <c r="B581" s="146" t="s">
        <v>360</v>
      </c>
      <c r="C581" s="147" t="s">
        <v>111</v>
      </c>
      <c r="D581" s="107" t="str">
        <f t="shared" si="44"/>
        <v>pdt_sieg_N</v>
      </c>
      <c r="E581" s="108">
        <f>HLOOKUP(D581,Produits!$B$3:$N$4,2,FALSE)</f>
        <v>6</v>
      </c>
      <c r="F581" s="108" t="str">
        <f t="shared" si="45"/>
        <v>Produits_PCP20_pdt_sieg_N</v>
      </c>
      <c r="G581" s="148">
        <f t="shared" si="33"/>
        <v>0</v>
      </c>
    </row>
    <row r="582" spans="1:7" ht="26.4" x14ac:dyDescent="0.25">
      <c r="A582" s="146" t="str">
        <f>+Identification!$C$4</f>
        <v>100000001</v>
      </c>
      <c r="B582" s="146" t="s">
        <v>360</v>
      </c>
      <c r="C582" s="147" t="s">
        <v>112</v>
      </c>
      <c r="D582" s="107" t="str">
        <f t="shared" si="44"/>
        <v>pdt_sieg_N</v>
      </c>
      <c r="E582" s="108">
        <f>HLOOKUP(D582,Produits!$B$3:$N$4,2,FALSE)</f>
        <v>6</v>
      </c>
      <c r="F582" s="108" t="str">
        <f t="shared" si="45"/>
        <v>Produits_PCP21_pdt_sieg_N</v>
      </c>
      <c r="G582" s="148">
        <f t="shared" si="33"/>
        <v>0</v>
      </c>
    </row>
    <row r="583" spans="1:7" ht="26.4" x14ac:dyDescent="0.25">
      <c r="A583" s="146" t="str">
        <f>+Identification!$C$4</f>
        <v>100000001</v>
      </c>
      <c r="B583" s="146" t="s">
        <v>360</v>
      </c>
      <c r="C583" s="147" t="s">
        <v>113</v>
      </c>
      <c r="D583" s="107" t="str">
        <f t="shared" si="44"/>
        <v>pdt_sieg_N</v>
      </c>
      <c r="E583" s="108">
        <f>HLOOKUP(D583,Produits!$B$3:$N$4,2,FALSE)</f>
        <v>6</v>
      </c>
      <c r="F583" s="108" t="str">
        <f t="shared" si="45"/>
        <v>Produits_PCP22_pdt_sieg_N</v>
      </c>
      <c r="G583" s="148">
        <f t="shared" si="33"/>
        <v>0</v>
      </c>
    </row>
    <row r="584" spans="1:7" ht="26.4" x14ac:dyDescent="0.25">
      <c r="A584" s="146" t="str">
        <f>+Identification!$C$4</f>
        <v>100000001</v>
      </c>
      <c r="B584" s="146" t="s">
        <v>360</v>
      </c>
      <c r="C584" s="147" t="s">
        <v>114</v>
      </c>
      <c r="D584" s="107" t="str">
        <f t="shared" si="44"/>
        <v>pdt_sieg_N</v>
      </c>
      <c r="E584" s="108">
        <f>HLOOKUP(D584,Produits!$B$3:$N$4,2,FALSE)</f>
        <v>6</v>
      </c>
      <c r="F584" s="108" t="str">
        <f t="shared" si="45"/>
        <v>Produits_PCP23_pdt_sieg_N</v>
      </c>
      <c r="G584" s="148">
        <f t="shared" si="33"/>
        <v>0</v>
      </c>
    </row>
    <row r="585" spans="1:7" ht="26.4" x14ac:dyDescent="0.25">
      <c r="A585" s="146" t="str">
        <f>+Identification!$C$4</f>
        <v>100000001</v>
      </c>
      <c r="B585" s="146" t="s">
        <v>360</v>
      </c>
      <c r="C585" s="147" t="s">
        <v>115</v>
      </c>
      <c r="D585" s="107" t="str">
        <f t="shared" si="44"/>
        <v>pdt_sieg_N</v>
      </c>
      <c r="E585" s="108">
        <f>HLOOKUP(D585,Produits!$B$3:$N$4,2,FALSE)</f>
        <v>6</v>
      </c>
      <c r="F585" s="108" t="str">
        <f t="shared" si="45"/>
        <v>Produits_PCP24_pdt_sieg_N</v>
      </c>
      <c r="G585" s="148">
        <f t="shared" si="33"/>
        <v>0</v>
      </c>
    </row>
    <row r="586" spans="1:7" ht="26.4" x14ac:dyDescent="0.25">
      <c r="A586" s="146" t="str">
        <f>+Identification!$C$4</f>
        <v>100000001</v>
      </c>
      <c r="B586" s="146" t="s">
        <v>360</v>
      </c>
      <c r="C586" s="147" t="s">
        <v>116</v>
      </c>
      <c r="D586" s="107" t="str">
        <f t="shared" si="44"/>
        <v>pdt_sieg_N</v>
      </c>
      <c r="E586" s="108">
        <f>HLOOKUP(D586,Produits!$B$3:$N$4,2,FALSE)</f>
        <v>6</v>
      </c>
      <c r="F586" s="108" t="str">
        <f t="shared" si="45"/>
        <v>Produits_PCP25_pdt_sieg_N</v>
      </c>
      <c r="G586" s="148">
        <f t="shared" si="33"/>
        <v>0</v>
      </c>
    </row>
    <row r="587" spans="1:7" ht="26.4" x14ac:dyDescent="0.25">
      <c r="A587" s="146" t="str">
        <f>+Identification!$C$4</f>
        <v>100000001</v>
      </c>
      <c r="B587" s="146" t="s">
        <v>360</v>
      </c>
      <c r="C587" s="147" t="s">
        <v>117</v>
      </c>
      <c r="D587" s="107" t="str">
        <f t="shared" si="44"/>
        <v>pdt_sieg_N</v>
      </c>
      <c r="E587" s="108">
        <f>HLOOKUP(D587,Produits!$B$3:$N$4,2,FALSE)</f>
        <v>6</v>
      </c>
      <c r="F587" s="108" t="str">
        <f t="shared" si="45"/>
        <v>Produits_PCP26_pdt_sieg_N</v>
      </c>
      <c r="G587" s="148">
        <f t="shared" si="33"/>
        <v>0</v>
      </c>
    </row>
    <row r="588" spans="1:7" ht="26.4" x14ac:dyDescent="0.25">
      <c r="A588" s="146" t="str">
        <f>+Identification!$C$4</f>
        <v>100000001</v>
      </c>
      <c r="B588" s="146" t="s">
        <v>360</v>
      </c>
      <c r="C588" s="147" t="s">
        <v>118</v>
      </c>
      <c r="D588" s="107" t="str">
        <f t="shared" si="44"/>
        <v>pdt_sieg_N</v>
      </c>
      <c r="E588" s="108">
        <f>HLOOKUP(D588,Produits!$B$3:$N$4,2,FALSE)</f>
        <v>6</v>
      </c>
      <c r="F588" s="108" t="str">
        <f t="shared" si="45"/>
        <v>Produits_PCP27_pdt_sieg_N</v>
      </c>
      <c r="G588" s="148">
        <f t="shared" si="33"/>
        <v>0</v>
      </c>
    </row>
    <row r="589" spans="1:7" ht="26.4" x14ac:dyDescent="0.25">
      <c r="A589" s="146" t="str">
        <f>+Identification!$C$4</f>
        <v>100000001</v>
      </c>
      <c r="B589" s="146" t="s">
        <v>360</v>
      </c>
      <c r="C589" s="147" t="s">
        <v>119</v>
      </c>
      <c r="D589" s="107" t="str">
        <f t="shared" si="44"/>
        <v>pdt_sieg_N</v>
      </c>
      <c r="E589" s="108">
        <f>HLOOKUP(D589,Produits!$B$3:$N$4,2,FALSE)</f>
        <v>6</v>
      </c>
      <c r="F589" s="108" t="str">
        <f t="shared" si="45"/>
        <v>Produits_PCP28_pdt_sieg_N</v>
      </c>
      <c r="G589" s="148">
        <f t="shared" si="33"/>
        <v>0</v>
      </c>
    </row>
    <row r="590" spans="1:7" ht="26.4" x14ac:dyDescent="0.25">
      <c r="A590" s="146" t="str">
        <f>+Identification!$C$4</f>
        <v>100000001</v>
      </c>
      <c r="B590" s="146" t="s">
        <v>360</v>
      </c>
      <c r="C590" s="147" t="s">
        <v>120</v>
      </c>
      <c r="D590" s="107" t="str">
        <f t="shared" si="44"/>
        <v>pdt_sieg_N</v>
      </c>
      <c r="E590" s="108">
        <f>HLOOKUP(D590,Produits!$B$3:$N$4,2,FALSE)</f>
        <v>6</v>
      </c>
      <c r="F590" s="108" t="str">
        <f t="shared" si="45"/>
        <v>Produits_PCP29_pdt_sieg_N</v>
      </c>
      <c r="G590" s="148">
        <f t="shared" si="33"/>
        <v>0</v>
      </c>
    </row>
    <row r="591" spans="1:7" ht="26.4" x14ac:dyDescent="0.25">
      <c r="A591" s="146" t="str">
        <f>+Identification!$C$4</f>
        <v>100000001</v>
      </c>
      <c r="B591" s="146" t="s">
        <v>360</v>
      </c>
      <c r="C591" s="147" t="s">
        <v>121</v>
      </c>
      <c r="D591" s="107" t="str">
        <f t="shared" si="44"/>
        <v>pdt_sieg_N</v>
      </c>
      <c r="E591" s="108">
        <f>HLOOKUP(D591,Produits!$B$3:$N$4,2,FALSE)</f>
        <v>6</v>
      </c>
      <c r="F591" s="108" t="str">
        <f t="shared" si="45"/>
        <v>Produits_PCP30_pdt_sieg_N</v>
      </c>
      <c r="G591" s="148">
        <f t="shared" si="33"/>
        <v>0</v>
      </c>
    </row>
    <row r="592" spans="1:7" ht="26.4" x14ac:dyDescent="0.25">
      <c r="A592" s="146" t="str">
        <f>+Identification!$C$4</f>
        <v>100000001</v>
      </c>
      <c r="B592" s="146" t="s">
        <v>360</v>
      </c>
      <c r="C592" s="147" t="s">
        <v>122</v>
      </c>
      <c r="D592" s="107" t="str">
        <f t="shared" si="44"/>
        <v>pdt_sieg_N</v>
      </c>
      <c r="E592" s="108">
        <f>HLOOKUP(D592,Produits!$B$3:$N$4,2,FALSE)</f>
        <v>6</v>
      </c>
      <c r="F592" s="108" t="str">
        <f t="shared" si="45"/>
        <v>Produits_PCP31_pdt_sieg_N</v>
      </c>
      <c r="G592" s="148">
        <f t="shared" si="33"/>
        <v>0</v>
      </c>
    </row>
    <row r="593" spans="1:7" ht="26.4" x14ac:dyDescent="0.25">
      <c r="A593" s="146" t="str">
        <f>+Identification!$C$4</f>
        <v>100000001</v>
      </c>
      <c r="B593" s="146" t="s">
        <v>360</v>
      </c>
      <c r="C593" s="147" t="s">
        <v>123</v>
      </c>
      <c r="D593" s="107" t="str">
        <f t="shared" si="44"/>
        <v>pdt_sieg_N</v>
      </c>
      <c r="E593" s="108">
        <f>HLOOKUP(D593,Produits!$B$3:$N$4,2,FALSE)</f>
        <v>6</v>
      </c>
      <c r="F593" s="108" t="str">
        <f t="shared" si="45"/>
        <v>Produits_PCP32_pdt_sieg_N</v>
      </c>
      <c r="G593" s="148">
        <f t="shared" si="33"/>
        <v>0</v>
      </c>
    </row>
    <row r="594" spans="1:7" ht="26.4" x14ac:dyDescent="0.25">
      <c r="A594" s="146" t="str">
        <f>+Identification!$C$4</f>
        <v>100000001</v>
      </c>
      <c r="B594" s="146" t="s">
        <v>360</v>
      </c>
      <c r="C594" s="147" t="s">
        <v>124</v>
      </c>
      <c r="D594" s="107" t="str">
        <f t="shared" si="44"/>
        <v>pdt_sieg_N</v>
      </c>
      <c r="E594" s="108">
        <f>HLOOKUP(D594,Produits!$B$3:$N$4,2,FALSE)</f>
        <v>6</v>
      </c>
      <c r="F594" s="108" t="str">
        <f t="shared" si="45"/>
        <v>Produits_PCP33_pdt_sieg_N</v>
      </c>
      <c r="G594" s="148">
        <f t="shared" si="33"/>
        <v>0</v>
      </c>
    </row>
    <row r="595" spans="1:7" ht="26.4" x14ac:dyDescent="0.25">
      <c r="A595" s="146" t="str">
        <f>+Identification!$C$4</f>
        <v>100000001</v>
      </c>
      <c r="B595" s="146" t="s">
        <v>360</v>
      </c>
      <c r="C595" s="147" t="s">
        <v>125</v>
      </c>
      <c r="D595" s="107" t="str">
        <f t="shared" si="44"/>
        <v>pdt_sieg_N</v>
      </c>
      <c r="E595" s="108">
        <f>HLOOKUP(D595,Produits!$B$3:$N$4,2,FALSE)</f>
        <v>6</v>
      </c>
      <c r="F595" s="108" t="str">
        <f t="shared" si="45"/>
        <v>Produits_PCP34_pdt_sieg_N</v>
      </c>
      <c r="G595" s="148">
        <f t="shared" si="33"/>
        <v>0</v>
      </c>
    </row>
    <row r="596" spans="1:7" ht="26.4" x14ac:dyDescent="0.25">
      <c r="A596" s="146" t="str">
        <f>+Identification!$C$4</f>
        <v>100000001</v>
      </c>
      <c r="B596" s="146" t="s">
        <v>360</v>
      </c>
      <c r="C596" s="147" t="s">
        <v>126</v>
      </c>
      <c r="D596" s="107" t="str">
        <f t="shared" si="44"/>
        <v>pdt_sieg_N</v>
      </c>
      <c r="E596" s="108">
        <f>HLOOKUP(D596,Produits!$B$3:$N$4,2,FALSE)</f>
        <v>6</v>
      </c>
      <c r="F596" s="108" t="str">
        <f t="shared" si="45"/>
        <v>Produits_PCP35_pdt_sieg_N</v>
      </c>
      <c r="G596" s="148">
        <f t="shared" si="33"/>
        <v>0</v>
      </c>
    </row>
    <row r="597" spans="1:7" ht="26.4" x14ac:dyDescent="0.25">
      <c r="A597" s="146" t="str">
        <f>+Identification!$C$4</f>
        <v>100000001</v>
      </c>
      <c r="B597" s="146" t="s">
        <v>360</v>
      </c>
      <c r="C597" s="147" t="s">
        <v>127</v>
      </c>
      <c r="D597" s="107" t="str">
        <f t="shared" si="44"/>
        <v>pdt_sieg_N</v>
      </c>
      <c r="E597" s="108">
        <f>HLOOKUP(D597,Produits!$B$3:$N$4,2,FALSE)</f>
        <v>6</v>
      </c>
      <c r="F597" s="108" t="str">
        <f t="shared" si="45"/>
        <v>Produits_PCP36_pdt_sieg_N</v>
      </c>
      <c r="G597" s="148">
        <f t="shared" si="33"/>
        <v>0</v>
      </c>
    </row>
    <row r="598" spans="1:7" ht="26.4" x14ac:dyDescent="0.25">
      <c r="A598" s="146" t="str">
        <f>+Identification!$C$4</f>
        <v>100000001</v>
      </c>
      <c r="B598" s="146" t="s">
        <v>360</v>
      </c>
      <c r="C598" s="147" t="s">
        <v>128</v>
      </c>
      <c r="D598" s="107" t="str">
        <f t="shared" si="44"/>
        <v>pdt_sieg_N</v>
      </c>
      <c r="E598" s="108">
        <f>HLOOKUP(D598,Produits!$B$3:$N$4,2,FALSE)</f>
        <v>6</v>
      </c>
      <c r="F598" s="108" t="str">
        <f t="shared" si="45"/>
        <v>Produits_PCP37_pdt_sieg_N</v>
      </c>
      <c r="G598" s="148">
        <f t="shared" si="33"/>
        <v>0</v>
      </c>
    </row>
    <row r="599" spans="1:7" ht="26.4" x14ac:dyDescent="0.25">
      <c r="A599" s="146" t="str">
        <f>+Identification!$C$4</f>
        <v>100000001</v>
      </c>
      <c r="B599" s="146" t="s">
        <v>360</v>
      </c>
      <c r="C599" s="147" t="s">
        <v>129</v>
      </c>
      <c r="D599" s="107" t="str">
        <f t="shared" si="44"/>
        <v>pdt_sieg_N</v>
      </c>
      <c r="E599" s="108">
        <f>HLOOKUP(D599,Produits!$B$3:$N$4,2,FALSE)</f>
        <v>6</v>
      </c>
      <c r="F599" s="108" t="str">
        <f t="shared" si="45"/>
        <v>Produits_PCP38_pdt_sieg_N</v>
      </c>
      <c r="G599" s="148">
        <f t="shared" si="33"/>
        <v>0</v>
      </c>
    </row>
    <row r="600" spans="1:7" ht="26.4" x14ac:dyDescent="0.25">
      <c r="A600" s="146" t="str">
        <f>+Identification!$C$4</f>
        <v>100000001</v>
      </c>
      <c r="B600" s="146" t="s">
        <v>360</v>
      </c>
      <c r="C600" s="147" t="s">
        <v>130</v>
      </c>
      <c r="D600" s="107" t="str">
        <f t="shared" si="44"/>
        <v>pdt_sieg_N</v>
      </c>
      <c r="E600" s="108">
        <f>HLOOKUP(D600,Produits!$B$3:$N$4,2,FALSE)</f>
        <v>6</v>
      </c>
      <c r="F600" s="108" t="str">
        <f t="shared" si="45"/>
        <v>Produits_PCP39_pdt_sieg_N</v>
      </c>
      <c r="G600" s="148">
        <f t="shared" si="33"/>
        <v>0</v>
      </c>
    </row>
    <row r="601" spans="1:7" ht="26.4" x14ac:dyDescent="0.25">
      <c r="A601" s="146" t="str">
        <f>+Identification!$C$4</f>
        <v>100000001</v>
      </c>
      <c r="B601" s="146" t="s">
        <v>360</v>
      </c>
      <c r="C601" s="147" t="s">
        <v>131</v>
      </c>
      <c r="D601" s="107" t="str">
        <f t="shared" si="44"/>
        <v>pdt_sieg_N</v>
      </c>
      <c r="E601" s="108">
        <f>HLOOKUP(D601,Produits!$B$3:$N$4,2,FALSE)</f>
        <v>6</v>
      </c>
      <c r="F601" s="108" t="str">
        <f t="shared" si="45"/>
        <v>Produits_PCP40_pdt_sieg_N</v>
      </c>
      <c r="G601" s="148">
        <f t="shared" si="33"/>
        <v>0</v>
      </c>
    </row>
    <row r="602" spans="1:7" ht="26.4" x14ac:dyDescent="0.25">
      <c r="A602" s="146" t="str">
        <f>+Identification!$C$4</f>
        <v>100000001</v>
      </c>
      <c r="B602" s="146" t="s">
        <v>360</v>
      </c>
      <c r="C602" s="147" t="s">
        <v>132</v>
      </c>
      <c r="D602" s="107" t="str">
        <f t="shared" si="44"/>
        <v>pdt_sieg_N</v>
      </c>
      <c r="E602" s="108">
        <f>HLOOKUP(D602,Produits!$B$3:$N$4,2,FALSE)</f>
        <v>6</v>
      </c>
      <c r="F602" s="108" t="str">
        <f t="shared" si="45"/>
        <v>Produits_PCP41_pdt_sieg_N</v>
      </c>
      <c r="G602" s="148">
        <f t="shared" si="33"/>
        <v>0</v>
      </c>
    </row>
    <row r="603" spans="1:7" ht="26.4" x14ac:dyDescent="0.25">
      <c r="A603" s="146" t="str">
        <f>+Identification!$C$4</f>
        <v>100000001</v>
      </c>
      <c r="B603" s="146" t="s">
        <v>360</v>
      </c>
      <c r="C603" s="147" t="s">
        <v>133</v>
      </c>
      <c r="D603" s="107" t="str">
        <f t="shared" si="44"/>
        <v>pdt_sieg_N</v>
      </c>
      <c r="E603" s="108">
        <f>HLOOKUP(D603,Produits!$B$3:$N$4,2,FALSE)</f>
        <v>6</v>
      </c>
      <c r="F603" s="108" t="str">
        <f t="shared" si="45"/>
        <v>Produits_PCP42_pdt_sieg_N</v>
      </c>
      <c r="G603" s="148">
        <f t="shared" si="33"/>
        <v>0</v>
      </c>
    </row>
    <row r="604" spans="1:7" ht="26.4" x14ac:dyDescent="0.25">
      <c r="A604" s="146" t="str">
        <f>+Identification!$C$4</f>
        <v>100000001</v>
      </c>
      <c r="B604" s="146" t="s">
        <v>360</v>
      </c>
      <c r="C604" s="147" t="s">
        <v>134</v>
      </c>
      <c r="D604" s="107" t="str">
        <f t="shared" si="44"/>
        <v>pdt_sieg_N</v>
      </c>
      <c r="E604" s="108">
        <f>HLOOKUP(D604,Produits!$B$3:$N$4,2,FALSE)</f>
        <v>6</v>
      </c>
      <c r="F604" s="108" t="str">
        <f t="shared" si="45"/>
        <v>Produits_PCP43_pdt_sieg_N</v>
      </c>
      <c r="G604" s="148">
        <f t="shared" si="33"/>
        <v>0</v>
      </c>
    </row>
    <row r="605" spans="1:7" ht="26.4" x14ac:dyDescent="0.25">
      <c r="A605" s="146" t="str">
        <f>+Identification!$C$4</f>
        <v>100000001</v>
      </c>
      <c r="B605" s="146" t="s">
        <v>360</v>
      </c>
      <c r="C605" s="147" t="s">
        <v>135</v>
      </c>
      <c r="D605" s="107" t="str">
        <f t="shared" si="44"/>
        <v>pdt_sieg_N</v>
      </c>
      <c r="E605" s="108">
        <f>HLOOKUP(D605,Produits!$B$3:$N$4,2,FALSE)</f>
        <v>6</v>
      </c>
      <c r="F605" s="108" t="str">
        <f t="shared" si="45"/>
        <v>Produits_PCP44_pdt_sieg_N</v>
      </c>
      <c r="G605" s="148">
        <f t="shared" si="33"/>
        <v>0</v>
      </c>
    </row>
    <row r="606" spans="1:7" ht="26.4" x14ac:dyDescent="0.25">
      <c r="A606" s="146" t="str">
        <f>+Identification!$C$4</f>
        <v>100000001</v>
      </c>
      <c r="B606" s="146" t="s">
        <v>360</v>
      </c>
      <c r="C606" s="147" t="s">
        <v>136</v>
      </c>
      <c r="D606" s="107" t="str">
        <f t="shared" si="44"/>
        <v>pdt_sieg_N</v>
      </c>
      <c r="E606" s="108">
        <f>HLOOKUP(D606,Produits!$B$3:$N$4,2,FALSE)</f>
        <v>6</v>
      </c>
      <c r="F606" s="108" t="str">
        <f t="shared" si="45"/>
        <v>Produits_PCP45_pdt_sieg_N</v>
      </c>
      <c r="G606" s="148">
        <f t="shared" si="33"/>
        <v>0</v>
      </c>
    </row>
    <row r="607" spans="1:7" ht="26.4" x14ac:dyDescent="0.25">
      <c r="A607" s="146" t="str">
        <f>+Identification!$C$4</f>
        <v>100000001</v>
      </c>
      <c r="B607" s="146" t="s">
        <v>360</v>
      </c>
      <c r="C607" s="147" t="s">
        <v>137</v>
      </c>
      <c r="D607" s="107" t="str">
        <f t="shared" si="44"/>
        <v>pdt_sieg_N</v>
      </c>
      <c r="E607" s="108">
        <f>HLOOKUP(D607,Produits!$B$3:$N$4,2,FALSE)</f>
        <v>6</v>
      </c>
      <c r="F607" s="108" t="str">
        <f t="shared" si="45"/>
        <v>Produits_PCP46_pdt_sieg_N</v>
      </c>
      <c r="G607" s="148">
        <f t="shared" si="33"/>
        <v>0</v>
      </c>
    </row>
    <row r="608" spans="1:7" ht="26.4" x14ac:dyDescent="0.25">
      <c r="A608" s="146" t="str">
        <f>+Identification!$C$4</f>
        <v>100000001</v>
      </c>
      <c r="B608" s="146" t="s">
        <v>360</v>
      </c>
      <c r="C608" s="147" t="s">
        <v>138</v>
      </c>
      <c r="D608" s="107" t="str">
        <f t="shared" si="44"/>
        <v>pdt_sieg_N</v>
      </c>
      <c r="E608" s="108">
        <f>HLOOKUP(D608,Produits!$B$3:$N$4,2,FALSE)</f>
        <v>6</v>
      </c>
      <c r="F608" s="108" t="str">
        <f t="shared" si="45"/>
        <v>Produits_PCP47_pdt_sieg_N</v>
      </c>
      <c r="G608" s="148">
        <f t="shared" si="33"/>
        <v>0</v>
      </c>
    </row>
    <row r="609" spans="1:7" ht="26.4" x14ac:dyDescent="0.25">
      <c r="A609" s="146" t="str">
        <f>+Identification!$C$4</f>
        <v>100000001</v>
      </c>
      <c r="B609" s="146" t="s">
        <v>360</v>
      </c>
      <c r="C609" s="147" t="s">
        <v>139</v>
      </c>
      <c r="D609" s="107" t="str">
        <f t="shared" si="44"/>
        <v>pdt_sieg_N</v>
      </c>
      <c r="E609" s="108">
        <f>HLOOKUP(D609,Produits!$B$3:$N$4,2,FALSE)</f>
        <v>6</v>
      </c>
      <c r="F609" s="108" t="str">
        <f t="shared" si="45"/>
        <v>Produits_PCP48_pdt_sieg_N</v>
      </c>
      <c r="G609" s="148">
        <f t="shared" si="33"/>
        <v>0</v>
      </c>
    </row>
    <row r="610" spans="1:7" ht="26.4" x14ac:dyDescent="0.25">
      <c r="A610" s="146" t="str">
        <f>+Identification!$C$4</f>
        <v>100000001</v>
      </c>
      <c r="B610" s="146" t="s">
        <v>360</v>
      </c>
      <c r="C610" s="147" t="s">
        <v>140</v>
      </c>
      <c r="D610" s="107" t="str">
        <f t="shared" si="44"/>
        <v>pdt_sieg_N</v>
      </c>
      <c r="E610" s="108">
        <f>HLOOKUP(D610,Produits!$B$3:$N$4,2,FALSE)</f>
        <v>6</v>
      </c>
      <c r="F610" s="108" t="str">
        <f t="shared" si="45"/>
        <v>Produits_PCP49_pdt_sieg_N</v>
      </c>
      <c r="G610" s="148">
        <f t="shared" si="33"/>
        <v>0</v>
      </c>
    </row>
    <row r="611" spans="1:7" ht="26.4" x14ac:dyDescent="0.25">
      <c r="A611" s="146" t="str">
        <f>+Identification!$C$4</f>
        <v>100000001</v>
      </c>
      <c r="B611" s="146" t="s">
        <v>360</v>
      </c>
      <c r="C611" s="147" t="s">
        <v>141</v>
      </c>
      <c r="D611" s="107" t="str">
        <f t="shared" si="44"/>
        <v>pdt_sieg_N</v>
      </c>
      <c r="E611" s="108">
        <f>HLOOKUP(D611,Produits!$B$3:$N$4,2,FALSE)</f>
        <v>6</v>
      </c>
      <c r="F611" s="108" t="str">
        <f t="shared" si="45"/>
        <v>Produits_PCP50_pdt_sieg_N</v>
      </c>
      <c r="G611" s="148">
        <f t="shared" ref="G611:G710" si="46">VLOOKUP(C611,PCP,E611,FALSE)</f>
        <v>0</v>
      </c>
    </row>
    <row r="612" spans="1:7" ht="26.4" x14ac:dyDescent="0.25">
      <c r="A612" s="146" t="str">
        <f>+Identification!$C$4</f>
        <v>100000001</v>
      </c>
      <c r="B612" s="146" t="s">
        <v>360</v>
      </c>
      <c r="C612" s="147" t="s">
        <v>142</v>
      </c>
      <c r="D612" s="107" t="str">
        <f t="shared" si="44"/>
        <v>pdt_sieg_N</v>
      </c>
      <c r="E612" s="108">
        <f>HLOOKUP(D612,Produits!$B$3:$N$4,2,FALSE)</f>
        <v>6</v>
      </c>
      <c r="F612" s="108" t="str">
        <f t="shared" si="45"/>
        <v>Produits_PCP51_pdt_sieg_N</v>
      </c>
      <c r="G612" s="148">
        <f t="shared" si="46"/>
        <v>0</v>
      </c>
    </row>
    <row r="613" spans="1:7" ht="26.4" x14ac:dyDescent="0.25">
      <c r="A613" s="146" t="str">
        <f>+Identification!$C$4</f>
        <v>100000001</v>
      </c>
      <c r="B613" s="146" t="s">
        <v>360</v>
      </c>
      <c r="C613" s="147" t="s">
        <v>143</v>
      </c>
      <c r="D613" s="107" t="str">
        <f t="shared" si="44"/>
        <v>pdt_sieg_N</v>
      </c>
      <c r="E613" s="108">
        <f>HLOOKUP(D613,Produits!$B$3:$N$4,2,FALSE)</f>
        <v>6</v>
      </c>
      <c r="F613" s="108" t="str">
        <f t="shared" si="45"/>
        <v>Produits_PCP52_pdt_sieg_N</v>
      </c>
      <c r="G613" s="148">
        <f t="shared" si="46"/>
        <v>0</v>
      </c>
    </row>
    <row r="614" spans="1:7" ht="26.4" x14ac:dyDescent="0.25">
      <c r="A614" s="146" t="str">
        <f>+Identification!$C$4</f>
        <v>100000001</v>
      </c>
      <c r="B614" s="146" t="s">
        <v>360</v>
      </c>
      <c r="C614" s="147" t="s">
        <v>144</v>
      </c>
      <c r="D614" s="107" t="str">
        <f t="shared" si="44"/>
        <v>pdt_sieg_N</v>
      </c>
      <c r="E614" s="108">
        <f>HLOOKUP(D614,Produits!$B$3:$N$4,2,FALSE)</f>
        <v>6</v>
      </c>
      <c r="F614" s="108" t="str">
        <f t="shared" si="45"/>
        <v>Produits_PCP53_pdt_sieg_N</v>
      </c>
      <c r="G614" s="148">
        <f t="shared" si="46"/>
        <v>0</v>
      </c>
    </row>
    <row r="615" spans="1:7" ht="26.4" x14ac:dyDescent="0.25">
      <c r="A615" s="146" t="str">
        <f>+Identification!$C$4</f>
        <v>100000001</v>
      </c>
      <c r="B615" s="146" t="s">
        <v>360</v>
      </c>
      <c r="C615" s="147" t="s">
        <v>145</v>
      </c>
      <c r="D615" s="107" t="str">
        <f t="shared" si="44"/>
        <v>pdt_sieg_N</v>
      </c>
      <c r="E615" s="108">
        <f>HLOOKUP(D615,Produits!$B$3:$N$4,2,FALSE)</f>
        <v>6</v>
      </c>
      <c r="F615" s="108" t="str">
        <f t="shared" si="45"/>
        <v>Produits_PCP54_pdt_sieg_N</v>
      </c>
      <c r="G615" s="148">
        <f t="shared" si="46"/>
        <v>0</v>
      </c>
    </row>
    <row r="616" spans="1:7" ht="26.4" x14ac:dyDescent="0.25">
      <c r="A616" s="146" t="str">
        <f>+Identification!$C$4</f>
        <v>100000001</v>
      </c>
      <c r="B616" s="146" t="s">
        <v>360</v>
      </c>
      <c r="C616" s="147" t="s">
        <v>146</v>
      </c>
      <c r="D616" s="107" t="str">
        <f t="shared" si="44"/>
        <v>pdt_sieg_N</v>
      </c>
      <c r="E616" s="108">
        <f>HLOOKUP(D616,Produits!$B$3:$N$4,2,FALSE)</f>
        <v>6</v>
      </c>
      <c r="F616" s="108" t="str">
        <f t="shared" si="45"/>
        <v>Produits_PCP55_pdt_sieg_N</v>
      </c>
      <c r="G616" s="148">
        <f t="shared" si="46"/>
        <v>0</v>
      </c>
    </row>
    <row r="617" spans="1:7" ht="26.4" x14ac:dyDescent="0.25">
      <c r="A617" s="146" t="str">
        <f>+Identification!$C$4</f>
        <v>100000001</v>
      </c>
      <c r="B617" s="146" t="s">
        <v>360</v>
      </c>
      <c r="C617" s="147" t="s">
        <v>147</v>
      </c>
      <c r="D617" s="107" t="str">
        <f t="shared" si="44"/>
        <v>pdt_sieg_N</v>
      </c>
      <c r="E617" s="108">
        <f>HLOOKUP(D617,Produits!$B$3:$N$4,2,FALSE)</f>
        <v>6</v>
      </c>
      <c r="F617" s="108" t="str">
        <f t="shared" si="45"/>
        <v>Produits_PCP56_pdt_sieg_N</v>
      </c>
      <c r="G617" s="148">
        <f t="shared" si="46"/>
        <v>0</v>
      </c>
    </row>
    <row r="618" spans="1:7" ht="26.4" x14ac:dyDescent="0.25">
      <c r="A618" s="146" t="str">
        <f>+Identification!$C$4</f>
        <v>100000001</v>
      </c>
      <c r="B618" s="146" t="s">
        <v>360</v>
      </c>
      <c r="C618" s="147" t="s">
        <v>148</v>
      </c>
      <c r="D618" s="107" t="str">
        <f t="shared" si="44"/>
        <v>pdt_sieg_N</v>
      </c>
      <c r="E618" s="108">
        <f>HLOOKUP(D618,Produits!$B$3:$N$4,2,FALSE)</f>
        <v>6</v>
      </c>
      <c r="F618" s="108" t="str">
        <f t="shared" si="45"/>
        <v>Produits_PCP57_pdt_sieg_N</v>
      </c>
      <c r="G618" s="148">
        <f t="shared" si="46"/>
        <v>0</v>
      </c>
    </row>
    <row r="619" spans="1:7" ht="26.4" x14ac:dyDescent="0.25">
      <c r="A619" s="146" t="str">
        <f>+Identification!$C$4</f>
        <v>100000001</v>
      </c>
      <c r="B619" s="146" t="s">
        <v>360</v>
      </c>
      <c r="C619" s="147" t="s">
        <v>149</v>
      </c>
      <c r="D619" s="107" t="str">
        <f t="shared" si="44"/>
        <v>pdt_sieg_N</v>
      </c>
      <c r="E619" s="108">
        <f>HLOOKUP(D619,Produits!$B$3:$N$4,2,FALSE)</f>
        <v>6</v>
      </c>
      <c r="F619" s="108" t="str">
        <f t="shared" si="45"/>
        <v>Produits_PCP58_pdt_sieg_N</v>
      </c>
      <c r="G619" s="148">
        <f t="shared" si="46"/>
        <v>0</v>
      </c>
    </row>
    <row r="620" spans="1:7" ht="26.4" x14ac:dyDescent="0.25">
      <c r="A620" s="146" t="str">
        <f>+Identification!$C$4</f>
        <v>100000001</v>
      </c>
      <c r="B620" s="146" t="s">
        <v>360</v>
      </c>
      <c r="C620" s="147" t="s">
        <v>150</v>
      </c>
      <c r="D620" s="107" t="str">
        <f t="shared" si="44"/>
        <v>pdt_sieg_N</v>
      </c>
      <c r="E620" s="108">
        <f>HLOOKUP(D620,Produits!$B$3:$N$4,2,FALSE)</f>
        <v>6</v>
      </c>
      <c r="F620" s="108" t="str">
        <f t="shared" si="45"/>
        <v>Produits_PCP59_pdt_sieg_N</v>
      </c>
      <c r="G620" s="148">
        <f t="shared" si="46"/>
        <v>0</v>
      </c>
    </row>
    <row r="621" spans="1:7" ht="26.4" x14ac:dyDescent="0.25">
      <c r="A621" s="146" t="str">
        <f>+Identification!$C$4</f>
        <v>100000001</v>
      </c>
      <c r="B621" s="146" t="s">
        <v>360</v>
      </c>
      <c r="C621" s="147" t="s">
        <v>151</v>
      </c>
      <c r="D621" s="107" t="str">
        <f t="shared" si="44"/>
        <v>pdt_sieg_N</v>
      </c>
      <c r="E621" s="108">
        <f>HLOOKUP(D621,Produits!$B$3:$N$4,2,FALSE)</f>
        <v>6</v>
      </c>
      <c r="F621" s="108" t="str">
        <f t="shared" si="45"/>
        <v>Produits_PCP60_pdt_sieg_N</v>
      </c>
      <c r="G621" s="148">
        <f t="shared" si="46"/>
        <v>0</v>
      </c>
    </row>
    <row r="622" spans="1:7" ht="26.4" x14ac:dyDescent="0.25">
      <c r="A622" s="146" t="str">
        <f>+Identification!$C$4</f>
        <v>100000001</v>
      </c>
      <c r="B622" s="146" t="s">
        <v>360</v>
      </c>
      <c r="C622" s="147" t="s">
        <v>152</v>
      </c>
      <c r="D622" s="107" t="str">
        <f t="shared" si="44"/>
        <v>pdt_sieg_N</v>
      </c>
      <c r="E622" s="108">
        <f>HLOOKUP(D622,Produits!$B$3:$N$4,2,FALSE)</f>
        <v>6</v>
      </c>
      <c r="F622" s="108" t="str">
        <f t="shared" si="45"/>
        <v>Produits_PCP61_pdt_sieg_N</v>
      </c>
      <c r="G622" s="148">
        <f t="shared" si="46"/>
        <v>0</v>
      </c>
    </row>
    <row r="623" spans="1:7" ht="26.4" x14ac:dyDescent="0.25">
      <c r="A623" s="146" t="str">
        <f>+Identification!$C$4</f>
        <v>100000001</v>
      </c>
      <c r="B623" s="146" t="s">
        <v>360</v>
      </c>
      <c r="C623" s="147" t="s">
        <v>153</v>
      </c>
      <c r="D623" s="107" t="str">
        <f t="shared" si="44"/>
        <v>pdt_sieg_N</v>
      </c>
      <c r="E623" s="108">
        <f>HLOOKUP(D623,Produits!$B$3:$N$4,2,FALSE)</f>
        <v>6</v>
      </c>
      <c r="F623" s="108" t="str">
        <f t="shared" si="45"/>
        <v>Produits_PCP62_pdt_sieg_N</v>
      </c>
      <c r="G623" s="148">
        <f t="shared" si="46"/>
        <v>0</v>
      </c>
    </row>
    <row r="624" spans="1:7" ht="26.4" x14ac:dyDescent="0.25">
      <c r="A624" s="146" t="str">
        <f>+Identification!$C$4</f>
        <v>100000001</v>
      </c>
      <c r="B624" s="146" t="s">
        <v>360</v>
      </c>
      <c r="C624" s="147" t="s">
        <v>154</v>
      </c>
      <c r="D624" s="107" t="str">
        <f t="shared" si="44"/>
        <v>pdt_sieg_N</v>
      </c>
      <c r="E624" s="108">
        <f>HLOOKUP(D624,Produits!$B$3:$N$4,2,FALSE)</f>
        <v>6</v>
      </c>
      <c r="F624" s="108" t="str">
        <f t="shared" si="45"/>
        <v>Produits_PCP63_pdt_sieg_N</v>
      </c>
      <c r="G624" s="148">
        <f t="shared" si="46"/>
        <v>0</v>
      </c>
    </row>
    <row r="625" spans="1:7" ht="26.4" x14ac:dyDescent="0.25">
      <c r="A625" s="146" t="str">
        <f>+Identification!$C$4</f>
        <v>100000001</v>
      </c>
      <c r="B625" s="146" t="s">
        <v>360</v>
      </c>
      <c r="C625" s="147" t="s">
        <v>155</v>
      </c>
      <c r="D625" s="107" t="str">
        <f t="shared" si="44"/>
        <v>pdt_sieg_N</v>
      </c>
      <c r="E625" s="108">
        <f>HLOOKUP(D625,Produits!$B$3:$N$4,2,FALSE)</f>
        <v>6</v>
      </c>
      <c r="F625" s="108" t="str">
        <f t="shared" si="45"/>
        <v>Produits_PCP64_pdt_sieg_N</v>
      </c>
      <c r="G625" s="148">
        <f t="shared" si="46"/>
        <v>0</v>
      </c>
    </row>
    <row r="626" spans="1:7" ht="26.4" x14ac:dyDescent="0.25">
      <c r="A626" s="146" t="str">
        <f>+Identification!$C$4</f>
        <v>100000001</v>
      </c>
      <c r="B626" s="146" t="s">
        <v>360</v>
      </c>
      <c r="C626" s="147" t="s">
        <v>156</v>
      </c>
      <c r="D626" s="107" t="str">
        <f t="shared" si="44"/>
        <v>pdt_sieg_N</v>
      </c>
      <c r="E626" s="108">
        <f>HLOOKUP(D626,Produits!$B$3:$N$4,2,FALSE)</f>
        <v>6</v>
      </c>
      <c r="F626" s="108" t="str">
        <f t="shared" si="45"/>
        <v>Produits_PCP65_pdt_sieg_N</v>
      </c>
      <c r="G626" s="148">
        <f t="shared" si="46"/>
        <v>0</v>
      </c>
    </row>
    <row r="627" spans="1:7" ht="26.4" x14ac:dyDescent="0.25">
      <c r="A627" s="146" t="str">
        <f>+Identification!$C$4</f>
        <v>100000001</v>
      </c>
      <c r="B627" s="146" t="s">
        <v>360</v>
      </c>
      <c r="C627" s="147" t="s">
        <v>157</v>
      </c>
      <c r="D627" s="107" t="str">
        <f t="shared" si="44"/>
        <v>pdt_sieg_N</v>
      </c>
      <c r="E627" s="108">
        <f>HLOOKUP(D627,Produits!$B$3:$N$4,2,FALSE)</f>
        <v>6</v>
      </c>
      <c r="F627" s="108" t="str">
        <f t="shared" si="45"/>
        <v>Produits_PCP66_pdt_sieg_N</v>
      </c>
      <c r="G627" s="148">
        <f t="shared" si="46"/>
        <v>0</v>
      </c>
    </row>
    <row r="628" spans="1:7" ht="26.4" x14ac:dyDescent="0.25">
      <c r="A628" s="146" t="str">
        <f>+Identification!$C$4</f>
        <v>100000001</v>
      </c>
      <c r="B628" s="146" t="s">
        <v>360</v>
      </c>
      <c r="C628" s="147" t="s">
        <v>158</v>
      </c>
      <c r="D628" s="107" t="str">
        <f t="shared" ref="D628:D648" si="47">+D627</f>
        <v>pdt_sieg_N</v>
      </c>
      <c r="E628" s="108">
        <f>HLOOKUP(D628,Produits!$B$3:$N$4,2,FALSE)</f>
        <v>6</v>
      </c>
      <c r="F628" s="108" t="str">
        <f t="shared" si="45"/>
        <v>Produits_PCP67_pdt_sieg_N</v>
      </c>
      <c r="G628" s="148">
        <f t="shared" si="46"/>
        <v>0</v>
      </c>
    </row>
    <row r="629" spans="1:7" ht="26.4" x14ac:dyDescent="0.25">
      <c r="A629" s="146" t="str">
        <f>+Identification!$C$4</f>
        <v>100000001</v>
      </c>
      <c r="B629" s="146" t="s">
        <v>360</v>
      </c>
      <c r="C629" s="147" t="s">
        <v>159</v>
      </c>
      <c r="D629" s="107" t="str">
        <f t="shared" si="47"/>
        <v>pdt_sieg_N</v>
      </c>
      <c r="E629" s="108">
        <f>HLOOKUP(D629,Produits!$B$3:$N$4,2,FALSE)</f>
        <v>6</v>
      </c>
      <c r="F629" s="108" t="str">
        <f t="shared" si="45"/>
        <v>Produits_PCP68_pdt_sieg_N</v>
      </c>
      <c r="G629" s="148">
        <f t="shared" si="46"/>
        <v>0</v>
      </c>
    </row>
    <row r="630" spans="1:7" ht="26.4" x14ac:dyDescent="0.25">
      <c r="A630" s="146" t="str">
        <f>+Identification!$C$4</f>
        <v>100000001</v>
      </c>
      <c r="B630" s="146" t="s">
        <v>360</v>
      </c>
      <c r="C630" s="147" t="s">
        <v>160</v>
      </c>
      <c r="D630" s="107" t="str">
        <f t="shared" si="47"/>
        <v>pdt_sieg_N</v>
      </c>
      <c r="E630" s="108">
        <f>HLOOKUP(D630,Produits!$B$3:$N$4,2,FALSE)</f>
        <v>6</v>
      </c>
      <c r="F630" s="108" t="str">
        <f t="shared" si="45"/>
        <v>Produits_PCP69_pdt_sieg_N</v>
      </c>
      <c r="G630" s="148">
        <f t="shared" si="46"/>
        <v>0</v>
      </c>
    </row>
    <row r="631" spans="1:7" ht="26.4" x14ac:dyDescent="0.25">
      <c r="A631" s="146" t="str">
        <f>+Identification!$C$4</f>
        <v>100000001</v>
      </c>
      <c r="B631" s="146" t="s">
        <v>360</v>
      </c>
      <c r="C631" s="147" t="s">
        <v>161</v>
      </c>
      <c r="D631" s="107" t="str">
        <f t="shared" si="47"/>
        <v>pdt_sieg_N</v>
      </c>
      <c r="E631" s="108">
        <f>HLOOKUP(D631,Produits!$B$3:$N$4,2,FALSE)</f>
        <v>6</v>
      </c>
      <c r="F631" s="108" t="str">
        <f t="shared" si="45"/>
        <v>Produits_PCP70_pdt_sieg_N</v>
      </c>
      <c r="G631" s="148">
        <f t="shared" si="46"/>
        <v>0</v>
      </c>
    </row>
    <row r="632" spans="1:7" ht="26.4" x14ac:dyDescent="0.25">
      <c r="A632" s="146" t="str">
        <f>+Identification!$C$4</f>
        <v>100000001</v>
      </c>
      <c r="B632" s="146" t="s">
        <v>360</v>
      </c>
      <c r="C632" s="147" t="s">
        <v>162</v>
      </c>
      <c r="D632" s="107" t="str">
        <f t="shared" si="47"/>
        <v>pdt_sieg_N</v>
      </c>
      <c r="E632" s="108">
        <f>HLOOKUP(D632,Produits!$B$3:$N$4,2,FALSE)</f>
        <v>6</v>
      </c>
      <c r="F632" s="108" t="str">
        <f t="shared" si="45"/>
        <v>Produits_PCP71_pdt_sieg_N</v>
      </c>
      <c r="G632" s="148">
        <f t="shared" si="46"/>
        <v>0</v>
      </c>
    </row>
    <row r="633" spans="1:7" ht="26.4" x14ac:dyDescent="0.25">
      <c r="A633" s="146" t="str">
        <f>+Identification!$C$4</f>
        <v>100000001</v>
      </c>
      <c r="B633" s="146" t="s">
        <v>360</v>
      </c>
      <c r="C633" s="147" t="s">
        <v>163</v>
      </c>
      <c r="D633" s="107" t="str">
        <f t="shared" si="47"/>
        <v>pdt_sieg_N</v>
      </c>
      <c r="E633" s="108">
        <f>HLOOKUP(D633,Produits!$B$3:$N$4,2,FALSE)</f>
        <v>6</v>
      </c>
      <c r="F633" s="108" t="str">
        <f t="shared" si="45"/>
        <v>Produits_PCP72_pdt_sieg_N</v>
      </c>
      <c r="G633" s="148">
        <f t="shared" si="46"/>
        <v>0</v>
      </c>
    </row>
    <row r="634" spans="1:7" ht="26.4" x14ac:dyDescent="0.25">
      <c r="A634" s="146" t="str">
        <f>+Identification!$C$4</f>
        <v>100000001</v>
      </c>
      <c r="B634" s="146" t="s">
        <v>360</v>
      </c>
      <c r="C634" s="147" t="s">
        <v>164</v>
      </c>
      <c r="D634" s="107" t="str">
        <f t="shared" si="47"/>
        <v>pdt_sieg_N</v>
      </c>
      <c r="E634" s="108">
        <f>HLOOKUP(D634,Produits!$B$3:$N$4,2,FALSE)</f>
        <v>6</v>
      </c>
      <c r="F634" s="108" t="str">
        <f t="shared" si="45"/>
        <v>Produits_PCP73_pdt_sieg_N</v>
      </c>
      <c r="G634" s="148">
        <f t="shared" si="46"/>
        <v>0</v>
      </c>
    </row>
    <row r="635" spans="1:7" ht="26.4" x14ac:dyDescent="0.25">
      <c r="A635" s="146" t="str">
        <f>+Identification!$C$4</f>
        <v>100000001</v>
      </c>
      <c r="B635" s="146" t="s">
        <v>360</v>
      </c>
      <c r="C635" s="147" t="s">
        <v>165</v>
      </c>
      <c r="D635" s="107" t="str">
        <f t="shared" si="47"/>
        <v>pdt_sieg_N</v>
      </c>
      <c r="E635" s="108">
        <f>HLOOKUP(D635,Produits!$B$3:$N$4,2,FALSE)</f>
        <v>6</v>
      </c>
      <c r="F635" s="108" t="str">
        <f t="shared" si="45"/>
        <v>Produits_PCP74_pdt_sieg_N</v>
      </c>
      <c r="G635" s="148">
        <f t="shared" si="46"/>
        <v>0</v>
      </c>
    </row>
    <row r="636" spans="1:7" ht="26.4" x14ac:dyDescent="0.25">
      <c r="A636" s="146" t="str">
        <f>+Identification!$C$4</f>
        <v>100000001</v>
      </c>
      <c r="B636" s="146" t="s">
        <v>360</v>
      </c>
      <c r="C636" s="147" t="s">
        <v>166</v>
      </c>
      <c r="D636" s="107" t="str">
        <f t="shared" si="47"/>
        <v>pdt_sieg_N</v>
      </c>
      <c r="E636" s="108">
        <f>HLOOKUP(D636,Produits!$B$3:$N$4,2,FALSE)</f>
        <v>6</v>
      </c>
      <c r="F636" s="108" t="str">
        <f t="shared" si="45"/>
        <v>Produits_PCP75_pdt_sieg_N</v>
      </c>
      <c r="G636" s="148">
        <f t="shared" si="46"/>
        <v>0</v>
      </c>
    </row>
    <row r="637" spans="1:7" ht="26.4" x14ac:dyDescent="0.25">
      <c r="A637" s="146" t="str">
        <f>+Identification!$C$4</f>
        <v>100000001</v>
      </c>
      <c r="B637" s="146" t="s">
        <v>360</v>
      </c>
      <c r="C637" s="147" t="s">
        <v>167</v>
      </c>
      <c r="D637" s="107" t="str">
        <f t="shared" si="47"/>
        <v>pdt_sieg_N</v>
      </c>
      <c r="E637" s="108">
        <f>HLOOKUP(D637,Produits!$B$3:$N$4,2,FALSE)</f>
        <v>6</v>
      </c>
      <c r="F637" s="108" t="str">
        <f t="shared" si="45"/>
        <v>Produits_PCP76_pdt_sieg_N</v>
      </c>
      <c r="G637" s="148">
        <f t="shared" si="46"/>
        <v>0</v>
      </c>
    </row>
    <row r="638" spans="1:7" ht="26.4" x14ac:dyDescent="0.25">
      <c r="A638" s="146" t="str">
        <f>+Identification!$C$4</f>
        <v>100000001</v>
      </c>
      <c r="B638" s="146" t="s">
        <v>360</v>
      </c>
      <c r="C638" s="147" t="s">
        <v>168</v>
      </c>
      <c r="D638" s="107" t="str">
        <f t="shared" si="47"/>
        <v>pdt_sieg_N</v>
      </c>
      <c r="E638" s="108">
        <f>HLOOKUP(D638,Produits!$B$3:$N$4,2,FALSE)</f>
        <v>6</v>
      </c>
      <c r="F638" s="108" t="str">
        <f t="shared" ref="F638:F737" si="48">CONCATENATE(B638,"_",C638,"_",D638)</f>
        <v>Produits_PCP77_pdt_sieg_N</v>
      </c>
      <c r="G638" s="148">
        <f t="shared" si="46"/>
        <v>0</v>
      </c>
    </row>
    <row r="639" spans="1:7" ht="26.4" x14ac:dyDescent="0.25">
      <c r="A639" s="146" t="str">
        <f>+Identification!$C$4</f>
        <v>100000001</v>
      </c>
      <c r="B639" s="146" t="s">
        <v>360</v>
      </c>
      <c r="C639" s="147" t="s">
        <v>169</v>
      </c>
      <c r="D639" s="107" t="str">
        <f t="shared" si="47"/>
        <v>pdt_sieg_N</v>
      </c>
      <c r="E639" s="108">
        <f>HLOOKUP(D639,Produits!$B$3:$N$4,2,FALSE)</f>
        <v>6</v>
      </c>
      <c r="F639" s="108" t="str">
        <f t="shared" si="48"/>
        <v>Produits_PCP78_pdt_sieg_N</v>
      </c>
      <c r="G639" s="148">
        <f t="shared" si="46"/>
        <v>0</v>
      </c>
    </row>
    <row r="640" spans="1:7" ht="26.4" x14ac:dyDescent="0.25">
      <c r="A640" s="146" t="str">
        <f>+Identification!$C$4</f>
        <v>100000001</v>
      </c>
      <c r="B640" s="146" t="s">
        <v>360</v>
      </c>
      <c r="C640" s="147" t="s">
        <v>170</v>
      </c>
      <c r="D640" s="107" t="str">
        <f t="shared" si="47"/>
        <v>pdt_sieg_N</v>
      </c>
      <c r="E640" s="108">
        <f>HLOOKUP(D640,Produits!$B$3:$N$4,2,FALSE)</f>
        <v>6</v>
      </c>
      <c r="F640" s="108" t="str">
        <f t="shared" si="48"/>
        <v>Produits_PCP79_pdt_sieg_N</v>
      </c>
      <c r="G640" s="148">
        <f t="shared" si="46"/>
        <v>0</v>
      </c>
    </row>
    <row r="641" spans="1:7" ht="26.4" x14ac:dyDescent="0.25">
      <c r="A641" s="146" t="str">
        <f>+Identification!$C$4</f>
        <v>100000001</v>
      </c>
      <c r="B641" s="146" t="s">
        <v>360</v>
      </c>
      <c r="C641" s="147" t="s">
        <v>416</v>
      </c>
      <c r="D641" s="107" t="str">
        <f t="shared" si="47"/>
        <v>pdt_sieg_N</v>
      </c>
      <c r="E641" s="108">
        <f>HLOOKUP(D641,Produits!$B$3:$N$4,2,FALSE)</f>
        <v>6</v>
      </c>
      <c r="F641" s="108" t="str">
        <f t="shared" ref="F641:F654" si="49">CONCATENATE(B641,"_",C641,"_",D641)</f>
        <v>Produits_PCP80_pdt_sieg_N</v>
      </c>
      <c r="G641" s="148">
        <f t="shared" ref="G641:G654" si="50">VLOOKUP(C641,PCP,E641,FALSE)</f>
        <v>0</v>
      </c>
    </row>
    <row r="642" spans="1:7" ht="26.4" x14ac:dyDescent="0.25">
      <c r="A642" s="146" t="str">
        <f>+Identification!$C$4</f>
        <v>100000001</v>
      </c>
      <c r="B642" s="146" t="s">
        <v>360</v>
      </c>
      <c r="C642" s="147" t="s">
        <v>417</v>
      </c>
      <c r="D642" s="107" t="str">
        <f t="shared" si="47"/>
        <v>pdt_sieg_N</v>
      </c>
      <c r="E642" s="108">
        <f>HLOOKUP(D642,Produits!$B$3:$N$4,2,FALSE)</f>
        <v>6</v>
      </c>
      <c r="F642" s="108" t="str">
        <f t="shared" si="49"/>
        <v>Produits_PCP81_pdt_sieg_N</v>
      </c>
      <c r="G642" s="148">
        <f t="shared" si="50"/>
        <v>0</v>
      </c>
    </row>
    <row r="643" spans="1:7" ht="26.4" x14ac:dyDescent="0.25">
      <c r="A643" s="146" t="str">
        <f>+Identification!$C$4</f>
        <v>100000001</v>
      </c>
      <c r="B643" s="146" t="s">
        <v>360</v>
      </c>
      <c r="C643" s="147" t="s">
        <v>418</v>
      </c>
      <c r="D643" s="107" t="str">
        <f t="shared" si="47"/>
        <v>pdt_sieg_N</v>
      </c>
      <c r="E643" s="108">
        <f>HLOOKUP(D643,Produits!$B$3:$N$4,2,FALSE)</f>
        <v>6</v>
      </c>
      <c r="F643" s="108" t="str">
        <f t="shared" si="49"/>
        <v>Produits_PCP82_pdt_sieg_N</v>
      </c>
      <c r="G643" s="148">
        <f t="shared" si="50"/>
        <v>0</v>
      </c>
    </row>
    <row r="644" spans="1:7" ht="26.4" x14ac:dyDescent="0.25">
      <c r="A644" s="146" t="str">
        <f>+Identification!$C$4</f>
        <v>100000001</v>
      </c>
      <c r="B644" s="146" t="s">
        <v>360</v>
      </c>
      <c r="C644" s="147" t="s">
        <v>419</v>
      </c>
      <c r="D644" s="107" t="str">
        <f t="shared" si="47"/>
        <v>pdt_sieg_N</v>
      </c>
      <c r="E644" s="108">
        <f>HLOOKUP(D644,Produits!$B$3:$N$4,2,FALSE)</f>
        <v>6</v>
      </c>
      <c r="F644" s="108" t="str">
        <f t="shared" si="49"/>
        <v>Produits_PCP83_pdt_sieg_N</v>
      </c>
      <c r="G644" s="148">
        <f t="shared" si="50"/>
        <v>0</v>
      </c>
    </row>
    <row r="645" spans="1:7" ht="26.4" x14ac:dyDescent="0.25">
      <c r="A645" s="146" t="str">
        <f>+Identification!$C$4</f>
        <v>100000001</v>
      </c>
      <c r="B645" s="146" t="s">
        <v>360</v>
      </c>
      <c r="C645" s="147" t="s">
        <v>420</v>
      </c>
      <c r="D645" s="107" t="str">
        <f t="shared" si="47"/>
        <v>pdt_sieg_N</v>
      </c>
      <c r="E645" s="108">
        <f>HLOOKUP(D645,Produits!$B$3:$N$4,2,FALSE)</f>
        <v>6</v>
      </c>
      <c r="F645" s="108" t="str">
        <f t="shared" si="49"/>
        <v>Produits_PCP84_pdt_sieg_N</v>
      </c>
      <c r="G645" s="148">
        <f t="shared" si="50"/>
        <v>0</v>
      </c>
    </row>
    <row r="646" spans="1:7" ht="26.4" x14ac:dyDescent="0.25">
      <c r="A646" s="146" t="str">
        <f>+Identification!$C$4</f>
        <v>100000001</v>
      </c>
      <c r="B646" s="146" t="s">
        <v>360</v>
      </c>
      <c r="C646" s="147" t="s">
        <v>421</v>
      </c>
      <c r="D646" s="107" t="str">
        <f t="shared" si="47"/>
        <v>pdt_sieg_N</v>
      </c>
      <c r="E646" s="108">
        <f>HLOOKUP(D646,Produits!$B$3:$N$4,2,FALSE)</f>
        <v>6</v>
      </c>
      <c r="F646" s="108" t="str">
        <f t="shared" si="49"/>
        <v>Produits_PCP85_pdt_sieg_N</v>
      </c>
      <c r="G646" s="148">
        <f t="shared" si="50"/>
        <v>0</v>
      </c>
    </row>
    <row r="647" spans="1:7" ht="26.4" x14ac:dyDescent="0.25">
      <c r="A647" s="146" t="str">
        <f>+Identification!$C$4</f>
        <v>100000001</v>
      </c>
      <c r="B647" s="146" t="s">
        <v>360</v>
      </c>
      <c r="C647" s="147" t="s">
        <v>422</v>
      </c>
      <c r="D647" s="107" t="str">
        <f t="shared" si="47"/>
        <v>pdt_sieg_N</v>
      </c>
      <c r="E647" s="108">
        <f>HLOOKUP(D647,Produits!$B$3:$N$4,2,FALSE)</f>
        <v>6</v>
      </c>
      <c r="F647" s="108" t="str">
        <f t="shared" si="49"/>
        <v>Produits_PCP86_pdt_sieg_N</v>
      </c>
      <c r="G647" s="148">
        <f t="shared" si="50"/>
        <v>0</v>
      </c>
    </row>
    <row r="648" spans="1:7" ht="26.4" x14ac:dyDescent="0.25">
      <c r="A648" s="146" t="str">
        <f>+Identification!$C$4</f>
        <v>100000001</v>
      </c>
      <c r="B648" s="146" t="s">
        <v>360</v>
      </c>
      <c r="C648" s="147" t="s">
        <v>423</v>
      </c>
      <c r="D648" s="107" t="str">
        <f t="shared" si="47"/>
        <v>pdt_sieg_N</v>
      </c>
      <c r="E648" s="108">
        <f>HLOOKUP(D648,Produits!$B$3:$N$4,2,FALSE)</f>
        <v>6</v>
      </c>
      <c r="F648" s="108" t="str">
        <f t="shared" si="49"/>
        <v>Produits_PCP87_pdt_sieg_N</v>
      </c>
      <c r="G648" s="148">
        <f t="shared" si="50"/>
        <v>0</v>
      </c>
    </row>
    <row r="649" spans="1:7" ht="26.4" x14ac:dyDescent="0.25">
      <c r="A649" s="146" t="str">
        <f>+Identification!$C$4</f>
        <v>100000001</v>
      </c>
      <c r="B649" s="146" t="s">
        <v>360</v>
      </c>
      <c r="C649" s="147" t="s">
        <v>424</v>
      </c>
      <c r="D649" s="107" t="str">
        <f>+D646</f>
        <v>pdt_sieg_N</v>
      </c>
      <c r="E649" s="108">
        <f>HLOOKUP(D649,Produits!$B$3:$N$4,2,FALSE)</f>
        <v>6</v>
      </c>
      <c r="F649" s="108" t="str">
        <f t="shared" ref="F649:F653" si="51">CONCATENATE(B649,"_",C649,"_",D649)</f>
        <v>Produits_PCP88_pdt_sieg_N</v>
      </c>
      <c r="G649" s="148">
        <f t="shared" ref="G649:G653" si="52">VLOOKUP(C649,PCP,E649,FALSE)</f>
        <v>0</v>
      </c>
    </row>
    <row r="650" spans="1:7" ht="26.4" x14ac:dyDescent="0.25">
      <c r="A650" s="146" t="str">
        <f>+Identification!$C$4</f>
        <v>100000001</v>
      </c>
      <c r="B650" s="146" t="s">
        <v>360</v>
      </c>
      <c r="C650" s="147" t="s">
        <v>449</v>
      </c>
      <c r="D650" s="107" t="str">
        <f>+D647</f>
        <v>pdt_sieg_N</v>
      </c>
      <c r="E650" s="108">
        <f>HLOOKUP(D650,Produits!$B$3:$N$4,2,FALSE)</f>
        <v>6</v>
      </c>
      <c r="F650" s="108" t="str">
        <f t="shared" si="51"/>
        <v>Produits_PCP89_pdt_sieg_N</v>
      </c>
      <c r="G650" s="148">
        <f t="shared" si="52"/>
        <v>0</v>
      </c>
    </row>
    <row r="651" spans="1:7" ht="26.4" x14ac:dyDescent="0.25">
      <c r="A651" s="146" t="str">
        <f>+Identification!$C$4</f>
        <v>100000001</v>
      </c>
      <c r="B651" s="146" t="s">
        <v>360</v>
      </c>
      <c r="C651" s="147" t="s">
        <v>450</v>
      </c>
      <c r="D651" s="107" t="str">
        <f t="shared" ref="D651:D653" si="53">+D645</f>
        <v>pdt_sieg_N</v>
      </c>
      <c r="E651" s="108">
        <f>HLOOKUP(D651,Produits!$B$3:$N$4,2,FALSE)</f>
        <v>6</v>
      </c>
      <c r="F651" s="108" t="str">
        <f t="shared" si="51"/>
        <v>Produits_PCP90_pdt_sieg_N</v>
      </c>
      <c r="G651" s="148">
        <f t="shared" si="52"/>
        <v>0</v>
      </c>
    </row>
    <row r="652" spans="1:7" ht="26.4" x14ac:dyDescent="0.25">
      <c r="A652" s="146" t="str">
        <f>+Identification!$C$4</f>
        <v>100000001</v>
      </c>
      <c r="B652" s="146" t="s">
        <v>360</v>
      </c>
      <c r="C652" s="147" t="s">
        <v>467</v>
      </c>
      <c r="D652" s="107" t="str">
        <f t="shared" si="53"/>
        <v>pdt_sieg_N</v>
      </c>
      <c r="E652" s="108">
        <f>HLOOKUP(D652,Produits!$B$3:$N$4,2,FALSE)</f>
        <v>6</v>
      </c>
      <c r="F652" s="108" t="str">
        <f t="shared" si="51"/>
        <v>Produits_PCP91_pdt_sieg_N</v>
      </c>
      <c r="G652" s="148">
        <f t="shared" si="52"/>
        <v>0</v>
      </c>
    </row>
    <row r="653" spans="1:7" ht="26.4" x14ac:dyDescent="0.25">
      <c r="A653" s="146" t="str">
        <f>+Identification!$C$4</f>
        <v>100000001</v>
      </c>
      <c r="B653" s="146" t="s">
        <v>360</v>
      </c>
      <c r="C653" s="147" t="s">
        <v>468</v>
      </c>
      <c r="D653" s="107" t="str">
        <f t="shared" si="53"/>
        <v>pdt_sieg_N</v>
      </c>
      <c r="E653" s="108">
        <f>HLOOKUP(D653,Produits!$B$3:$N$4,2,FALSE)</f>
        <v>6</v>
      </c>
      <c r="F653" s="108" t="str">
        <f t="shared" si="51"/>
        <v>Produits_PCP92_pdt_sieg_N</v>
      </c>
      <c r="G653" s="148">
        <f t="shared" si="52"/>
        <v>0</v>
      </c>
    </row>
    <row r="654" spans="1:7" ht="26.4" x14ac:dyDescent="0.25">
      <c r="A654" s="146" t="str">
        <f>+Identification!$C$4</f>
        <v>100000001</v>
      </c>
      <c r="B654" s="146" t="s">
        <v>360</v>
      </c>
      <c r="C654" s="147" t="s">
        <v>469</v>
      </c>
      <c r="D654" s="107" t="str">
        <f>+D648</f>
        <v>pdt_sieg_N</v>
      </c>
      <c r="E654" s="108">
        <f>HLOOKUP(D654,Produits!$B$3:$N$4,2,FALSE)</f>
        <v>6</v>
      </c>
      <c r="F654" s="108" t="str">
        <f t="shared" si="49"/>
        <v>Produits_PCP93_pdt_sieg_N</v>
      </c>
      <c r="G654" s="148">
        <f t="shared" si="50"/>
        <v>0</v>
      </c>
    </row>
    <row r="655" spans="1:7" ht="26.4" x14ac:dyDescent="0.25">
      <c r="A655" s="146" t="str">
        <f>+Identification!$C$4</f>
        <v>100000001</v>
      </c>
      <c r="B655" s="146" t="s">
        <v>360</v>
      </c>
      <c r="C655" s="147" t="s">
        <v>665</v>
      </c>
      <c r="D655" s="107" t="str">
        <f t="shared" ref="D655:D673" si="54">+D649</f>
        <v>pdt_sieg_N</v>
      </c>
      <c r="E655" s="108">
        <f>HLOOKUP(D655,Produits!$B$3:$N$4,2,FALSE)</f>
        <v>6</v>
      </c>
      <c r="F655" s="108" t="str">
        <f t="shared" ref="F655:F676" si="55">CONCATENATE(B655,"_",C655,"_",D655)</f>
        <v>Produits_PCP94_pdt_sieg_N</v>
      </c>
      <c r="G655" s="148">
        <f t="shared" ref="G655:G676" si="56">VLOOKUP(C655,PCP,E655,FALSE)</f>
        <v>0</v>
      </c>
    </row>
    <row r="656" spans="1:7" ht="26.4" x14ac:dyDescent="0.25">
      <c r="A656" s="146" t="str">
        <f>+Identification!$C$4</f>
        <v>100000001</v>
      </c>
      <c r="B656" s="146" t="s">
        <v>360</v>
      </c>
      <c r="C656" s="147" t="s">
        <v>666</v>
      </c>
      <c r="D656" s="107" t="str">
        <f t="shared" si="54"/>
        <v>pdt_sieg_N</v>
      </c>
      <c r="E656" s="108">
        <f>HLOOKUP(D656,Produits!$B$3:$N$4,2,FALSE)</f>
        <v>6</v>
      </c>
      <c r="F656" s="108" t="str">
        <f t="shared" si="55"/>
        <v>Produits_PCP95_pdt_sieg_N</v>
      </c>
      <c r="G656" s="148">
        <f t="shared" si="56"/>
        <v>0</v>
      </c>
    </row>
    <row r="657" spans="1:7" ht="26.4" x14ac:dyDescent="0.25">
      <c r="A657" s="146" t="str">
        <f>+Identification!$C$4</f>
        <v>100000001</v>
      </c>
      <c r="B657" s="146" t="s">
        <v>360</v>
      </c>
      <c r="C657" s="147" t="s">
        <v>667</v>
      </c>
      <c r="D657" s="107" t="str">
        <f t="shared" si="54"/>
        <v>pdt_sieg_N</v>
      </c>
      <c r="E657" s="108">
        <f>HLOOKUP(D657,Produits!$B$3:$N$4,2,FALSE)</f>
        <v>6</v>
      </c>
      <c r="F657" s="108" t="str">
        <f t="shared" si="55"/>
        <v>Produits_PCP96_pdt_sieg_N</v>
      </c>
      <c r="G657" s="148">
        <f t="shared" si="56"/>
        <v>0</v>
      </c>
    </row>
    <row r="658" spans="1:7" ht="26.4" x14ac:dyDescent="0.25">
      <c r="A658" s="146" t="str">
        <f>+Identification!$C$4</f>
        <v>100000001</v>
      </c>
      <c r="B658" s="146" t="s">
        <v>360</v>
      </c>
      <c r="C658" s="147" t="s">
        <v>668</v>
      </c>
      <c r="D658" s="107" t="str">
        <f t="shared" si="54"/>
        <v>pdt_sieg_N</v>
      </c>
      <c r="E658" s="108">
        <f>HLOOKUP(D658,Produits!$B$3:$N$4,2,FALSE)</f>
        <v>6</v>
      </c>
      <c r="F658" s="108" t="str">
        <f t="shared" si="55"/>
        <v>Produits_PCP97_pdt_sieg_N</v>
      </c>
      <c r="G658" s="148">
        <f t="shared" si="56"/>
        <v>0</v>
      </c>
    </row>
    <row r="659" spans="1:7" ht="26.4" x14ac:dyDescent="0.25">
      <c r="A659" s="146" t="str">
        <f>+Identification!$C$4</f>
        <v>100000001</v>
      </c>
      <c r="B659" s="146" t="s">
        <v>360</v>
      </c>
      <c r="C659" s="147" t="s">
        <v>669</v>
      </c>
      <c r="D659" s="107" t="str">
        <f t="shared" si="54"/>
        <v>pdt_sieg_N</v>
      </c>
      <c r="E659" s="108">
        <f>HLOOKUP(D659,Produits!$B$3:$N$4,2,FALSE)</f>
        <v>6</v>
      </c>
      <c r="F659" s="108" t="str">
        <f t="shared" si="55"/>
        <v>Produits_PCP98_pdt_sieg_N</v>
      </c>
      <c r="G659" s="148">
        <f t="shared" si="56"/>
        <v>0</v>
      </c>
    </row>
    <row r="660" spans="1:7" ht="26.4" x14ac:dyDescent="0.25">
      <c r="A660" s="146" t="str">
        <f>+Identification!$C$4</f>
        <v>100000001</v>
      </c>
      <c r="B660" s="146" t="s">
        <v>360</v>
      </c>
      <c r="C660" s="147" t="s">
        <v>670</v>
      </c>
      <c r="D660" s="107" t="str">
        <f t="shared" si="54"/>
        <v>pdt_sieg_N</v>
      </c>
      <c r="E660" s="108">
        <f>HLOOKUP(D660,Produits!$B$3:$N$4,2,FALSE)</f>
        <v>6</v>
      </c>
      <c r="F660" s="108" t="str">
        <f t="shared" si="55"/>
        <v>Produits_PCP99_pdt_sieg_N</v>
      </c>
      <c r="G660" s="148">
        <f t="shared" si="56"/>
        <v>0</v>
      </c>
    </row>
    <row r="661" spans="1:7" ht="26.4" x14ac:dyDescent="0.25">
      <c r="A661" s="146" t="str">
        <f>+Identification!$C$4</f>
        <v>100000001</v>
      </c>
      <c r="B661" s="146" t="s">
        <v>360</v>
      </c>
      <c r="C661" s="147" t="s">
        <v>671</v>
      </c>
      <c r="D661" s="107" t="str">
        <f t="shared" si="54"/>
        <v>pdt_sieg_N</v>
      </c>
      <c r="E661" s="108">
        <f>HLOOKUP(D661,Produits!$B$3:$N$4,2,FALSE)</f>
        <v>6</v>
      </c>
      <c r="F661" s="108" t="str">
        <f t="shared" si="55"/>
        <v>Produits_PCP100_pdt_sieg_N</v>
      </c>
      <c r="G661" s="148">
        <f t="shared" si="56"/>
        <v>0</v>
      </c>
    </row>
    <row r="662" spans="1:7" ht="26.4" x14ac:dyDescent="0.25">
      <c r="A662" s="146" t="str">
        <f>+Identification!$C$4</f>
        <v>100000001</v>
      </c>
      <c r="B662" s="146" t="s">
        <v>360</v>
      </c>
      <c r="C662" s="147" t="s">
        <v>672</v>
      </c>
      <c r="D662" s="107" t="str">
        <f t="shared" si="54"/>
        <v>pdt_sieg_N</v>
      </c>
      <c r="E662" s="108">
        <f>HLOOKUP(D662,Produits!$B$3:$N$4,2,FALSE)</f>
        <v>6</v>
      </c>
      <c r="F662" s="108" t="str">
        <f t="shared" si="55"/>
        <v>Produits_PCP101_pdt_sieg_N</v>
      </c>
      <c r="G662" s="148">
        <f t="shared" si="56"/>
        <v>0</v>
      </c>
    </row>
    <row r="663" spans="1:7" ht="26.4" x14ac:dyDescent="0.25">
      <c r="A663" s="146" t="str">
        <f>+Identification!$C$4</f>
        <v>100000001</v>
      </c>
      <c r="B663" s="146" t="s">
        <v>360</v>
      </c>
      <c r="C663" s="147" t="s">
        <v>673</v>
      </c>
      <c r="D663" s="107" t="str">
        <f t="shared" si="54"/>
        <v>pdt_sieg_N</v>
      </c>
      <c r="E663" s="108">
        <f>HLOOKUP(D663,Produits!$B$3:$N$4,2,FALSE)</f>
        <v>6</v>
      </c>
      <c r="F663" s="108" t="str">
        <f t="shared" si="55"/>
        <v>Produits_PCP102_pdt_sieg_N</v>
      </c>
      <c r="G663" s="148">
        <f t="shared" si="56"/>
        <v>0</v>
      </c>
    </row>
    <row r="664" spans="1:7" ht="26.4" x14ac:dyDescent="0.25">
      <c r="A664" s="146" t="str">
        <f>+Identification!$C$4</f>
        <v>100000001</v>
      </c>
      <c r="B664" s="146" t="s">
        <v>360</v>
      </c>
      <c r="C664" s="147" t="s">
        <v>674</v>
      </c>
      <c r="D664" s="107" t="str">
        <f t="shared" si="54"/>
        <v>pdt_sieg_N</v>
      </c>
      <c r="E664" s="108">
        <f>HLOOKUP(D664,Produits!$B$3:$N$4,2,FALSE)</f>
        <v>6</v>
      </c>
      <c r="F664" s="108" t="str">
        <f t="shared" si="55"/>
        <v>Produits_PCP103_pdt_sieg_N</v>
      </c>
      <c r="G664" s="148">
        <f t="shared" si="56"/>
        <v>0</v>
      </c>
    </row>
    <row r="665" spans="1:7" ht="26.4" x14ac:dyDescent="0.25">
      <c r="A665" s="146" t="str">
        <f>+Identification!$C$4</f>
        <v>100000001</v>
      </c>
      <c r="B665" s="146" t="s">
        <v>360</v>
      </c>
      <c r="C665" s="147" t="s">
        <v>675</v>
      </c>
      <c r="D665" s="107" t="str">
        <f t="shared" si="54"/>
        <v>pdt_sieg_N</v>
      </c>
      <c r="E665" s="108">
        <f>HLOOKUP(D665,Produits!$B$3:$N$4,2,FALSE)</f>
        <v>6</v>
      </c>
      <c r="F665" s="108" t="str">
        <f t="shared" si="55"/>
        <v>Produits_PCP104_pdt_sieg_N</v>
      </c>
      <c r="G665" s="148">
        <f t="shared" si="56"/>
        <v>0</v>
      </c>
    </row>
    <row r="666" spans="1:7" ht="26.4" x14ac:dyDescent="0.25">
      <c r="A666" s="146" t="str">
        <f>+Identification!$C$4</f>
        <v>100000001</v>
      </c>
      <c r="B666" s="146" t="s">
        <v>360</v>
      </c>
      <c r="C666" s="147" t="s">
        <v>676</v>
      </c>
      <c r="D666" s="107" t="str">
        <f t="shared" si="54"/>
        <v>pdt_sieg_N</v>
      </c>
      <c r="E666" s="108">
        <f>HLOOKUP(D666,Produits!$B$3:$N$4,2,FALSE)</f>
        <v>6</v>
      </c>
      <c r="F666" s="108" t="str">
        <f t="shared" si="55"/>
        <v>Produits_PCP105_pdt_sieg_N</v>
      </c>
      <c r="G666" s="148">
        <f t="shared" si="56"/>
        <v>0</v>
      </c>
    </row>
    <row r="667" spans="1:7" ht="26.4" x14ac:dyDescent="0.25">
      <c r="A667" s="146" t="str">
        <f>+Identification!$C$4</f>
        <v>100000001</v>
      </c>
      <c r="B667" s="146" t="s">
        <v>360</v>
      </c>
      <c r="C667" s="147" t="s">
        <v>677</v>
      </c>
      <c r="D667" s="107" t="str">
        <f t="shared" si="54"/>
        <v>pdt_sieg_N</v>
      </c>
      <c r="E667" s="108">
        <f>HLOOKUP(D667,Produits!$B$3:$N$4,2,FALSE)</f>
        <v>6</v>
      </c>
      <c r="F667" s="108" t="str">
        <f t="shared" si="55"/>
        <v>Produits_PCP106_pdt_sieg_N</v>
      </c>
      <c r="G667" s="148">
        <f t="shared" si="56"/>
        <v>0</v>
      </c>
    </row>
    <row r="668" spans="1:7" ht="26.4" x14ac:dyDescent="0.25">
      <c r="A668" s="146" t="str">
        <f>+Identification!$C$4</f>
        <v>100000001</v>
      </c>
      <c r="B668" s="146" t="s">
        <v>360</v>
      </c>
      <c r="C668" s="147" t="s">
        <v>678</v>
      </c>
      <c r="D668" s="107" t="str">
        <f t="shared" si="54"/>
        <v>pdt_sieg_N</v>
      </c>
      <c r="E668" s="108">
        <f>HLOOKUP(D668,Produits!$B$3:$N$4,2,FALSE)</f>
        <v>6</v>
      </c>
      <c r="F668" s="108" t="str">
        <f t="shared" si="55"/>
        <v>Produits_PCP107_pdt_sieg_N</v>
      </c>
      <c r="G668" s="148">
        <f t="shared" si="56"/>
        <v>0</v>
      </c>
    </row>
    <row r="669" spans="1:7" ht="26.4" x14ac:dyDescent="0.25">
      <c r="A669" s="146" t="str">
        <f>+Identification!$C$4</f>
        <v>100000001</v>
      </c>
      <c r="B669" s="146" t="s">
        <v>360</v>
      </c>
      <c r="C669" s="147" t="s">
        <v>679</v>
      </c>
      <c r="D669" s="107" t="str">
        <f t="shared" si="54"/>
        <v>pdt_sieg_N</v>
      </c>
      <c r="E669" s="108">
        <f>HLOOKUP(D669,Produits!$B$3:$N$4,2,FALSE)</f>
        <v>6</v>
      </c>
      <c r="F669" s="108" t="str">
        <f t="shared" si="55"/>
        <v>Produits_PCP108_pdt_sieg_N</v>
      </c>
      <c r="G669" s="148">
        <f t="shared" si="56"/>
        <v>0</v>
      </c>
    </row>
    <row r="670" spans="1:7" ht="26.4" x14ac:dyDescent="0.25">
      <c r="A670" s="146" t="str">
        <f>+Identification!$C$4</f>
        <v>100000001</v>
      </c>
      <c r="B670" s="146" t="s">
        <v>360</v>
      </c>
      <c r="C670" s="147" t="s">
        <v>680</v>
      </c>
      <c r="D670" s="107" t="str">
        <f t="shared" si="54"/>
        <v>pdt_sieg_N</v>
      </c>
      <c r="E670" s="108">
        <f>HLOOKUP(D670,Produits!$B$3:$N$4,2,FALSE)</f>
        <v>6</v>
      </c>
      <c r="F670" s="108" t="str">
        <f t="shared" si="55"/>
        <v>Produits_PCP109_pdt_sieg_N</v>
      </c>
      <c r="G670" s="148">
        <f t="shared" si="56"/>
        <v>0</v>
      </c>
    </row>
    <row r="671" spans="1:7" ht="26.4" x14ac:dyDescent="0.25">
      <c r="A671" s="146" t="str">
        <f>+Identification!$C$4</f>
        <v>100000001</v>
      </c>
      <c r="B671" s="146" t="s">
        <v>360</v>
      </c>
      <c r="C671" s="147" t="s">
        <v>681</v>
      </c>
      <c r="D671" s="107" t="str">
        <f t="shared" si="54"/>
        <v>pdt_sieg_N</v>
      </c>
      <c r="E671" s="108">
        <f>HLOOKUP(D671,Produits!$B$3:$N$4,2,FALSE)</f>
        <v>6</v>
      </c>
      <c r="F671" s="108" t="str">
        <f t="shared" si="55"/>
        <v>Produits_PCP110_pdt_sieg_N</v>
      </c>
      <c r="G671" s="148">
        <f t="shared" si="56"/>
        <v>0</v>
      </c>
    </row>
    <row r="672" spans="1:7" ht="26.4" x14ac:dyDescent="0.25">
      <c r="A672" s="146" t="str">
        <f>+Identification!$C$4</f>
        <v>100000001</v>
      </c>
      <c r="B672" s="146" t="s">
        <v>360</v>
      </c>
      <c r="C672" s="147" t="s">
        <v>682</v>
      </c>
      <c r="D672" s="107" t="str">
        <f t="shared" si="54"/>
        <v>pdt_sieg_N</v>
      </c>
      <c r="E672" s="108">
        <f>HLOOKUP(D672,Produits!$B$3:$N$4,2,FALSE)</f>
        <v>6</v>
      </c>
      <c r="F672" s="108" t="str">
        <f t="shared" si="55"/>
        <v>Produits_PCP111_pdt_sieg_N</v>
      </c>
      <c r="G672" s="148">
        <f t="shared" si="56"/>
        <v>0</v>
      </c>
    </row>
    <row r="673" spans="1:7" ht="26.4" x14ac:dyDescent="0.25">
      <c r="A673" s="146" t="str">
        <f>+Identification!$C$4</f>
        <v>100000001</v>
      </c>
      <c r="B673" s="146" t="s">
        <v>360</v>
      </c>
      <c r="C673" s="147" t="s">
        <v>683</v>
      </c>
      <c r="D673" s="107" t="str">
        <f t="shared" si="54"/>
        <v>pdt_sieg_N</v>
      </c>
      <c r="E673" s="108">
        <f>HLOOKUP(D673,Produits!$B$3:$N$4,2,FALSE)</f>
        <v>6</v>
      </c>
      <c r="F673" s="108" t="str">
        <f t="shared" si="55"/>
        <v>Produits_PCP112_pdt_sieg_N</v>
      </c>
      <c r="G673" s="148">
        <f t="shared" si="56"/>
        <v>0</v>
      </c>
    </row>
    <row r="674" spans="1:7" ht="26.4" x14ac:dyDescent="0.25">
      <c r="A674" s="146" t="str">
        <f>+Identification!$C$4</f>
        <v>100000001</v>
      </c>
      <c r="B674" s="146" t="s">
        <v>360</v>
      </c>
      <c r="C674" s="147" t="s">
        <v>684</v>
      </c>
      <c r="D674" s="107" t="str">
        <f>+D667</f>
        <v>pdt_sieg_N</v>
      </c>
      <c r="E674" s="108">
        <f>HLOOKUP(D674,Produits!$B$3:$N$4,2,FALSE)</f>
        <v>6</v>
      </c>
      <c r="F674" s="108" t="str">
        <f t="shared" ref="F674" si="57">CONCATENATE(B674,"_",C674,"_",D674)</f>
        <v>Produits_PCP113_pdt_sieg_N</v>
      </c>
      <c r="G674" s="148">
        <f t="shared" ref="G674" si="58">VLOOKUP(C674,PCP,E674,FALSE)</f>
        <v>0</v>
      </c>
    </row>
    <row r="675" spans="1:7" ht="26.4" x14ac:dyDescent="0.25">
      <c r="A675" s="146" t="str">
        <f>+Identification!$C$4</f>
        <v>100000001</v>
      </c>
      <c r="B675" s="146" t="s">
        <v>360</v>
      </c>
      <c r="C675" s="147" t="s">
        <v>685</v>
      </c>
      <c r="D675" s="107" t="str">
        <f>+D668</f>
        <v>pdt_sieg_N</v>
      </c>
      <c r="E675" s="108">
        <f>HLOOKUP(D675,Produits!$B$3:$N$4,2,FALSE)</f>
        <v>6</v>
      </c>
      <c r="F675" s="108" t="str">
        <f t="shared" si="55"/>
        <v>Produits_PCP114_pdt_sieg_N</v>
      </c>
      <c r="G675" s="148">
        <f t="shared" si="56"/>
        <v>0</v>
      </c>
    </row>
    <row r="676" spans="1:7" ht="26.4" x14ac:dyDescent="0.25">
      <c r="A676" s="146" t="str">
        <f>+Identification!$C$4</f>
        <v>100000001</v>
      </c>
      <c r="B676" s="146" t="s">
        <v>360</v>
      </c>
      <c r="C676" s="147" t="s">
        <v>826</v>
      </c>
      <c r="D676" s="107" t="str">
        <f>+D669</f>
        <v>pdt_sieg_N</v>
      </c>
      <c r="E676" s="108">
        <f>HLOOKUP(D676,Produits!$B$3:$N$4,2,FALSE)</f>
        <v>6</v>
      </c>
      <c r="F676" s="108" t="str">
        <f t="shared" si="55"/>
        <v>Produits_PCP115_pdt_sieg_N</v>
      </c>
      <c r="G676" s="148">
        <f t="shared" si="56"/>
        <v>0</v>
      </c>
    </row>
    <row r="677" spans="1:7" x14ac:dyDescent="0.25">
      <c r="A677" s="135" t="str">
        <f>+Identification!$C$4</f>
        <v>100000001</v>
      </c>
      <c r="B677" s="135" t="s">
        <v>360</v>
      </c>
      <c r="C677" s="92" t="s">
        <v>92</v>
      </c>
      <c r="D677" s="106" t="s">
        <v>289</v>
      </c>
      <c r="E677" s="93">
        <f>HLOOKUP(D677,Produits!$B$3:$N$4,2,FALSE)</f>
        <v>7</v>
      </c>
      <c r="F677" s="93" t="str">
        <f t="shared" si="48"/>
        <v>Produits_PCP1_pdt_HS_N</v>
      </c>
      <c r="G677" s="143">
        <f t="shared" si="46"/>
        <v>0</v>
      </c>
    </row>
    <row r="678" spans="1:7" x14ac:dyDescent="0.25">
      <c r="A678" s="146" t="str">
        <f>+Identification!$C$4</f>
        <v>100000001</v>
      </c>
      <c r="B678" s="146" t="s">
        <v>360</v>
      </c>
      <c r="C678" s="147" t="s">
        <v>93</v>
      </c>
      <c r="D678" s="107" t="str">
        <f>+D677</f>
        <v>pdt_HS_N</v>
      </c>
      <c r="E678" s="108">
        <f>HLOOKUP(D678,Produits!$B$3:$N$4,2,FALSE)</f>
        <v>7</v>
      </c>
      <c r="F678" s="108" t="str">
        <f t="shared" si="48"/>
        <v>Produits_PCP2_pdt_HS_N</v>
      </c>
      <c r="G678" s="148">
        <f t="shared" si="46"/>
        <v>0</v>
      </c>
    </row>
    <row r="679" spans="1:7" x14ac:dyDescent="0.25">
      <c r="A679" s="146" t="str">
        <f>+Identification!$C$4</f>
        <v>100000001</v>
      </c>
      <c r="B679" s="146" t="s">
        <v>360</v>
      </c>
      <c r="C679" s="147" t="s">
        <v>94</v>
      </c>
      <c r="D679" s="107" t="str">
        <f t="shared" ref="D679:D742" si="59">+D678</f>
        <v>pdt_HS_N</v>
      </c>
      <c r="E679" s="108">
        <f>HLOOKUP(D679,Produits!$B$3:$N$4,2,FALSE)</f>
        <v>7</v>
      </c>
      <c r="F679" s="108" t="str">
        <f t="shared" si="48"/>
        <v>Produits_PCP3_pdt_HS_N</v>
      </c>
      <c r="G679" s="148">
        <f t="shared" si="46"/>
        <v>0</v>
      </c>
    </row>
    <row r="680" spans="1:7" x14ac:dyDescent="0.25">
      <c r="A680" s="146" t="str">
        <f>+Identification!$C$4</f>
        <v>100000001</v>
      </c>
      <c r="B680" s="146" t="s">
        <v>360</v>
      </c>
      <c r="C680" s="147" t="s">
        <v>95</v>
      </c>
      <c r="D680" s="107" t="str">
        <f t="shared" si="59"/>
        <v>pdt_HS_N</v>
      </c>
      <c r="E680" s="108">
        <f>HLOOKUP(D680,Produits!$B$3:$N$4,2,FALSE)</f>
        <v>7</v>
      </c>
      <c r="F680" s="108" t="str">
        <f t="shared" si="48"/>
        <v>Produits_PCP4_pdt_HS_N</v>
      </c>
      <c r="G680" s="148">
        <f t="shared" si="46"/>
        <v>0</v>
      </c>
    </row>
    <row r="681" spans="1:7" x14ac:dyDescent="0.25">
      <c r="A681" s="146" t="str">
        <f>+Identification!$C$4</f>
        <v>100000001</v>
      </c>
      <c r="B681" s="146" t="s">
        <v>360</v>
      </c>
      <c r="C681" s="147" t="s">
        <v>96</v>
      </c>
      <c r="D681" s="107" t="str">
        <f t="shared" si="59"/>
        <v>pdt_HS_N</v>
      </c>
      <c r="E681" s="108">
        <f>HLOOKUP(D681,Produits!$B$3:$N$4,2,FALSE)</f>
        <v>7</v>
      </c>
      <c r="F681" s="108" t="str">
        <f t="shared" si="48"/>
        <v>Produits_PCP5_pdt_HS_N</v>
      </c>
      <c r="G681" s="148">
        <f t="shared" si="46"/>
        <v>0</v>
      </c>
    </row>
    <row r="682" spans="1:7" x14ac:dyDescent="0.25">
      <c r="A682" s="146" t="str">
        <f>+Identification!$C$4</f>
        <v>100000001</v>
      </c>
      <c r="B682" s="146" t="s">
        <v>360</v>
      </c>
      <c r="C682" s="147" t="s">
        <v>97</v>
      </c>
      <c r="D682" s="107" t="str">
        <f t="shared" si="59"/>
        <v>pdt_HS_N</v>
      </c>
      <c r="E682" s="108">
        <f>HLOOKUP(D682,Produits!$B$3:$N$4,2,FALSE)</f>
        <v>7</v>
      </c>
      <c r="F682" s="108" t="str">
        <f t="shared" si="48"/>
        <v>Produits_PCP6_pdt_HS_N</v>
      </c>
      <c r="G682" s="148">
        <f t="shared" si="46"/>
        <v>0</v>
      </c>
    </row>
    <row r="683" spans="1:7" x14ac:dyDescent="0.25">
      <c r="A683" s="146" t="str">
        <f>+Identification!$C$4</f>
        <v>100000001</v>
      </c>
      <c r="B683" s="146" t="s">
        <v>360</v>
      </c>
      <c r="C683" s="147" t="s">
        <v>98</v>
      </c>
      <c r="D683" s="107" t="str">
        <f t="shared" si="59"/>
        <v>pdt_HS_N</v>
      </c>
      <c r="E683" s="108">
        <f>HLOOKUP(D683,Produits!$B$3:$N$4,2,FALSE)</f>
        <v>7</v>
      </c>
      <c r="F683" s="108" t="str">
        <f t="shared" si="48"/>
        <v>Produits_PCP7_pdt_HS_N</v>
      </c>
      <c r="G683" s="148">
        <f t="shared" si="46"/>
        <v>0</v>
      </c>
    </row>
    <row r="684" spans="1:7" x14ac:dyDescent="0.25">
      <c r="A684" s="146" t="str">
        <f>+Identification!$C$4</f>
        <v>100000001</v>
      </c>
      <c r="B684" s="146" t="s">
        <v>360</v>
      </c>
      <c r="C684" s="147" t="s">
        <v>99</v>
      </c>
      <c r="D684" s="107" t="str">
        <f t="shared" si="59"/>
        <v>pdt_HS_N</v>
      </c>
      <c r="E684" s="108">
        <f>HLOOKUP(D684,Produits!$B$3:$N$4,2,FALSE)</f>
        <v>7</v>
      </c>
      <c r="F684" s="108" t="str">
        <f t="shared" si="48"/>
        <v>Produits_PCP8_pdt_HS_N</v>
      </c>
      <c r="G684" s="148">
        <f t="shared" si="46"/>
        <v>0</v>
      </c>
    </row>
    <row r="685" spans="1:7" x14ac:dyDescent="0.25">
      <c r="A685" s="146" t="str">
        <f>+Identification!$C$4</f>
        <v>100000001</v>
      </c>
      <c r="B685" s="146" t="s">
        <v>360</v>
      </c>
      <c r="C685" s="147" t="s">
        <v>100</v>
      </c>
      <c r="D685" s="107" t="str">
        <f t="shared" si="59"/>
        <v>pdt_HS_N</v>
      </c>
      <c r="E685" s="108">
        <f>HLOOKUP(D685,Produits!$B$3:$N$4,2,FALSE)</f>
        <v>7</v>
      </c>
      <c r="F685" s="108" t="str">
        <f t="shared" si="48"/>
        <v>Produits_PCP9_pdt_HS_N</v>
      </c>
      <c r="G685" s="148">
        <f t="shared" si="46"/>
        <v>0</v>
      </c>
    </row>
    <row r="686" spans="1:7" ht="26.4" x14ac:dyDescent="0.25">
      <c r="A686" s="146" t="str">
        <f>+Identification!$C$4</f>
        <v>100000001</v>
      </c>
      <c r="B686" s="146" t="s">
        <v>360</v>
      </c>
      <c r="C686" s="147" t="s">
        <v>101</v>
      </c>
      <c r="D686" s="107" t="str">
        <f t="shared" si="59"/>
        <v>pdt_HS_N</v>
      </c>
      <c r="E686" s="108">
        <f>HLOOKUP(D686,Produits!$B$3:$N$4,2,FALSE)</f>
        <v>7</v>
      </c>
      <c r="F686" s="108" t="str">
        <f t="shared" si="48"/>
        <v>Produits_PCP10_pdt_HS_N</v>
      </c>
      <c r="G686" s="148">
        <f t="shared" si="46"/>
        <v>0</v>
      </c>
    </row>
    <row r="687" spans="1:7" ht="26.4" x14ac:dyDescent="0.25">
      <c r="A687" s="146" t="str">
        <f>+Identification!$C$4</f>
        <v>100000001</v>
      </c>
      <c r="B687" s="146" t="s">
        <v>360</v>
      </c>
      <c r="C687" s="147" t="s">
        <v>102</v>
      </c>
      <c r="D687" s="107" t="str">
        <f t="shared" si="59"/>
        <v>pdt_HS_N</v>
      </c>
      <c r="E687" s="108">
        <f>HLOOKUP(D687,Produits!$B$3:$N$4,2,FALSE)</f>
        <v>7</v>
      </c>
      <c r="F687" s="108" t="str">
        <f t="shared" si="48"/>
        <v>Produits_PCP11_pdt_HS_N</v>
      </c>
      <c r="G687" s="148">
        <f t="shared" si="46"/>
        <v>0</v>
      </c>
    </row>
    <row r="688" spans="1:7" ht="26.4" x14ac:dyDescent="0.25">
      <c r="A688" s="146" t="str">
        <f>+Identification!$C$4</f>
        <v>100000001</v>
      </c>
      <c r="B688" s="146" t="s">
        <v>360</v>
      </c>
      <c r="C688" s="147" t="s">
        <v>103</v>
      </c>
      <c r="D688" s="107" t="str">
        <f t="shared" si="59"/>
        <v>pdt_HS_N</v>
      </c>
      <c r="E688" s="108">
        <f>HLOOKUP(D688,Produits!$B$3:$N$4,2,FALSE)</f>
        <v>7</v>
      </c>
      <c r="F688" s="108" t="str">
        <f t="shared" si="48"/>
        <v>Produits_PCP12_pdt_HS_N</v>
      </c>
      <c r="G688" s="148">
        <f t="shared" si="46"/>
        <v>0</v>
      </c>
    </row>
    <row r="689" spans="1:7" ht="26.4" x14ac:dyDescent="0.25">
      <c r="A689" s="146" t="str">
        <f>+Identification!$C$4</f>
        <v>100000001</v>
      </c>
      <c r="B689" s="146" t="s">
        <v>360</v>
      </c>
      <c r="C689" s="147" t="s">
        <v>104</v>
      </c>
      <c r="D689" s="107" t="str">
        <f t="shared" si="59"/>
        <v>pdt_HS_N</v>
      </c>
      <c r="E689" s="108">
        <f>HLOOKUP(D689,Produits!$B$3:$N$4,2,FALSE)</f>
        <v>7</v>
      </c>
      <c r="F689" s="108" t="str">
        <f t="shared" si="48"/>
        <v>Produits_PCP13_pdt_HS_N</v>
      </c>
      <c r="G689" s="148">
        <f t="shared" si="46"/>
        <v>0</v>
      </c>
    </row>
    <row r="690" spans="1:7" ht="26.4" x14ac:dyDescent="0.25">
      <c r="A690" s="146" t="str">
        <f>+Identification!$C$4</f>
        <v>100000001</v>
      </c>
      <c r="B690" s="146" t="s">
        <v>360</v>
      </c>
      <c r="C690" s="147" t="s">
        <v>105</v>
      </c>
      <c r="D690" s="107" t="str">
        <f t="shared" si="59"/>
        <v>pdt_HS_N</v>
      </c>
      <c r="E690" s="108">
        <f>HLOOKUP(D690,Produits!$B$3:$N$4,2,FALSE)</f>
        <v>7</v>
      </c>
      <c r="F690" s="108" t="str">
        <f t="shared" si="48"/>
        <v>Produits_PCP14_pdt_HS_N</v>
      </c>
      <c r="G690" s="148">
        <f t="shared" si="46"/>
        <v>0</v>
      </c>
    </row>
    <row r="691" spans="1:7" ht="26.4" x14ac:dyDescent="0.25">
      <c r="A691" s="146" t="str">
        <f>+Identification!$C$4</f>
        <v>100000001</v>
      </c>
      <c r="B691" s="146" t="s">
        <v>360</v>
      </c>
      <c r="C691" s="147" t="s">
        <v>106</v>
      </c>
      <c r="D691" s="107" t="str">
        <f t="shared" si="59"/>
        <v>pdt_HS_N</v>
      </c>
      <c r="E691" s="108">
        <f>HLOOKUP(D691,Produits!$B$3:$N$4,2,FALSE)</f>
        <v>7</v>
      </c>
      <c r="F691" s="108" t="str">
        <f t="shared" si="48"/>
        <v>Produits_PCP15_pdt_HS_N</v>
      </c>
      <c r="G691" s="148">
        <f t="shared" si="46"/>
        <v>0</v>
      </c>
    </row>
    <row r="692" spans="1:7" ht="26.4" x14ac:dyDescent="0.25">
      <c r="A692" s="146" t="str">
        <f>+Identification!$C$4</f>
        <v>100000001</v>
      </c>
      <c r="B692" s="146" t="s">
        <v>360</v>
      </c>
      <c r="C692" s="147" t="s">
        <v>107</v>
      </c>
      <c r="D692" s="107" t="str">
        <f t="shared" si="59"/>
        <v>pdt_HS_N</v>
      </c>
      <c r="E692" s="108">
        <f>HLOOKUP(D692,Produits!$B$3:$N$4,2,FALSE)</f>
        <v>7</v>
      </c>
      <c r="F692" s="108" t="str">
        <f t="shared" si="48"/>
        <v>Produits_PCP16_pdt_HS_N</v>
      </c>
      <c r="G692" s="148">
        <f t="shared" si="46"/>
        <v>0</v>
      </c>
    </row>
    <row r="693" spans="1:7" ht="26.4" x14ac:dyDescent="0.25">
      <c r="A693" s="146" t="str">
        <f>+Identification!$C$4</f>
        <v>100000001</v>
      </c>
      <c r="B693" s="146" t="s">
        <v>360</v>
      </c>
      <c r="C693" s="147" t="s">
        <v>108</v>
      </c>
      <c r="D693" s="107" t="str">
        <f t="shared" si="59"/>
        <v>pdt_HS_N</v>
      </c>
      <c r="E693" s="108">
        <f>HLOOKUP(D693,Produits!$B$3:$N$4,2,FALSE)</f>
        <v>7</v>
      </c>
      <c r="F693" s="108" t="str">
        <f t="shared" si="48"/>
        <v>Produits_PCP17_pdt_HS_N</v>
      </c>
      <c r="G693" s="148">
        <f t="shared" si="46"/>
        <v>0</v>
      </c>
    </row>
    <row r="694" spans="1:7" ht="26.4" x14ac:dyDescent="0.25">
      <c r="A694" s="146" t="str">
        <f>+Identification!$C$4</f>
        <v>100000001</v>
      </c>
      <c r="B694" s="146" t="s">
        <v>360</v>
      </c>
      <c r="C694" s="147" t="s">
        <v>109</v>
      </c>
      <c r="D694" s="107" t="str">
        <f t="shared" si="59"/>
        <v>pdt_HS_N</v>
      </c>
      <c r="E694" s="108">
        <f>HLOOKUP(D694,Produits!$B$3:$N$4,2,FALSE)</f>
        <v>7</v>
      </c>
      <c r="F694" s="108" t="str">
        <f t="shared" si="48"/>
        <v>Produits_PCP18_pdt_HS_N</v>
      </c>
      <c r="G694" s="148">
        <f t="shared" si="46"/>
        <v>0</v>
      </c>
    </row>
    <row r="695" spans="1:7" ht="26.4" x14ac:dyDescent="0.25">
      <c r="A695" s="146" t="str">
        <f>+Identification!$C$4</f>
        <v>100000001</v>
      </c>
      <c r="B695" s="146" t="s">
        <v>360</v>
      </c>
      <c r="C695" s="147" t="s">
        <v>110</v>
      </c>
      <c r="D695" s="107" t="str">
        <f t="shared" si="59"/>
        <v>pdt_HS_N</v>
      </c>
      <c r="E695" s="108">
        <f>HLOOKUP(D695,Produits!$B$3:$N$4,2,FALSE)</f>
        <v>7</v>
      </c>
      <c r="F695" s="108" t="str">
        <f t="shared" si="48"/>
        <v>Produits_PCP19_pdt_HS_N</v>
      </c>
      <c r="G695" s="148">
        <f t="shared" si="46"/>
        <v>0</v>
      </c>
    </row>
    <row r="696" spans="1:7" ht="26.4" x14ac:dyDescent="0.25">
      <c r="A696" s="146" t="str">
        <f>+Identification!$C$4</f>
        <v>100000001</v>
      </c>
      <c r="B696" s="146" t="s">
        <v>360</v>
      </c>
      <c r="C696" s="147" t="s">
        <v>111</v>
      </c>
      <c r="D696" s="107" t="str">
        <f t="shared" si="59"/>
        <v>pdt_HS_N</v>
      </c>
      <c r="E696" s="108">
        <f>HLOOKUP(D696,Produits!$B$3:$N$4,2,FALSE)</f>
        <v>7</v>
      </c>
      <c r="F696" s="108" t="str">
        <f t="shared" si="48"/>
        <v>Produits_PCP20_pdt_HS_N</v>
      </c>
      <c r="G696" s="148">
        <f t="shared" si="46"/>
        <v>0</v>
      </c>
    </row>
    <row r="697" spans="1:7" ht="26.4" x14ac:dyDescent="0.25">
      <c r="A697" s="146" t="str">
        <f>+Identification!$C$4</f>
        <v>100000001</v>
      </c>
      <c r="B697" s="146" t="s">
        <v>360</v>
      </c>
      <c r="C697" s="147" t="s">
        <v>112</v>
      </c>
      <c r="D697" s="107" t="str">
        <f t="shared" si="59"/>
        <v>pdt_HS_N</v>
      </c>
      <c r="E697" s="108">
        <f>HLOOKUP(D697,Produits!$B$3:$N$4,2,FALSE)</f>
        <v>7</v>
      </c>
      <c r="F697" s="108" t="str">
        <f t="shared" si="48"/>
        <v>Produits_PCP21_pdt_HS_N</v>
      </c>
      <c r="G697" s="148">
        <f t="shared" si="46"/>
        <v>0</v>
      </c>
    </row>
    <row r="698" spans="1:7" ht="26.4" x14ac:dyDescent="0.25">
      <c r="A698" s="146" t="str">
        <f>+Identification!$C$4</f>
        <v>100000001</v>
      </c>
      <c r="B698" s="146" t="s">
        <v>360</v>
      </c>
      <c r="C698" s="147" t="s">
        <v>113</v>
      </c>
      <c r="D698" s="107" t="str">
        <f t="shared" si="59"/>
        <v>pdt_HS_N</v>
      </c>
      <c r="E698" s="108">
        <f>HLOOKUP(D698,Produits!$B$3:$N$4,2,FALSE)</f>
        <v>7</v>
      </c>
      <c r="F698" s="108" t="str">
        <f t="shared" si="48"/>
        <v>Produits_PCP22_pdt_HS_N</v>
      </c>
      <c r="G698" s="148">
        <f t="shared" si="46"/>
        <v>0</v>
      </c>
    </row>
    <row r="699" spans="1:7" ht="26.4" x14ac:dyDescent="0.25">
      <c r="A699" s="146" t="str">
        <f>+Identification!$C$4</f>
        <v>100000001</v>
      </c>
      <c r="B699" s="146" t="s">
        <v>360</v>
      </c>
      <c r="C699" s="147" t="s">
        <v>114</v>
      </c>
      <c r="D699" s="107" t="str">
        <f t="shared" si="59"/>
        <v>pdt_HS_N</v>
      </c>
      <c r="E699" s="108">
        <f>HLOOKUP(D699,Produits!$B$3:$N$4,2,FALSE)</f>
        <v>7</v>
      </c>
      <c r="F699" s="108" t="str">
        <f t="shared" si="48"/>
        <v>Produits_PCP23_pdt_HS_N</v>
      </c>
      <c r="G699" s="148">
        <f t="shared" si="46"/>
        <v>0</v>
      </c>
    </row>
    <row r="700" spans="1:7" ht="26.4" x14ac:dyDescent="0.25">
      <c r="A700" s="146" t="str">
        <f>+Identification!$C$4</f>
        <v>100000001</v>
      </c>
      <c r="B700" s="146" t="s">
        <v>360</v>
      </c>
      <c r="C700" s="147" t="s">
        <v>115</v>
      </c>
      <c r="D700" s="107" t="str">
        <f t="shared" si="59"/>
        <v>pdt_HS_N</v>
      </c>
      <c r="E700" s="108">
        <f>HLOOKUP(D700,Produits!$B$3:$N$4,2,FALSE)</f>
        <v>7</v>
      </c>
      <c r="F700" s="108" t="str">
        <f t="shared" si="48"/>
        <v>Produits_PCP24_pdt_HS_N</v>
      </c>
      <c r="G700" s="148">
        <f t="shared" si="46"/>
        <v>0</v>
      </c>
    </row>
    <row r="701" spans="1:7" ht="26.4" x14ac:dyDescent="0.25">
      <c r="A701" s="146" t="str">
        <f>+Identification!$C$4</f>
        <v>100000001</v>
      </c>
      <c r="B701" s="146" t="s">
        <v>360</v>
      </c>
      <c r="C701" s="147" t="s">
        <v>116</v>
      </c>
      <c r="D701" s="107" t="str">
        <f t="shared" si="59"/>
        <v>pdt_HS_N</v>
      </c>
      <c r="E701" s="108">
        <f>HLOOKUP(D701,Produits!$B$3:$N$4,2,FALSE)</f>
        <v>7</v>
      </c>
      <c r="F701" s="108" t="str">
        <f t="shared" si="48"/>
        <v>Produits_PCP25_pdt_HS_N</v>
      </c>
      <c r="G701" s="148">
        <f t="shared" si="46"/>
        <v>0</v>
      </c>
    </row>
    <row r="702" spans="1:7" ht="26.4" x14ac:dyDescent="0.25">
      <c r="A702" s="146" t="str">
        <f>+Identification!$C$4</f>
        <v>100000001</v>
      </c>
      <c r="B702" s="146" t="s">
        <v>360</v>
      </c>
      <c r="C702" s="147" t="s">
        <v>117</v>
      </c>
      <c r="D702" s="107" t="str">
        <f t="shared" si="59"/>
        <v>pdt_HS_N</v>
      </c>
      <c r="E702" s="108">
        <f>HLOOKUP(D702,Produits!$B$3:$N$4,2,FALSE)</f>
        <v>7</v>
      </c>
      <c r="F702" s="108" t="str">
        <f t="shared" si="48"/>
        <v>Produits_PCP26_pdt_HS_N</v>
      </c>
      <c r="G702" s="148">
        <f t="shared" si="46"/>
        <v>0</v>
      </c>
    </row>
    <row r="703" spans="1:7" ht="26.4" x14ac:dyDescent="0.25">
      <c r="A703" s="146" t="str">
        <f>+Identification!$C$4</f>
        <v>100000001</v>
      </c>
      <c r="B703" s="146" t="s">
        <v>360</v>
      </c>
      <c r="C703" s="147" t="s">
        <v>118</v>
      </c>
      <c r="D703" s="107" t="str">
        <f t="shared" si="59"/>
        <v>pdt_HS_N</v>
      </c>
      <c r="E703" s="108">
        <f>HLOOKUP(D703,Produits!$B$3:$N$4,2,FALSE)</f>
        <v>7</v>
      </c>
      <c r="F703" s="108" t="str">
        <f t="shared" si="48"/>
        <v>Produits_PCP27_pdt_HS_N</v>
      </c>
      <c r="G703" s="148">
        <f t="shared" si="46"/>
        <v>0</v>
      </c>
    </row>
    <row r="704" spans="1:7" ht="26.4" x14ac:dyDescent="0.25">
      <c r="A704" s="146" t="str">
        <f>+Identification!$C$4</f>
        <v>100000001</v>
      </c>
      <c r="B704" s="146" t="s">
        <v>360</v>
      </c>
      <c r="C704" s="147" t="s">
        <v>119</v>
      </c>
      <c r="D704" s="107" t="str">
        <f t="shared" si="59"/>
        <v>pdt_HS_N</v>
      </c>
      <c r="E704" s="108">
        <f>HLOOKUP(D704,Produits!$B$3:$N$4,2,FALSE)</f>
        <v>7</v>
      </c>
      <c r="F704" s="108" t="str">
        <f t="shared" si="48"/>
        <v>Produits_PCP28_pdt_HS_N</v>
      </c>
      <c r="G704" s="148">
        <f t="shared" si="46"/>
        <v>0</v>
      </c>
    </row>
    <row r="705" spans="1:7" ht="26.4" x14ac:dyDescent="0.25">
      <c r="A705" s="146" t="str">
        <f>+Identification!$C$4</f>
        <v>100000001</v>
      </c>
      <c r="B705" s="146" t="s">
        <v>360</v>
      </c>
      <c r="C705" s="147" t="s">
        <v>120</v>
      </c>
      <c r="D705" s="107" t="str">
        <f t="shared" si="59"/>
        <v>pdt_HS_N</v>
      </c>
      <c r="E705" s="108">
        <f>HLOOKUP(D705,Produits!$B$3:$N$4,2,FALSE)</f>
        <v>7</v>
      </c>
      <c r="F705" s="108" t="str">
        <f t="shared" si="48"/>
        <v>Produits_PCP29_pdt_HS_N</v>
      </c>
      <c r="G705" s="148">
        <f t="shared" si="46"/>
        <v>0</v>
      </c>
    </row>
    <row r="706" spans="1:7" ht="26.4" x14ac:dyDescent="0.25">
      <c r="A706" s="146" t="str">
        <f>+Identification!$C$4</f>
        <v>100000001</v>
      </c>
      <c r="B706" s="146" t="s">
        <v>360</v>
      </c>
      <c r="C706" s="147" t="s">
        <v>121</v>
      </c>
      <c r="D706" s="107" t="str">
        <f t="shared" si="59"/>
        <v>pdt_HS_N</v>
      </c>
      <c r="E706" s="108">
        <f>HLOOKUP(D706,Produits!$B$3:$N$4,2,FALSE)</f>
        <v>7</v>
      </c>
      <c r="F706" s="108" t="str">
        <f t="shared" si="48"/>
        <v>Produits_PCP30_pdt_HS_N</v>
      </c>
      <c r="G706" s="148">
        <f t="shared" si="46"/>
        <v>0</v>
      </c>
    </row>
    <row r="707" spans="1:7" ht="26.4" x14ac:dyDescent="0.25">
      <c r="A707" s="146" t="str">
        <f>+Identification!$C$4</f>
        <v>100000001</v>
      </c>
      <c r="B707" s="146" t="s">
        <v>360</v>
      </c>
      <c r="C707" s="147" t="s">
        <v>122</v>
      </c>
      <c r="D707" s="107" t="str">
        <f t="shared" si="59"/>
        <v>pdt_HS_N</v>
      </c>
      <c r="E707" s="108">
        <f>HLOOKUP(D707,Produits!$B$3:$N$4,2,FALSE)</f>
        <v>7</v>
      </c>
      <c r="F707" s="108" t="str">
        <f t="shared" si="48"/>
        <v>Produits_PCP31_pdt_HS_N</v>
      </c>
      <c r="G707" s="148">
        <f t="shared" si="46"/>
        <v>0</v>
      </c>
    </row>
    <row r="708" spans="1:7" ht="26.4" x14ac:dyDescent="0.25">
      <c r="A708" s="146" t="str">
        <f>+Identification!$C$4</f>
        <v>100000001</v>
      </c>
      <c r="B708" s="146" t="s">
        <v>360</v>
      </c>
      <c r="C708" s="147" t="s">
        <v>123</v>
      </c>
      <c r="D708" s="107" t="str">
        <f t="shared" si="59"/>
        <v>pdt_HS_N</v>
      </c>
      <c r="E708" s="108">
        <f>HLOOKUP(D708,Produits!$B$3:$N$4,2,FALSE)</f>
        <v>7</v>
      </c>
      <c r="F708" s="108" t="str">
        <f t="shared" si="48"/>
        <v>Produits_PCP32_pdt_HS_N</v>
      </c>
      <c r="G708" s="148">
        <f t="shared" si="46"/>
        <v>0</v>
      </c>
    </row>
    <row r="709" spans="1:7" ht="26.4" x14ac:dyDescent="0.25">
      <c r="A709" s="146" t="str">
        <f>+Identification!$C$4</f>
        <v>100000001</v>
      </c>
      <c r="B709" s="146" t="s">
        <v>360</v>
      </c>
      <c r="C709" s="147" t="s">
        <v>124</v>
      </c>
      <c r="D709" s="107" t="str">
        <f t="shared" si="59"/>
        <v>pdt_HS_N</v>
      </c>
      <c r="E709" s="108">
        <f>HLOOKUP(D709,Produits!$B$3:$N$4,2,FALSE)</f>
        <v>7</v>
      </c>
      <c r="F709" s="108" t="str">
        <f t="shared" si="48"/>
        <v>Produits_PCP33_pdt_HS_N</v>
      </c>
      <c r="G709" s="148">
        <f t="shared" si="46"/>
        <v>0</v>
      </c>
    </row>
    <row r="710" spans="1:7" ht="26.4" x14ac:dyDescent="0.25">
      <c r="A710" s="146" t="str">
        <f>+Identification!$C$4</f>
        <v>100000001</v>
      </c>
      <c r="B710" s="146" t="s">
        <v>360</v>
      </c>
      <c r="C710" s="147" t="s">
        <v>125</v>
      </c>
      <c r="D710" s="107" t="str">
        <f t="shared" si="59"/>
        <v>pdt_HS_N</v>
      </c>
      <c r="E710" s="108">
        <f>HLOOKUP(D710,Produits!$B$3:$N$4,2,FALSE)</f>
        <v>7</v>
      </c>
      <c r="F710" s="108" t="str">
        <f t="shared" si="48"/>
        <v>Produits_PCP34_pdt_HS_N</v>
      </c>
      <c r="G710" s="148">
        <f t="shared" si="46"/>
        <v>0</v>
      </c>
    </row>
    <row r="711" spans="1:7" ht="26.4" x14ac:dyDescent="0.25">
      <c r="A711" s="146" t="str">
        <f>+Identification!$C$4</f>
        <v>100000001</v>
      </c>
      <c r="B711" s="146" t="s">
        <v>360</v>
      </c>
      <c r="C711" s="147" t="s">
        <v>126</v>
      </c>
      <c r="D711" s="107" t="str">
        <f t="shared" si="59"/>
        <v>pdt_HS_N</v>
      </c>
      <c r="E711" s="108">
        <f>HLOOKUP(D711,Produits!$B$3:$N$4,2,FALSE)</f>
        <v>7</v>
      </c>
      <c r="F711" s="108" t="str">
        <f t="shared" si="48"/>
        <v>Produits_PCP35_pdt_HS_N</v>
      </c>
      <c r="G711" s="148">
        <f t="shared" ref="G711:G810" si="60">VLOOKUP(C711,PCP,E711,FALSE)</f>
        <v>0</v>
      </c>
    </row>
    <row r="712" spans="1:7" ht="26.4" x14ac:dyDescent="0.25">
      <c r="A712" s="146" t="str">
        <f>+Identification!$C$4</f>
        <v>100000001</v>
      </c>
      <c r="B712" s="146" t="s">
        <v>360</v>
      </c>
      <c r="C712" s="147" t="s">
        <v>127</v>
      </c>
      <c r="D712" s="107" t="str">
        <f t="shared" si="59"/>
        <v>pdt_HS_N</v>
      </c>
      <c r="E712" s="108">
        <f>HLOOKUP(D712,Produits!$B$3:$N$4,2,FALSE)</f>
        <v>7</v>
      </c>
      <c r="F712" s="108" t="str">
        <f t="shared" si="48"/>
        <v>Produits_PCP36_pdt_HS_N</v>
      </c>
      <c r="G712" s="148">
        <f t="shared" si="60"/>
        <v>0</v>
      </c>
    </row>
    <row r="713" spans="1:7" ht="26.4" x14ac:dyDescent="0.25">
      <c r="A713" s="146" t="str">
        <f>+Identification!$C$4</f>
        <v>100000001</v>
      </c>
      <c r="B713" s="146" t="s">
        <v>360</v>
      </c>
      <c r="C713" s="147" t="s">
        <v>128</v>
      </c>
      <c r="D713" s="107" t="str">
        <f t="shared" si="59"/>
        <v>pdt_HS_N</v>
      </c>
      <c r="E713" s="108">
        <f>HLOOKUP(D713,Produits!$B$3:$N$4,2,FALSE)</f>
        <v>7</v>
      </c>
      <c r="F713" s="108" t="str">
        <f t="shared" si="48"/>
        <v>Produits_PCP37_pdt_HS_N</v>
      </c>
      <c r="G713" s="148">
        <f t="shared" si="60"/>
        <v>0</v>
      </c>
    </row>
    <row r="714" spans="1:7" ht="26.4" x14ac:dyDescent="0.25">
      <c r="A714" s="146" t="str">
        <f>+Identification!$C$4</f>
        <v>100000001</v>
      </c>
      <c r="B714" s="146" t="s">
        <v>360</v>
      </c>
      <c r="C714" s="147" t="s">
        <v>129</v>
      </c>
      <c r="D714" s="107" t="str">
        <f t="shared" si="59"/>
        <v>pdt_HS_N</v>
      </c>
      <c r="E714" s="108">
        <f>HLOOKUP(D714,Produits!$B$3:$N$4,2,FALSE)</f>
        <v>7</v>
      </c>
      <c r="F714" s="108" t="str">
        <f t="shared" si="48"/>
        <v>Produits_PCP38_pdt_HS_N</v>
      </c>
      <c r="G714" s="148">
        <f t="shared" si="60"/>
        <v>0</v>
      </c>
    </row>
    <row r="715" spans="1:7" ht="26.4" x14ac:dyDescent="0.25">
      <c r="A715" s="146" t="str">
        <f>+Identification!$C$4</f>
        <v>100000001</v>
      </c>
      <c r="B715" s="146" t="s">
        <v>360</v>
      </c>
      <c r="C715" s="147" t="s">
        <v>130</v>
      </c>
      <c r="D715" s="107" t="str">
        <f t="shared" si="59"/>
        <v>pdt_HS_N</v>
      </c>
      <c r="E715" s="108">
        <f>HLOOKUP(D715,Produits!$B$3:$N$4,2,FALSE)</f>
        <v>7</v>
      </c>
      <c r="F715" s="108" t="str">
        <f t="shared" si="48"/>
        <v>Produits_PCP39_pdt_HS_N</v>
      </c>
      <c r="G715" s="148">
        <f t="shared" si="60"/>
        <v>0</v>
      </c>
    </row>
    <row r="716" spans="1:7" ht="26.4" x14ac:dyDescent="0.25">
      <c r="A716" s="146" t="str">
        <f>+Identification!$C$4</f>
        <v>100000001</v>
      </c>
      <c r="B716" s="146" t="s">
        <v>360</v>
      </c>
      <c r="C716" s="147" t="s">
        <v>131</v>
      </c>
      <c r="D716" s="107" t="str">
        <f t="shared" si="59"/>
        <v>pdt_HS_N</v>
      </c>
      <c r="E716" s="108">
        <f>HLOOKUP(D716,Produits!$B$3:$N$4,2,FALSE)</f>
        <v>7</v>
      </c>
      <c r="F716" s="108" t="str">
        <f t="shared" si="48"/>
        <v>Produits_PCP40_pdt_HS_N</v>
      </c>
      <c r="G716" s="148">
        <f t="shared" si="60"/>
        <v>0</v>
      </c>
    </row>
    <row r="717" spans="1:7" ht="26.4" x14ac:dyDescent="0.25">
      <c r="A717" s="146" t="str">
        <f>+Identification!$C$4</f>
        <v>100000001</v>
      </c>
      <c r="B717" s="146" t="s">
        <v>360</v>
      </c>
      <c r="C717" s="147" t="s">
        <v>132</v>
      </c>
      <c r="D717" s="107" t="str">
        <f t="shared" si="59"/>
        <v>pdt_HS_N</v>
      </c>
      <c r="E717" s="108">
        <f>HLOOKUP(D717,Produits!$B$3:$N$4,2,FALSE)</f>
        <v>7</v>
      </c>
      <c r="F717" s="108" t="str">
        <f t="shared" si="48"/>
        <v>Produits_PCP41_pdt_HS_N</v>
      </c>
      <c r="G717" s="148">
        <f t="shared" si="60"/>
        <v>0</v>
      </c>
    </row>
    <row r="718" spans="1:7" ht="26.4" x14ac:dyDescent="0.25">
      <c r="A718" s="146" t="str">
        <f>+Identification!$C$4</f>
        <v>100000001</v>
      </c>
      <c r="B718" s="146" t="s">
        <v>360</v>
      </c>
      <c r="C718" s="147" t="s">
        <v>133</v>
      </c>
      <c r="D718" s="107" t="str">
        <f t="shared" si="59"/>
        <v>pdt_HS_N</v>
      </c>
      <c r="E718" s="108">
        <f>HLOOKUP(D718,Produits!$B$3:$N$4,2,FALSE)</f>
        <v>7</v>
      </c>
      <c r="F718" s="108" t="str">
        <f t="shared" si="48"/>
        <v>Produits_PCP42_pdt_HS_N</v>
      </c>
      <c r="G718" s="148">
        <f t="shared" si="60"/>
        <v>0</v>
      </c>
    </row>
    <row r="719" spans="1:7" ht="26.4" x14ac:dyDescent="0.25">
      <c r="A719" s="146" t="str">
        <f>+Identification!$C$4</f>
        <v>100000001</v>
      </c>
      <c r="B719" s="146" t="s">
        <v>360</v>
      </c>
      <c r="C719" s="147" t="s">
        <v>134</v>
      </c>
      <c r="D719" s="107" t="str">
        <f t="shared" si="59"/>
        <v>pdt_HS_N</v>
      </c>
      <c r="E719" s="108">
        <f>HLOOKUP(D719,Produits!$B$3:$N$4,2,FALSE)</f>
        <v>7</v>
      </c>
      <c r="F719" s="108" t="str">
        <f t="shared" si="48"/>
        <v>Produits_PCP43_pdt_HS_N</v>
      </c>
      <c r="G719" s="148">
        <f t="shared" si="60"/>
        <v>0</v>
      </c>
    </row>
    <row r="720" spans="1:7" ht="26.4" x14ac:dyDescent="0.25">
      <c r="A720" s="146" t="str">
        <f>+Identification!$C$4</f>
        <v>100000001</v>
      </c>
      <c r="B720" s="146" t="s">
        <v>360</v>
      </c>
      <c r="C720" s="147" t="s">
        <v>135</v>
      </c>
      <c r="D720" s="107" t="str">
        <f t="shared" si="59"/>
        <v>pdt_HS_N</v>
      </c>
      <c r="E720" s="108">
        <f>HLOOKUP(D720,Produits!$B$3:$N$4,2,FALSE)</f>
        <v>7</v>
      </c>
      <c r="F720" s="108" t="str">
        <f t="shared" si="48"/>
        <v>Produits_PCP44_pdt_HS_N</v>
      </c>
      <c r="G720" s="148">
        <f t="shared" si="60"/>
        <v>0</v>
      </c>
    </row>
    <row r="721" spans="1:7" ht="26.4" x14ac:dyDescent="0.25">
      <c r="A721" s="146" t="str">
        <f>+Identification!$C$4</f>
        <v>100000001</v>
      </c>
      <c r="B721" s="146" t="s">
        <v>360</v>
      </c>
      <c r="C721" s="147" t="s">
        <v>136</v>
      </c>
      <c r="D721" s="107" t="str">
        <f t="shared" si="59"/>
        <v>pdt_HS_N</v>
      </c>
      <c r="E721" s="108">
        <f>HLOOKUP(D721,Produits!$B$3:$N$4,2,FALSE)</f>
        <v>7</v>
      </c>
      <c r="F721" s="108" t="str">
        <f t="shared" si="48"/>
        <v>Produits_PCP45_pdt_HS_N</v>
      </c>
      <c r="G721" s="148">
        <f t="shared" si="60"/>
        <v>0</v>
      </c>
    </row>
    <row r="722" spans="1:7" ht="26.4" x14ac:dyDescent="0.25">
      <c r="A722" s="146" t="str">
        <f>+Identification!$C$4</f>
        <v>100000001</v>
      </c>
      <c r="B722" s="146" t="s">
        <v>360</v>
      </c>
      <c r="C722" s="147" t="s">
        <v>137</v>
      </c>
      <c r="D722" s="107" t="str">
        <f t="shared" si="59"/>
        <v>pdt_HS_N</v>
      </c>
      <c r="E722" s="108">
        <f>HLOOKUP(D722,Produits!$B$3:$N$4,2,FALSE)</f>
        <v>7</v>
      </c>
      <c r="F722" s="108" t="str">
        <f t="shared" si="48"/>
        <v>Produits_PCP46_pdt_HS_N</v>
      </c>
      <c r="G722" s="148">
        <f t="shared" si="60"/>
        <v>0</v>
      </c>
    </row>
    <row r="723" spans="1:7" ht="26.4" x14ac:dyDescent="0.25">
      <c r="A723" s="146" t="str">
        <f>+Identification!$C$4</f>
        <v>100000001</v>
      </c>
      <c r="B723" s="146" t="s">
        <v>360</v>
      </c>
      <c r="C723" s="147" t="s">
        <v>138</v>
      </c>
      <c r="D723" s="107" t="str">
        <f t="shared" si="59"/>
        <v>pdt_HS_N</v>
      </c>
      <c r="E723" s="108">
        <f>HLOOKUP(D723,Produits!$B$3:$N$4,2,FALSE)</f>
        <v>7</v>
      </c>
      <c r="F723" s="108" t="str">
        <f t="shared" si="48"/>
        <v>Produits_PCP47_pdt_HS_N</v>
      </c>
      <c r="G723" s="148">
        <f t="shared" si="60"/>
        <v>0</v>
      </c>
    </row>
    <row r="724" spans="1:7" ht="26.4" x14ac:dyDescent="0.25">
      <c r="A724" s="146" t="str">
        <f>+Identification!$C$4</f>
        <v>100000001</v>
      </c>
      <c r="B724" s="146" t="s">
        <v>360</v>
      </c>
      <c r="C724" s="147" t="s">
        <v>139</v>
      </c>
      <c r="D724" s="107" t="str">
        <f t="shared" si="59"/>
        <v>pdt_HS_N</v>
      </c>
      <c r="E724" s="108">
        <f>HLOOKUP(D724,Produits!$B$3:$N$4,2,FALSE)</f>
        <v>7</v>
      </c>
      <c r="F724" s="108" t="str">
        <f t="shared" si="48"/>
        <v>Produits_PCP48_pdt_HS_N</v>
      </c>
      <c r="G724" s="148">
        <f t="shared" si="60"/>
        <v>0</v>
      </c>
    </row>
    <row r="725" spans="1:7" ht="26.4" x14ac:dyDescent="0.25">
      <c r="A725" s="146" t="str">
        <f>+Identification!$C$4</f>
        <v>100000001</v>
      </c>
      <c r="B725" s="146" t="s">
        <v>360</v>
      </c>
      <c r="C725" s="147" t="s">
        <v>140</v>
      </c>
      <c r="D725" s="107" t="str">
        <f t="shared" si="59"/>
        <v>pdt_HS_N</v>
      </c>
      <c r="E725" s="108">
        <f>HLOOKUP(D725,Produits!$B$3:$N$4,2,FALSE)</f>
        <v>7</v>
      </c>
      <c r="F725" s="108" t="str">
        <f t="shared" si="48"/>
        <v>Produits_PCP49_pdt_HS_N</v>
      </c>
      <c r="G725" s="148">
        <f t="shared" si="60"/>
        <v>0</v>
      </c>
    </row>
    <row r="726" spans="1:7" ht="26.4" x14ac:dyDescent="0.25">
      <c r="A726" s="146" t="str">
        <f>+Identification!$C$4</f>
        <v>100000001</v>
      </c>
      <c r="B726" s="146" t="s">
        <v>360</v>
      </c>
      <c r="C726" s="147" t="s">
        <v>141</v>
      </c>
      <c r="D726" s="107" t="str">
        <f t="shared" si="59"/>
        <v>pdt_HS_N</v>
      </c>
      <c r="E726" s="108">
        <f>HLOOKUP(D726,Produits!$B$3:$N$4,2,FALSE)</f>
        <v>7</v>
      </c>
      <c r="F726" s="108" t="str">
        <f t="shared" si="48"/>
        <v>Produits_PCP50_pdt_HS_N</v>
      </c>
      <c r="G726" s="148">
        <f t="shared" si="60"/>
        <v>0</v>
      </c>
    </row>
    <row r="727" spans="1:7" ht="26.4" x14ac:dyDescent="0.25">
      <c r="A727" s="146" t="str">
        <f>+Identification!$C$4</f>
        <v>100000001</v>
      </c>
      <c r="B727" s="146" t="s">
        <v>360</v>
      </c>
      <c r="C727" s="147" t="s">
        <v>142</v>
      </c>
      <c r="D727" s="107" t="str">
        <f t="shared" si="59"/>
        <v>pdt_HS_N</v>
      </c>
      <c r="E727" s="108">
        <f>HLOOKUP(D727,Produits!$B$3:$N$4,2,FALSE)</f>
        <v>7</v>
      </c>
      <c r="F727" s="108" t="str">
        <f t="shared" si="48"/>
        <v>Produits_PCP51_pdt_HS_N</v>
      </c>
      <c r="G727" s="148">
        <f t="shared" si="60"/>
        <v>0</v>
      </c>
    </row>
    <row r="728" spans="1:7" ht="26.4" x14ac:dyDescent="0.25">
      <c r="A728" s="146" t="str">
        <f>+Identification!$C$4</f>
        <v>100000001</v>
      </c>
      <c r="B728" s="146" t="s">
        <v>360</v>
      </c>
      <c r="C728" s="147" t="s">
        <v>143</v>
      </c>
      <c r="D728" s="107" t="str">
        <f t="shared" si="59"/>
        <v>pdt_HS_N</v>
      </c>
      <c r="E728" s="108">
        <f>HLOOKUP(D728,Produits!$B$3:$N$4,2,FALSE)</f>
        <v>7</v>
      </c>
      <c r="F728" s="108" t="str">
        <f t="shared" si="48"/>
        <v>Produits_PCP52_pdt_HS_N</v>
      </c>
      <c r="G728" s="148">
        <f t="shared" si="60"/>
        <v>0</v>
      </c>
    </row>
    <row r="729" spans="1:7" ht="26.4" x14ac:dyDescent="0.25">
      <c r="A729" s="146" t="str">
        <f>+Identification!$C$4</f>
        <v>100000001</v>
      </c>
      <c r="B729" s="146" t="s">
        <v>360</v>
      </c>
      <c r="C729" s="147" t="s">
        <v>144</v>
      </c>
      <c r="D729" s="107" t="str">
        <f t="shared" si="59"/>
        <v>pdt_HS_N</v>
      </c>
      <c r="E729" s="108">
        <f>HLOOKUP(D729,Produits!$B$3:$N$4,2,FALSE)</f>
        <v>7</v>
      </c>
      <c r="F729" s="108" t="str">
        <f t="shared" si="48"/>
        <v>Produits_PCP53_pdt_HS_N</v>
      </c>
      <c r="G729" s="148">
        <f t="shared" si="60"/>
        <v>0</v>
      </c>
    </row>
    <row r="730" spans="1:7" ht="26.4" x14ac:dyDescent="0.25">
      <c r="A730" s="146" t="str">
        <f>+Identification!$C$4</f>
        <v>100000001</v>
      </c>
      <c r="B730" s="146" t="s">
        <v>360</v>
      </c>
      <c r="C730" s="147" t="s">
        <v>145</v>
      </c>
      <c r="D730" s="107" t="str">
        <f t="shared" si="59"/>
        <v>pdt_HS_N</v>
      </c>
      <c r="E730" s="108">
        <f>HLOOKUP(D730,Produits!$B$3:$N$4,2,FALSE)</f>
        <v>7</v>
      </c>
      <c r="F730" s="108" t="str">
        <f t="shared" si="48"/>
        <v>Produits_PCP54_pdt_HS_N</v>
      </c>
      <c r="G730" s="148">
        <f t="shared" si="60"/>
        <v>0</v>
      </c>
    </row>
    <row r="731" spans="1:7" ht="26.4" x14ac:dyDescent="0.25">
      <c r="A731" s="146" t="str">
        <f>+Identification!$C$4</f>
        <v>100000001</v>
      </c>
      <c r="B731" s="146" t="s">
        <v>360</v>
      </c>
      <c r="C731" s="147" t="s">
        <v>146</v>
      </c>
      <c r="D731" s="107" t="str">
        <f t="shared" si="59"/>
        <v>pdt_HS_N</v>
      </c>
      <c r="E731" s="108">
        <f>HLOOKUP(D731,Produits!$B$3:$N$4,2,FALSE)</f>
        <v>7</v>
      </c>
      <c r="F731" s="108" t="str">
        <f t="shared" si="48"/>
        <v>Produits_PCP55_pdt_HS_N</v>
      </c>
      <c r="G731" s="148">
        <f t="shared" si="60"/>
        <v>0</v>
      </c>
    </row>
    <row r="732" spans="1:7" ht="26.4" x14ac:dyDescent="0.25">
      <c r="A732" s="146" t="str">
        <f>+Identification!$C$4</f>
        <v>100000001</v>
      </c>
      <c r="B732" s="146" t="s">
        <v>360</v>
      </c>
      <c r="C732" s="147" t="s">
        <v>147</v>
      </c>
      <c r="D732" s="107" t="str">
        <f t="shared" si="59"/>
        <v>pdt_HS_N</v>
      </c>
      <c r="E732" s="108">
        <f>HLOOKUP(D732,Produits!$B$3:$N$4,2,FALSE)</f>
        <v>7</v>
      </c>
      <c r="F732" s="108" t="str">
        <f t="shared" si="48"/>
        <v>Produits_PCP56_pdt_HS_N</v>
      </c>
      <c r="G732" s="148">
        <f t="shared" si="60"/>
        <v>0</v>
      </c>
    </row>
    <row r="733" spans="1:7" ht="26.4" x14ac:dyDescent="0.25">
      <c r="A733" s="146" t="str">
        <f>+Identification!$C$4</f>
        <v>100000001</v>
      </c>
      <c r="B733" s="146" t="s">
        <v>360</v>
      </c>
      <c r="C733" s="147" t="s">
        <v>148</v>
      </c>
      <c r="D733" s="107" t="str">
        <f t="shared" si="59"/>
        <v>pdt_HS_N</v>
      </c>
      <c r="E733" s="108">
        <f>HLOOKUP(D733,Produits!$B$3:$N$4,2,FALSE)</f>
        <v>7</v>
      </c>
      <c r="F733" s="108" t="str">
        <f t="shared" si="48"/>
        <v>Produits_PCP57_pdt_HS_N</v>
      </c>
      <c r="G733" s="148">
        <f t="shared" si="60"/>
        <v>0</v>
      </c>
    </row>
    <row r="734" spans="1:7" ht="26.4" x14ac:dyDescent="0.25">
      <c r="A734" s="146" t="str">
        <f>+Identification!$C$4</f>
        <v>100000001</v>
      </c>
      <c r="B734" s="146" t="s">
        <v>360</v>
      </c>
      <c r="C734" s="147" t="s">
        <v>149</v>
      </c>
      <c r="D734" s="107" t="str">
        <f t="shared" si="59"/>
        <v>pdt_HS_N</v>
      </c>
      <c r="E734" s="108">
        <f>HLOOKUP(D734,Produits!$B$3:$N$4,2,FALSE)</f>
        <v>7</v>
      </c>
      <c r="F734" s="108" t="str">
        <f t="shared" si="48"/>
        <v>Produits_PCP58_pdt_HS_N</v>
      </c>
      <c r="G734" s="148">
        <f t="shared" si="60"/>
        <v>0</v>
      </c>
    </row>
    <row r="735" spans="1:7" ht="26.4" x14ac:dyDescent="0.25">
      <c r="A735" s="146" t="str">
        <f>+Identification!$C$4</f>
        <v>100000001</v>
      </c>
      <c r="B735" s="146" t="s">
        <v>360</v>
      </c>
      <c r="C735" s="147" t="s">
        <v>150</v>
      </c>
      <c r="D735" s="107" t="str">
        <f t="shared" si="59"/>
        <v>pdt_HS_N</v>
      </c>
      <c r="E735" s="108">
        <f>HLOOKUP(D735,Produits!$B$3:$N$4,2,FALSE)</f>
        <v>7</v>
      </c>
      <c r="F735" s="108" t="str">
        <f t="shared" si="48"/>
        <v>Produits_PCP59_pdt_HS_N</v>
      </c>
      <c r="G735" s="148">
        <f t="shared" si="60"/>
        <v>0</v>
      </c>
    </row>
    <row r="736" spans="1:7" ht="26.4" x14ac:dyDescent="0.25">
      <c r="A736" s="146" t="str">
        <f>+Identification!$C$4</f>
        <v>100000001</v>
      </c>
      <c r="B736" s="146" t="s">
        <v>360</v>
      </c>
      <c r="C736" s="147" t="s">
        <v>151</v>
      </c>
      <c r="D736" s="107" t="str">
        <f t="shared" si="59"/>
        <v>pdt_HS_N</v>
      </c>
      <c r="E736" s="108">
        <f>HLOOKUP(D736,Produits!$B$3:$N$4,2,FALSE)</f>
        <v>7</v>
      </c>
      <c r="F736" s="108" t="str">
        <f t="shared" si="48"/>
        <v>Produits_PCP60_pdt_HS_N</v>
      </c>
      <c r="G736" s="148">
        <f t="shared" si="60"/>
        <v>0</v>
      </c>
    </row>
    <row r="737" spans="1:7" ht="26.4" x14ac:dyDescent="0.25">
      <c r="A737" s="146" t="str">
        <f>+Identification!$C$4</f>
        <v>100000001</v>
      </c>
      <c r="B737" s="146" t="s">
        <v>360</v>
      </c>
      <c r="C737" s="147" t="s">
        <v>152</v>
      </c>
      <c r="D737" s="107" t="str">
        <f t="shared" si="59"/>
        <v>pdt_HS_N</v>
      </c>
      <c r="E737" s="108">
        <f>HLOOKUP(D737,Produits!$B$3:$N$4,2,FALSE)</f>
        <v>7</v>
      </c>
      <c r="F737" s="108" t="str">
        <f t="shared" si="48"/>
        <v>Produits_PCP61_pdt_HS_N</v>
      </c>
      <c r="G737" s="148">
        <f t="shared" si="60"/>
        <v>0</v>
      </c>
    </row>
    <row r="738" spans="1:7" ht="26.4" x14ac:dyDescent="0.25">
      <c r="A738" s="146" t="str">
        <f>+Identification!$C$4</f>
        <v>100000001</v>
      </c>
      <c r="B738" s="146" t="s">
        <v>360</v>
      </c>
      <c r="C738" s="147" t="s">
        <v>153</v>
      </c>
      <c r="D738" s="107" t="str">
        <f t="shared" si="59"/>
        <v>pdt_HS_N</v>
      </c>
      <c r="E738" s="108">
        <f>HLOOKUP(D738,Produits!$B$3:$N$4,2,FALSE)</f>
        <v>7</v>
      </c>
      <c r="F738" s="108" t="str">
        <f t="shared" ref="F738:F837" si="61">CONCATENATE(B738,"_",C738,"_",D738)</f>
        <v>Produits_PCP62_pdt_HS_N</v>
      </c>
      <c r="G738" s="148">
        <f t="shared" si="60"/>
        <v>0</v>
      </c>
    </row>
    <row r="739" spans="1:7" ht="26.4" x14ac:dyDescent="0.25">
      <c r="A739" s="146" t="str">
        <f>+Identification!$C$4</f>
        <v>100000001</v>
      </c>
      <c r="B739" s="146" t="s">
        <v>360</v>
      </c>
      <c r="C739" s="147" t="s">
        <v>154</v>
      </c>
      <c r="D739" s="107" t="str">
        <f t="shared" si="59"/>
        <v>pdt_HS_N</v>
      </c>
      <c r="E739" s="108">
        <f>HLOOKUP(D739,Produits!$B$3:$N$4,2,FALSE)</f>
        <v>7</v>
      </c>
      <c r="F739" s="108" t="str">
        <f t="shared" si="61"/>
        <v>Produits_PCP63_pdt_HS_N</v>
      </c>
      <c r="G739" s="148">
        <f t="shared" si="60"/>
        <v>0</v>
      </c>
    </row>
    <row r="740" spans="1:7" ht="26.4" x14ac:dyDescent="0.25">
      <c r="A740" s="146" t="str">
        <f>+Identification!$C$4</f>
        <v>100000001</v>
      </c>
      <c r="B740" s="146" t="s">
        <v>360</v>
      </c>
      <c r="C740" s="147" t="s">
        <v>155</v>
      </c>
      <c r="D740" s="107" t="str">
        <f t="shared" si="59"/>
        <v>pdt_HS_N</v>
      </c>
      <c r="E740" s="108">
        <f>HLOOKUP(D740,Produits!$B$3:$N$4,2,FALSE)</f>
        <v>7</v>
      </c>
      <c r="F740" s="108" t="str">
        <f t="shared" si="61"/>
        <v>Produits_PCP64_pdt_HS_N</v>
      </c>
      <c r="G740" s="148">
        <f t="shared" si="60"/>
        <v>0</v>
      </c>
    </row>
    <row r="741" spans="1:7" ht="26.4" x14ac:dyDescent="0.25">
      <c r="A741" s="146" t="str">
        <f>+Identification!$C$4</f>
        <v>100000001</v>
      </c>
      <c r="B741" s="146" t="s">
        <v>360</v>
      </c>
      <c r="C741" s="147" t="s">
        <v>156</v>
      </c>
      <c r="D741" s="107" t="str">
        <f t="shared" si="59"/>
        <v>pdt_HS_N</v>
      </c>
      <c r="E741" s="108">
        <f>HLOOKUP(D741,Produits!$B$3:$N$4,2,FALSE)</f>
        <v>7</v>
      </c>
      <c r="F741" s="108" t="str">
        <f t="shared" si="61"/>
        <v>Produits_PCP65_pdt_HS_N</v>
      </c>
      <c r="G741" s="148">
        <f t="shared" si="60"/>
        <v>0</v>
      </c>
    </row>
    <row r="742" spans="1:7" ht="26.4" x14ac:dyDescent="0.25">
      <c r="A742" s="146" t="str">
        <f>+Identification!$C$4</f>
        <v>100000001</v>
      </c>
      <c r="B742" s="146" t="s">
        <v>360</v>
      </c>
      <c r="C742" s="147" t="s">
        <v>157</v>
      </c>
      <c r="D742" s="107" t="str">
        <f t="shared" si="59"/>
        <v>pdt_HS_N</v>
      </c>
      <c r="E742" s="108">
        <f>HLOOKUP(D742,Produits!$B$3:$N$4,2,FALSE)</f>
        <v>7</v>
      </c>
      <c r="F742" s="108" t="str">
        <f t="shared" si="61"/>
        <v>Produits_PCP66_pdt_HS_N</v>
      </c>
      <c r="G742" s="148">
        <f t="shared" si="60"/>
        <v>0</v>
      </c>
    </row>
    <row r="743" spans="1:7" ht="26.4" x14ac:dyDescent="0.25">
      <c r="A743" s="146" t="str">
        <f>+Identification!$C$4</f>
        <v>100000001</v>
      </c>
      <c r="B743" s="146" t="s">
        <v>360</v>
      </c>
      <c r="C743" s="147" t="s">
        <v>158</v>
      </c>
      <c r="D743" s="107" t="str">
        <f t="shared" ref="D743:D763" si="62">+D742</f>
        <v>pdt_HS_N</v>
      </c>
      <c r="E743" s="108">
        <f>HLOOKUP(D743,Produits!$B$3:$N$4,2,FALSE)</f>
        <v>7</v>
      </c>
      <c r="F743" s="108" t="str">
        <f t="shared" si="61"/>
        <v>Produits_PCP67_pdt_HS_N</v>
      </c>
      <c r="G743" s="148">
        <f t="shared" si="60"/>
        <v>0</v>
      </c>
    </row>
    <row r="744" spans="1:7" ht="26.4" x14ac:dyDescent="0.25">
      <c r="A744" s="146" t="str">
        <f>+Identification!$C$4</f>
        <v>100000001</v>
      </c>
      <c r="B744" s="146" t="s">
        <v>360</v>
      </c>
      <c r="C744" s="147" t="s">
        <v>159</v>
      </c>
      <c r="D744" s="107" t="str">
        <f t="shared" si="62"/>
        <v>pdt_HS_N</v>
      </c>
      <c r="E744" s="108">
        <f>HLOOKUP(D744,Produits!$B$3:$N$4,2,FALSE)</f>
        <v>7</v>
      </c>
      <c r="F744" s="108" t="str">
        <f t="shared" si="61"/>
        <v>Produits_PCP68_pdt_HS_N</v>
      </c>
      <c r="G744" s="148">
        <f t="shared" si="60"/>
        <v>0</v>
      </c>
    </row>
    <row r="745" spans="1:7" ht="26.4" x14ac:dyDescent="0.25">
      <c r="A745" s="146" t="str">
        <f>+Identification!$C$4</f>
        <v>100000001</v>
      </c>
      <c r="B745" s="146" t="s">
        <v>360</v>
      </c>
      <c r="C745" s="147" t="s">
        <v>160</v>
      </c>
      <c r="D745" s="107" t="str">
        <f t="shared" si="62"/>
        <v>pdt_HS_N</v>
      </c>
      <c r="E745" s="108">
        <f>HLOOKUP(D745,Produits!$B$3:$N$4,2,FALSE)</f>
        <v>7</v>
      </c>
      <c r="F745" s="108" t="str">
        <f t="shared" si="61"/>
        <v>Produits_PCP69_pdt_HS_N</v>
      </c>
      <c r="G745" s="148">
        <f t="shared" si="60"/>
        <v>0</v>
      </c>
    </row>
    <row r="746" spans="1:7" ht="26.4" x14ac:dyDescent="0.25">
      <c r="A746" s="146" t="str">
        <f>+Identification!$C$4</f>
        <v>100000001</v>
      </c>
      <c r="B746" s="146" t="s">
        <v>360</v>
      </c>
      <c r="C746" s="147" t="s">
        <v>161</v>
      </c>
      <c r="D746" s="107" t="str">
        <f t="shared" si="62"/>
        <v>pdt_HS_N</v>
      </c>
      <c r="E746" s="108">
        <f>HLOOKUP(D746,Produits!$B$3:$N$4,2,FALSE)</f>
        <v>7</v>
      </c>
      <c r="F746" s="108" t="str">
        <f t="shared" si="61"/>
        <v>Produits_PCP70_pdt_HS_N</v>
      </c>
      <c r="G746" s="148">
        <f t="shared" si="60"/>
        <v>0</v>
      </c>
    </row>
    <row r="747" spans="1:7" ht="26.4" x14ac:dyDescent="0.25">
      <c r="A747" s="146" t="str">
        <f>+Identification!$C$4</f>
        <v>100000001</v>
      </c>
      <c r="B747" s="146" t="s">
        <v>360</v>
      </c>
      <c r="C747" s="147" t="s">
        <v>162</v>
      </c>
      <c r="D747" s="107" t="str">
        <f t="shared" si="62"/>
        <v>pdt_HS_N</v>
      </c>
      <c r="E747" s="108">
        <f>HLOOKUP(D747,Produits!$B$3:$N$4,2,FALSE)</f>
        <v>7</v>
      </c>
      <c r="F747" s="108" t="str">
        <f t="shared" si="61"/>
        <v>Produits_PCP71_pdt_HS_N</v>
      </c>
      <c r="G747" s="148">
        <f t="shared" si="60"/>
        <v>0</v>
      </c>
    </row>
    <row r="748" spans="1:7" ht="26.4" x14ac:dyDescent="0.25">
      <c r="A748" s="146" t="str">
        <f>+Identification!$C$4</f>
        <v>100000001</v>
      </c>
      <c r="B748" s="146" t="s">
        <v>360</v>
      </c>
      <c r="C748" s="147" t="s">
        <v>163</v>
      </c>
      <c r="D748" s="107" t="str">
        <f t="shared" si="62"/>
        <v>pdt_HS_N</v>
      </c>
      <c r="E748" s="108">
        <f>HLOOKUP(D748,Produits!$B$3:$N$4,2,FALSE)</f>
        <v>7</v>
      </c>
      <c r="F748" s="108" t="str">
        <f t="shared" si="61"/>
        <v>Produits_PCP72_pdt_HS_N</v>
      </c>
      <c r="G748" s="148">
        <f t="shared" si="60"/>
        <v>0</v>
      </c>
    </row>
    <row r="749" spans="1:7" ht="26.4" x14ac:dyDescent="0.25">
      <c r="A749" s="146" t="str">
        <f>+Identification!$C$4</f>
        <v>100000001</v>
      </c>
      <c r="B749" s="146" t="s">
        <v>360</v>
      </c>
      <c r="C749" s="147" t="s">
        <v>164</v>
      </c>
      <c r="D749" s="107" t="str">
        <f t="shared" si="62"/>
        <v>pdt_HS_N</v>
      </c>
      <c r="E749" s="108">
        <f>HLOOKUP(D749,Produits!$B$3:$N$4,2,FALSE)</f>
        <v>7</v>
      </c>
      <c r="F749" s="108" t="str">
        <f t="shared" si="61"/>
        <v>Produits_PCP73_pdt_HS_N</v>
      </c>
      <c r="G749" s="148">
        <f t="shared" si="60"/>
        <v>0</v>
      </c>
    </row>
    <row r="750" spans="1:7" ht="26.4" x14ac:dyDescent="0.25">
      <c r="A750" s="146" t="str">
        <f>+Identification!$C$4</f>
        <v>100000001</v>
      </c>
      <c r="B750" s="146" t="s">
        <v>360</v>
      </c>
      <c r="C750" s="147" t="s">
        <v>165</v>
      </c>
      <c r="D750" s="107" t="str">
        <f t="shared" si="62"/>
        <v>pdt_HS_N</v>
      </c>
      <c r="E750" s="108">
        <f>HLOOKUP(D750,Produits!$B$3:$N$4,2,FALSE)</f>
        <v>7</v>
      </c>
      <c r="F750" s="108" t="str">
        <f t="shared" si="61"/>
        <v>Produits_PCP74_pdt_HS_N</v>
      </c>
      <c r="G750" s="148">
        <f t="shared" si="60"/>
        <v>0</v>
      </c>
    </row>
    <row r="751" spans="1:7" ht="26.4" x14ac:dyDescent="0.25">
      <c r="A751" s="146" t="str">
        <f>+Identification!$C$4</f>
        <v>100000001</v>
      </c>
      <c r="B751" s="146" t="s">
        <v>360</v>
      </c>
      <c r="C751" s="147" t="s">
        <v>166</v>
      </c>
      <c r="D751" s="107" t="str">
        <f t="shared" si="62"/>
        <v>pdt_HS_N</v>
      </c>
      <c r="E751" s="108">
        <f>HLOOKUP(D751,Produits!$B$3:$N$4,2,FALSE)</f>
        <v>7</v>
      </c>
      <c r="F751" s="108" t="str">
        <f t="shared" si="61"/>
        <v>Produits_PCP75_pdt_HS_N</v>
      </c>
      <c r="G751" s="148">
        <f t="shared" si="60"/>
        <v>0</v>
      </c>
    </row>
    <row r="752" spans="1:7" ht="26.4" x14ac:dyDescent="0.25">
      <c r="A752" s="146" t="str">
        <f>+Identification!$C$4</f>
        <v>100000001</v>
      </c>
      <c r="B752" s="146" t="s">
        <v>360</v>
      </c>
      <c r="C752" s="147" t="s">
        <v>167</v>
      </c>
      <c r="D752" s="107" t="str">
        <f t="shared" si="62"/>
        <v>pdt_HS_N</v>
      </c>
      <c r="E752" s="108">
        <f>HLOOKUP(D752,Produits!$B$3:$N$4,2,FALSE)</f>
        <v>7</v>
      </c>
      <c r="F752" s="108" t="str">
        <f t="shared" si="61"/>
        <v>Produits_PCP76_pdt_HS_N</v>
      </c>
      <c r="G752" s="148">
        <f t="shared" si="60"/>
        <v>0</v>
      </c>
    </row>
    <row r="753" spans="1:7" ht="26.4" x14ac:dyDescent="0.25">
      <c r="A753" s="146" t="str">
        <f>+Identification!$C$4</f>
        <v>100000001</v>
      </c>
      <c r="B753" s="146" t="s">
        <v>360</v>
      </c>
      <c r="C753" s="147" t="s">
        <v>168</v>
      </c>
      <c r="D753" s="107" t="str">
        <f t="shared" si="62"/>
        <v>pdt_HS_N</v>
      </c>
      <c r="E753" s="108">
        <f>HLOOKUP(D753,Produits!$B$3:$N$4,2,FALSE)</f>
        <v>7</v>
      </c>
      <c r="F753" s="108" t="str">
        <f t="shared" si="61"/>
        <v>Produits_PCP77_pdt_HS_N</v>
      </c>
      <c r="G753" s="148">
        <f t="shared" si="60"/>
        <v>0</v>
      </c>
    </row>
    <row r="754" spans="1:7" ht="26.4" x14ac:dyDescent="0.25">
      <c r="A754" s="146" t="str">
        <f>+Identification!$C$4</f>
        <v>100000001</v>
      </c>
      <c r="B754" s="146" t="s">
        <v>360</v>
      </c>
      <c r="C754" s="147" t="s">
        <v>169</v>
      </c>
      <c r="D754" s="107" t="str">
        <f t="shared" si="62"/>
        <v>pdt_HS_N</v>
      </c>
      <c r="E754" s="108">
        <f>HLOOKUP(D754,Produits!$B$3:$N$4,2,FALSE)</f>
        <v>7</v>
      </c>
      <c r="F754" s="108" t="str">
        <f t="shared" si="61"/>
        <v>Produits_PCP78_pdt_HS_N</v>
      </c>
      <c r="G754" s="148">
        <f t="shared" si="60"/>
        <v>0</v>
      </c>
    </row>
    <row r="755" spans="1:7" ht="26.4" x14ac:dyDescent="0.25">
      <c r="A755" s="146" t="str">
        <f>+Identification!$C$4</f>
        <v>100000001</v>
      </c>
      <c r="B755" s="146" t="s">
        <v>360</v>
      </c>
      <c r="C755" s="147" t="s">
        <v>170</v>
      </c>
      <c r="D755" s="107" t="str">
        <f t="shared" si="62"/>
        <v>pdt_HS_N</v>
      </c>
      <c r="E755" s="108">
        <f>HLOOKUP(D755,Produits!$B$3:$N$4,2,FALSE)</f>
        <v>7</v>
      </c>
      <c r="F755" s="108" t="str">
        <f t="shared" si="61"/>
        <v>Produits_PCP79_pdt_HS_N</v>
      </c>
      <c r="G755" s="148">
        <f t="shared" si="60"/>
        <v>0</v>
      </c>
    </row>
    <row r="756" spans="1:7" ht="26.4" x14ac:dyDescent="0.25">
      <c r="A756" s="146" t="str">
        <f>+Identification!$C$4</f>
        <v>100000001</v>
      </c>
      <c r="B756" s="146" t="s">
        <v>360</v>
      </c>
      <c r="C756" s="147" t="s">
        <v>416</v>
      </c>
      <c r="D756" s="107" t="str">
        <f t="shared" si="62"/>
        <v>pdt_HS_N</v>
      </c>
      <c r="E756" s="108">
        <f>HLOOKUP(D756,Produits!$B$3:$N$4,2,FALSE)</f>
        <v>7</v>
      </c>
      <c r="F756" s="108" t="str">
        <f t="shared" ref="F756:F769" si="63">CONCATENATE(B756,"_",C756,"_",D756)</f>
        <v>Produits_PCP80_pdt_HS_N</v>
      </c>
      <c r="G756" s="148">
        <f t="shared" ref="G756:G769" si="64">VLOOKUP(C756,PCP,E756,FALSE)</f>
        <v>0</v>
      </c>
    </row>
    <row r="757" spans="1:7" ht="26.4" x14ac:dyDescent="0.25">
      <c r="A757" s="146" t="str">
        <f>+Identification!$C$4</f>
        <v>100000001</v>
      </c>
      <c r="B757" s="146" t="s">
        <v>360</v>
      </c>
      <c r="C757" s="147" t="s">
        <v>417</v>
      </c>
      <c r="D757" s="107" t="str">
        <f t="shared" si="62"/>
        <v>pdt_HS_N</v>
      </c>
      <c r="E757" s="108">
        <f>HLOOKUP(D757,Produits!$B$3:$N$4,2,FALSE)</f>
        <v>7</v>
      </c>
      <c r="F757" s="108" t="str">
        <f t="shared" si="63"/>
        <v>Produits_PCP81_pdt_HS_N</v>
      </c>
      <c r="G757" s="148">
        <f t="shared" si="64"/>
        <v>0</v>
      </c>
    </row>
    <row r="758" spans="1:7" ht="26.4" x14ac:dyDescent="0.25">
      <c r="A758" s="146" t="str">
        <f>+Identification!$C$4</f>
        <v>100000001</v>
      </c>
      <c r="B758" s="146" t="s">
        <v>360</v>
      </c>
      <c r="C758" s="147" t="s">
        <v>418</v>
      </c>
      <c r="D758" s="107" t="str">
        <f t="shared" si="62"/>
        <v>pdt_HS_N</v>
      </c>
      <c r="E758" s="108">
        <f>HLOOKUP(D758,Produits!$B$3:$N$4,2,FALSE)</f>
        <v>7</v>
      </c>
      <c r="F758" s="108" t="str">
        <f t="shared" si="63"/>
        <v>Produits_PCP82_pdt_HS_N</v>
      </c>
      <c r="G758" s="148">
        <f t="shared" si="64"/>
        <v>0</v>
      </c>
    </row>
    <row r="759" spans="1:7" ht="26.4" x14ac:dyDescent="0.25">
      <c r="A759" s="146" t="str">
        <f>+Identification!$C$4</f>
        <v>100000001</v>
      </c>
      <c r="B759" s="146" t="s">
        <v>360</v>
      </c>
      <c r="C759" s="147" t="s">
        <v>419</v>
      </c>
      <c r="D759" s="107" t="str">
        <f t="shared" si="62"/>
        <v>pdt_HS_N</v>
      </c>
      <c r="E759" s="108">
        <f>HLOOKUP(D759,Produits!$B$3:$N$4,2,FALSE)</f>
        <v>7</v>
      </c>
      <c r="F759" s="108" t="str">
        <f t="shared" si="63"/>
        <v>Produits_PCP83_pdt_HS_N</v>
      </c>
      <c r="G759" s="148">
        <f t="shared" si="64"/>
        <v>0</v>
      </c>
    </row>
    <row r="760" spans="1:7" ht="26.4" x14ac:dyDescent="0.25">
      <c r="A760" s="146" t="str">
        <f>+Identification!$C$4</f>
        <v>100000001</v>
      </c>
      <c r="B760" s="146" t="s">
        <v>360</v>
      </c>
      <c r="C760" s="147" t="s">
        <v>420</v>
      </c>
      <c r="D760" s="107" t="str">
        <f t="shared" si="62"/>
        <v>pdt_HS_N</v>
      </c>
      <c r="E760" s="108">
        <f>HLOOKUP(D760,Produits!$B$3:$N$4,2,FALSE)</f>
        <v>7</v>
      </c>
      <c r="F760" s="108" t="str">
        <f t="shared" si="63"/>
        <v>Produits_PCP84_pdt_HS_N</v>
      </c>
      <c r="G760" s="148">
        <f t="shared" si="64"/>
        <v>0</v>
      </c>
    </row>
    <row r="761" spans="1:7" ht="26.4" x14ac:dyDescent="0.25">
      <c r="A761" s="146" t="str">
        <f>+Identification!$C$4</f>
        <v>100000001</v>
      </c>
      <c r="B761" s="146" t="s">
        <v>360</v>
      </c>
      <c r="C761" s="147" t="s">
        <v>421</v>
      </c>
      <c r="D761" s="107" t="str">
        <f t="shared" si="62"/>
        <v>pdt_HS_N</v>
      </c>
      <c r="E761" s="108">
        <f>HLOOKUP(D761,Produits!$B$3:$N$4,2,FALSE)</f>
        <v>7</v>
      </c>
      <c r="F761" s="108" t="str">
        <f t="shared" si="63"/>
        <v>Produits_PCP85_pdt_HS_N</v>
      </c>
      <c r="G761" s="148">
        <f t="shared" si="64"/>
        <v>0</v>
      </c>
    </row>
    <row r="762" spans="1:7" ht="26.4" x14ac:dyDescent="0.25">
      <c r="A762" s="146" t="str">
        <f>+Identification!$C$4</f>
        <v>100000001</v>
      </c>
      <c r="B762" s="146" t="s">
        <v>360</v>
      </c>
      <c r="C762" s="147" t="s">
        <v>422</v>
      </c>
      <c r="D762" s="107" t="str">
        <f t="shared" si="62"/>
        <v>pdt_HS_N</v>
      </c>
      <c r="E762" s="108">
        <f>HLOOKUP(D762,Produits!$B$3:$N$4,2,FALSE)</f>
        <v>7</v>
      </c>
      <c r="F762" s="108" t="str">
        <f t="shared" si="63"/>
        <v>Produits_PCP86_pdt_HS_N</v>
      </c>
      <c r="G762" s="148">
        <f t="shared" si="64"/>
        <v>0</v>
      </c>
    </row>
    <row r="763" spans="1:7" ht="26.4" x14ac:dyDescent="0.25">
      <c r="A763" s="146" t="str">
        <f>+Identification!$C$4</f>
        <v>100000001</v>
      </c>
      <c r="B763" s="146" t="s">
        <v>360</v>
      </c>
      <c r="C763" s="147" t="s">
        <v>423</v>
      </c>
      <c r="D763" s="107" t="str">
        <f t="shared" si="62"/>
        <v>pdt_HS_N</v>
      </c>
      <c r="E763" s="108">
        <f>HLOOKUP(D763,Produits!$B$3:$N$4,2,FALSE)</f>
        <v>7</v>
      </c>
      <c r="F763" s="108" t="str">
        <f t="shared" si="63"/>
        <v>Produits_PCP87_pdt_HS_N</v>
      </c>
      <c r="G763" s="148">
        <f t="shared" si="64"/>
        <v>0</v>
      </c>
    </row>
    <row r="764" spans="1:7" ht="26.4" x14ac:dyDescent="0.25">
      <c r="A764" s="146" t="str">
        <f>+Identification!$C$4</f>
        <v>100000001</v>
      </c>
      <c r="B764" s="146" t="s">
        <v>360</v>
      </c>
      <c r="C764" s="147" t="s">
        <v>424</v>
      </c>
      <c r="D764" s="107" t="str">
        <f t="shared" ref="D764:D765" si="65">+D761</f>
        <v>pdt_HS_N</v>
      </c>
      <c r="E764" s="108">
        <f>HLOOKUP(D764,Produits!$B$3:$N$4,2,FALSE)</f>
        <v>7</v>
      </c>
      <c r="F764" s="108" t="str">
        <f t="shared" ref="F764:F768" si="66">CONCATENATE(B764,"_",C764,"_",D764)</f>
        <v>Produits_PCP88_pdt_HS_N</v>
      </c>
      <c r="G764" s="148">
        <f t="shared" ref="G764:G768" si="67">VLOOKUP(C764,PCP,E764,FALSE)</f>
        <v>0</v>
      </c>
    </row>
    <row r="765" spans="1:7" ht="26.4" x14ac:dyDescent="0.25">
      <c r="A765" s="146" t="str">
        <f>+Identification!$C$4</f>
        <v>100000001</v>
      </c>
      <c r="B765" s="146" t="s">
        <v>360</v>
      </c>
      <c r="C765" s="147" t="s">
        <v>449</v>
      </c>
      <c r="D765" s="107" t="str">
        <f t="shared" si="65"/>
        <v>pdt_HS_N</v>
      </c>
      <c r="E765" s="108">
        <f>HLOOKUP(D765,Produits!$B$3:$N$4,2,FALSE)</f>
        <v>7</v>
      </c>
      <c r="F765" s="108" t="str">
        <f t="shared" si="66"/>
        <v>Produits_PCP89_pdt_HS_N</v>
      </c>
      <c r="G765" s="148">
        <f t="shared" si="67"/>
        <v>0</v>
      </c>
    </row>
    <row r="766" spans="1:7" ht="26.4" x14ac:dyDescent="0.25">
      <c r="A766" s="146" t="str">
        <f>+Identification!$C$4</f>
        <v>100000001</v>
      </c>
      <c r="B766" s="146" t="s">
        <v>360</v>
      </c>
      <c r="C766" s="147" t="s">
        <v>450</v>
      </c>
      <c r="D766" s="107" t="str">
        <f t="shared" ref="D766:D768" si="68">+D760</f>
        <v>pdt_HS_N</v>
      </c>
      <c r="E766" s="108">
        <f>HLOOKUP(D766,Produits!$B$3:$N$4,2,FALSE)</f>
        <v>7</v>
      </c>
      <c r="F766" s="108" t="str">
        <f t="shared" si="66"/>
        <v>Produits_PCP90_pdt_HS_N</v>
      </c>
      <c r="G766" s="148">
        <f t="shared" si="67"/>
        <v>0</v>
      </c>
    </row>
    <row r="767" spans="1:7" ht="26.4" x14ac:dyDescent="0.25">
      <c r="A767" s="146" t="str">
        <f>+Identification!$C$4</f>
        <v>100000001</v>
      </c>
      <c r="B767" s="146" t="s">
        <v>360</v>
      </c>
      <c r="C767" s="147" t="s">
        <v>467</v>
      </c>
      <c r="D767" s="107" t="str">
        <f t="shared" si="68"/>
        <v>pdt_HS_N</v>
      </c>
      <c r="E767" s="108">
        <f>HLOOKUP(D767,Produits!$B$3:$N$4,2,FALSE)</f>
        <v>7</v>
      </c>
      <c r="F767" s="108" t="str">
        <f t="shared" si="66"/>
        <v>Produits_PCP91_pdt_HS_N</v>
      </c>
      <c r="G767" s="148">
        <f t="shared" si="67"/>
        <v>0</v>
      </c>
    </row>
    <row r="768" spans="1:7" ht="26.4" x14ac:dyDescent="0.25">
      <c r="A768" s="146" t="str">
        <f>+Identification!$C$4</f>
        <v>100000001</v>
      </c>
      <c r="B768" s="146" t="s">
        <v>360</v>
      </c>
      <c r="C768" s="147" t="s">
        <v>468</v>
      </c>
      <c r="D768" s="107" t="str">
        <f t="shared" si="68"/>
        <v>pdt_HS_N</v>
      </c>
      <c r="E768" s="108">
        <f>HLOOKUP(D768,Produits!$B$3:$N$4,2,FALSE)</f>
        <v>7</v>
      </c>
      <c r="F768" s="108" t="str">
        <f t="shared" si="66"/>
        <v>Produits_PCP92_pdt_HS_N</v>
      </c>
      <c r="G768" s="148">
        <f t="shared" si="67"/>
        <v>0</v>
      </c>
    </row>
    <row r="769" spans="1:7" ht="26.4" x14ac:dyDescent="0.25">
      <c r="A769" s="146" t="str">
        <f>+Identification!$C$4</f>
        <v>100000001</v>
      </c>
      <c r="B769" s="146" t="s">
        <v>360</v>
      </c>
      <c r="C769" s="147" t="s">
        <v>469</v>
      </c>
      <c r="D769" s="107" t="str">
        <f>+D763</f>
        <v>pdt_HS_N</v>
      </c>
      <c r="E769" s="108">
        <f>HLOOKUP(D769,Produits!$B$3:$N$4,2,FALSE)</f>
        <v>7</v>
      </c>
      <c r="F769" s="108" t="str">
        <f t="shared" si="63"/>
        <v>Produits_PCP93_pdt_HS_N</v>
      </c>
      <c r="G769" s="148">
        <f t="shared" si="64"/>
        <v>0</v>
      </c>
    </row>
    <row r="770" spans="1:7" ht="26.4" x14ac:dyDescent="0.25">
      <c r="A770" s="146" t="str">
        <f>+Identification!$C$4</f>
        <v>100000001</v>
      </c>
      <c r="B770" s="146" t="s">
        <v>360</v>
      </c>
      <c r="C770" s="147" t="s">
        <v>665</v>
      </c>
      <c r="D770" s="107" t="str">
        <f t="shared" ref="D770:D788" si="69">+D764</f>
        <v>pdt_HS_N</v>
      </c>
      <c r="E770" s="108">
        <f>HLOOKUP(D770,Produits!$B$3:$N$4,2,FALSE)</f>
        <v>7</v>
      </c>
      <c r="F770" s="108" t="str">
        <f t="shared" ref="F770:F791" si="70">CONCATENATE(B770,"_",C770,"_",D770)</f>
        <v>Produits_PCP94_pdt_HS_N</v>
      </c>
      <c r="G770" s="148">
        <f t="shared" ref="G770:G791" si="71">VLOOKUP(C770,PCP,E770,FALSE)</f>
        <v>0</v>
      </c>
    </row>
    <row r="771" spans="1:7" ht="26.4" x14ac:dyDescent="0.25">
      <c r="A771" s="146" t="str">
        <f>+Identification!$C$4</f>
        <v>100000001</v>
      </c>
      <c r="B771" s="146" t="s">
        <v>360</v>
      </c>
      <c r="C771" s="147" t="s">
        <v>666</v>
      </c>
      <c r="D771" s="107" t="str">
        <f t="shared" si="69"/>
        <v>pdt_HS_N</v>
      </c>
      <c r="E771" s="108">
        <f>HLOOKUP(D771,Produits!$B$3:$N$4,2,FALSE)</f>
        <v>7</v>
      </c>
      <c r="F771" s="108" t="str">
        <f t="shared" si="70"/>
        <v>Produits_PCP95_pdt_HS_N</v>
      </c>
      <c r="G771" s="148">
        <f t="shared" si="71"/>
        <v>0</v>
      </c>
    </row>
    <row r="772" spans="1:7" ht="26.4" x14ac:dyDescent="0.25">
      <c r="A772" s="146" t="str">
        <f>+Identification!$C$4</f>
        <v>100000001</v>
      </c>
      <c r="B772" s="146" t="s">
        <v>360</v>
      </c>
      <c r="C772" s="147" t="s">
        <v>667</v>
      </c>
      <c r="D772" s="107" t="str">
        <f t="shared" si="69"/>
        <v>pdt_HS_N</v>
      </c>
      <c r="E772" s="108">
        <f>HLOOKUP(D772,Produits!$B$3:$N$4,2,FALSE)</f>
        <v>7</v>
      </c>
      <c r="F772" s="108" t="str">
        <f t="shared" si="70"/>
        <v>Produits_PCP96_pdt_HS_N</v>
      </c>
      <c r="G772" s="148">
        <f t="shared" si="71"/>
        <v>0</v>
      </c>
    </row>
    <row r="773" spans="1:7" ht="26.4" x14ac:dyDescent="0.25">
      <c r="A773" s="146" t="str">
        <f>+Identification!$C$4</f>
        <v>100000001</v>
      </c>
      <c r="B773" s="146" t="s">
        <v>360</v>
      </c>
      <c r="C773" s="147" t="s">
        <v>668</v>
      </c>
      <c r="D773" s="107" t="str">
        <f t="shared" si="69"/>
        <v>pdt_HS_N</v>
      </c>
      <c r="E773" s="108">
        <f>HLOOKUP(D773,Produits!$B$3:$N$4,2,FALSE)</f>
        <v>7</v>
      </c>
      <c r="F773" s="108" t="str">
        <f t="shared" si="70"/>
        <v>Produits_PCP97_pdt_HS_N</v>
      </c>
      <c r="G773" s="148">
        <f t="shared" si="71"/>
        <v>0</v>
      </c>
    </row>
    <row r="774" spans="1:7" ht="26.4" x14ac:dyDescent="0.25">
      <c r="A774" s="146" t="str">
        <f>+Identification!$C$4</f>
        <v>100000001</v>
      </c>
      <c r="B774" s="146" t="s">
        <v>360</v>
      </c>
      <c r="C774" s="147" t="s">
        <v>669</v>
      </c>
      <c r="D774" s="107" t="str">
        <f t="shared" si="69"/>
        <v>pdt_HS_N</v>
      </c>
      <c r="E774" s="108">
        <f>HLOOKUP(D774,Produits!$B$3:$N$4,2,FALSE)</f>
        <v>7</v>
      </c>
      <c r="F774" s="108" t="str">
        <f t="shared" si="70"/>
        <v>Produits_PCP98_pdt_HS_N</v>
      </c>
      <c r="G774" s="148">
        <f t="shared" si="71"/>
        <v>0</v>
      </c>
    </row>
    <row r="775" spans="1:7" ht="26.4" x14ac:dyDescent="0.25">
      <c r="A775" s="146" t="str">
        <f>+Identification!$C$4</f>
        <v>100000001</v>
      </c>
      <c r="B775" s="146" t="s">
        <v>360</v>
      </c>
      <c r="C775" s="147" t="s">
        <v>670</v>
      </c>
      <c r="D775" s="107" t="str">
        <f t="shared" si="69"/>
        <v>pdt_HS_N</v>
      </c>
      <c r="E775" s="108">
        <f>HLOOKUP(D775,Produits!$B$3:$N$4,2,FALSE)</f>
        <v>7</v>
      </c>
      <c r="F775" s="108" t="str">
        <f t="shared" si="70"/>
        <v>Produits_PCP99_pdt_HS_N</v>
      </c>
      <c r="G775" s="148">
        <f t="shared" si="71"/>
        <v>0</v>
      </c>
    </row>
    <row r="776" spans="1:7" ht="26.4" x14ac:dyDescent="0.25">
      <c r="A776" s="146" t="str">
        <f>+Identification!$C$4</f>
        <v>100000001</v>
      </c>
      <c r="B776" s="146" t="s">
        <v>360</v>
      </c>
      <c r="C776" s="147" t="s">
        <v>671</v>
      </c>
      <c r="D776" s="107" t="str">
        <f t="shared" si="69"/>
        <v>pdt_HS_N</v>
      </c>
      <c r="E776" s="108">
        <f>HLOOKUP(D776,Produits!$B$3:$N$4,2,FALSE)</f>
        <v>7</v>
      </c>
      <c r="F776" s="108" t="str">
        <f t="shared" si="70"/>
        <v>Produits_PCP100_pdt_HS_N</v>
      </c>
      <c r="G776" s="148">
        <f t="shared" si="71"/>
        <v>0</v>
      </c>
    </row>
    <row r="777" spans="1:7" ht="26.4" x14ac:dyDescent="0.25">
      <c r="A777" s="146" t="str">
        <f>+Identification!$C$4</f>
        <v>100000001</v>
      </c>
      <c r="B777" s="146" t="s">
        <v>360</v>
      </c>
      <c r="C777" s="147" t="s">
        <v>672</v>
      </c>
      <c r="D777" s="107" t="str">
        <f t="shared" si="69"/>
        <v>pdt_HS_N</v>
      </c>
      <c r="E777" s="108">
        <f>HLOOKUP(D777,Produits!$B$3:$N$4,2,FALSE)</f>
        <v>7</v>
      </c>
      <c r="F777" s="108" t="str">
        <f t="shared" si="70"/>
        <v>Produits_PCP101_pdt_HS_N</v>
      </c>
      <c r="G777" s="148">
        <f t="shared" si="71"/>
        <v>0</v>
      </c>
    </row>
    <row r="778" spans="1:7" ht="26.4" x14ac:dyDescent="0.25">
      <c r="A778" s="146" t="str">
        <f>+Identification!$C$4</f>
        <v>100000001</v>
      </c>
      <c r="B778" s="146" t="s">
        <v>360</v>
      </c>
      <c r="C778" s="147" t="s">
        <v>673</v>
      </c>
      <c r="D778" s="107" t="str">
        <f t="shared" si="69"/>
        <v>pdt_HS_N</v>
      </c>
      <c r="E778" s="108">
        <f>HLOOKUP(D778,Produits!$B$3:$N$4,2,FALSE)</f>
        <v>7</v>
      </c>
      <c r="F778" s="108" t="str">
        <f t="shared" si="70"/>
        <v>Produits_PCP102_pdt_HS_N</v>
      </c>
      <c r="G778" s="148">
        <f t="shared" si="71"/>
        <v>0</v>
      </c>
    </row>
    <row r="779" spans="1:7" ht="26.4" x14ac:dyDescent="0.25">
      <c r="A779" s="146" t="str">
        <f>+Identification!$C$4</f>
        <v>100000001</v>
      </c>
      <c r="B779" s="146" t="s">
        <v>360</v>
      </c>
      <c r="C779" s="147" t="s">
        <v>674</v>
      </c>
      <c r="D779" s="107" t="str">
        <f t="shared" si="69"/>
        <v>pdt_HS_N</v>
      </c>
      <c r="E779" s="108">
        <f>HLOOKUP(D779,Produits!$B$3:$N$4,2,FALSE)</f>
        <v>7</v>
      </c>
      <c r="F779" s="108" t="str">
        <f t="shared" si="70"/>
        <v>Produits_PCP103_pdt_HS_N</v>
      </c>
      <c r="G779" s="148">
        <f t="shared" si="71"/>
        <v>0</v>
      </c>
    </row>
    <row r="780" spans="1:7" ht="26.4" x14ac:dyDescent="0.25">
      <c r="A780" s="146" t="str">
        <f>+Identification!$C$4</f>
        <v>100000001</v>
      </c>
      <c r="B780" s="146" t="s">
        <v>360</v>
      </c>
      <c r="C780" s="147" t="s">
        <v>675</v>
      </c>
      <c r="D780" s="107" t="str">
        <f t="shared" si="69"/>
        <v>pdt_HS_N</v>
      </c>
      <c r="E780" s="108">
        <f>HLOOKUP(D780,Produits!$B$3:$N$4,2,FALSE)</f>
        <v>7</v>
      </c>
      <c r="F780" s="108" t="str">
        <f t="shared" si="70"/>
        <v>Produits_PCP104_pdt_HS_N</v>
      </c>
      <c r="G780" s="148">
        <f t="shared" si="71"/>
        <v>0</v>
      </c>
    </row>
    <row r="781" spans="1:7" ht="26.4" x14ac:dyDescent="0.25">
      <c r="A781" s="146" t="str">
        <f>+Identification!$C$4</f>
        <v>100000001</v>
      </c>
      <c r="B781" s="146" t="s">
        <v>360</v>
      </c>
      <c r="C781" s="147" t="s">
        <v>676</v>
      </c>
      <c r="D781" s="107" t="str">
        <f t="shared" si="69"/>
        <v>pdt_HS_N</v>
      </c>
      <c r="E781" s="108">
        <f>HLOOKUP(D781,Produits!$B$3:$N$4,2,FALSE)</f>
        <v>7</v>
      </c>
      <c r="F781" s="108" t="str">
        <f t="shared" si="70"/>
        <v>Produits_PCP105_pdt_HS_N</v>
      </c>
      <c r="G781" s="148">
        <f t="shared" si="71"/>
        <v>0</v>
      </c>
    </row>
    <row r="782" spans="1:7" ht="26.4" x14ac:dyDescent="0.25">
      <c r="A782" s="146" t="str">
        <f>+Identification!$C$4</f>
        <v>100000001</v>
      </c>
      <c r="B782" s="146" t="s">
        <v>360</v>
      </c>
      <c r="C782" s="147" t="s">
        <v>677</v>
      </c>
      <c r="D782" s="107" t="str">
        <f t="shared" si="69"/>
        <v>pdt_HS_N</v>
      </c>
      <c r="E782" s="108">
        <f>HLOOKUP(D782,Produits!$B$3:$N$4,2,FALSE)</f>
        <v>7</v>
      </c>
      <c r="F782" s="108" t="str">
        <f t="shared" si="70"/>
        <v>Produits_PCP106_pdt_HS_N</v>
      </c>
      <c r="G782" s="148">
        <f t="shared" si="71"/>
        <v>0</v>
      </c>
    </row>
    <row r="783" spans="1:7" ht="26.4" x14ac:dyDescent="0.25">
      <c r="A783" s="146" t="str">
        <f>+Identification!$C$4</f>
        <v>100000001</v>
      </c>
      <c r="B783" s="146" t="s">
        <v>360</v>
      </c>
      <c r="C783" s="147" t="s">
        <v>678</v>
      </c>
      <c r="D783" s="107" t="str">
        <f t="shared" si="69"/>
        <v>pdt_HS_N</v>
      </c>
      <c r="E783" s="108">
        <f>HLOOKUP(D783,Produits!$B$3:$N$4,2,FALSE)</f>
        <v>7</v>
      </c>
      <c r="F783" s="108" t="str">
        <f t="shared" si="70"/>
        <v>Produits_PCP107_pdt_HS_N</v>
      </c>
      <c r="G783" s="148">
        <f t="shared" si="71"/>
        <v>0</v>
      </c>
    </row>
    <row r="784" spans="1:7" ht="26.4" x14ac:dyDescent="0.25">
      <c r="A784" s="146" t="str">
        <f>+Identification!$C$4</f>
        <v>100000001</v>
      </c>
      <c r="B784" s="146" t="s">
        <v>360</v>
      </c>
      <c r="C784" s="147" t="s">
        <v>679</v>
      </c>
      <c r="D784" s="107" t="str">
        <f t="shared" si="69"/>
        <v>pdt_HS_N</v>
      </c>
      <c r="E784" s="108">
        <f>HLOOKUP(D784,Produits!$B$3:$N$4,2,FALSE)</f>
        <v>7</v>
      </c>
      <c r="F784" s="108" t="str">
        <f t="shared" si="70"/>
        <v>Produits_PCP108_pdt_HS_N</v>
      </c>
      <c r="G784" s="148">
        <f t="shared" si="71"/>
        <v>0</v>
      </c>
    </row>
    <row r="785" spans="1:7" ht="26.4" x14ac:dyDescent="0.25">
      <c r="A785" s="146" t="str">
        <f>+Identification!$C$4</f>
        <v>100000001</v>
      </c>
      <c r="B785" s="146" t="s">
        <v>360</v>
      </c>
      <c r="C785" s="147" t="s">
        <v>680</v>
      </c>
      <c r="D785" s="107" t="str">
        <f t="shared" si="69"/>
        <v>pdt_HS_N</v>
      </c>
      <c r="E785" s="108">
        <f>HLOOKUP(D785,Produits!$B$3:$N$4,2,FALSE)</f>
        <v>7</v>
      </c>
      <c r="F785" s="108" t="str">
        <f t="shared" si="70"/>
        <v>Produits_PCP109_pdt_HS_N</v>
      </c>
      <c r="G785" s="148">
        <f t="shared" si="71"/>
        <v>0</v>
      </c>
    </row>
    <row r="786" spans="1:7" ht="26.4" x14ac:dyDescent="0.25">
      <c r="A786" s="146" t="str">
        <f>+Identification!$C$4</f>
        <v>100000001</v>
      </c>
      <c r="B786" s="146" t="s">
        <v>360</v>
      </c>
      <c r="C786" s="147" t="s">
        <v>681</v>
      </c>
      <c r="D786" s="107" t="str">
        <f t="shared" si="69"/>
        <v>pdt_HS_N</v>
      </c>
      <c r="E786" s="108">
        <f>HLOOKUP(D786,Produits!$B$3:$N$4,2,FALSE)</f>
        <v>7</v>
      </c>
      <c r="F786" s="108" t="str">
        <f t="shared" si="70"/>
        <v>Produits_PCP110_pdt_HS_N</v>
      </c>
      <c r="G786" s="148">
        <f t="shared" si="71"/>
        <v>0</v>
      </c>
    </row>
    <row r="787" spans="1:7" ht="26.4" x14ac:dyDescent="0.25">
      <c r="A787" s="146" t="str">
        <f>+Identification!$C$4</f>
        <v>100000001</v>
      </c>
      <c r="B787" s="146" t="s">
        <v>360</v>
      </c>
      <c r="C787" s="147" t="s">
        <v>682</v>
      </c>
      <c r="D787" s="107" t="str">
        <f t="shared" si="69"/>
        <v>pdt_HS_N</v>
      </c>
      <c r="E787" s="108">
        <f>HLOOKUP(D787,Produits!$B$3:$N$4,2,FALSE)</f>
        <v>7</v>
      </c>
      <c r="F787" s="108" t="str">
        <f t="shared" si="70"/>
        <v>Produits_PCP111_pdt_HS_N</v>
      </c>
      <c r="G787" s="148">
        <f t="shared" si="71"/>
        <v>0</v>
      </c>
    </row>
    <row r="788" spans="1:7" ht="26.4" x14ac:dyDescent="0.25">
      <c r="A788" s="146" t="str">
        <f>+Identification!$C$4</f>
        <v>100000001</v>
      </c>
      <c r="B788" s="146" t="s">
        <v>360</v>
      </c>
      <c r="C788" s="147" t="s">
        <v>683</v>
      </c>
      <c r="D788" s="107" t="str">
        <f t="shared" si="69"/>
        <v>pdt_HS_N</v>
      </c>
      <c r="E788" s="108">
        <f>HLOOKUP(D788,Produits!$B$3:$N$4,2,FALSE)</f>
        <v>7</v>
      </c>
      <c r="F788" s="108" t="str">
        <f t="shared" si="70"/>
        <v>Produits_PCP112_pdt_HS_N</v>
      </c>
      <c r="G788" s="148">
        <f t="shared" si="71"/>
        <v>0</v>
      </c>
    </row>
    <row r="789" spans="1:7" ht="26.4" x14ac:dyDescent="0.25">
      <c r="A789" s="146" t="str">
        <f>+Identification!$C$4</f>
        <v>100000001</v>
      </c>
      <c r="B789" s="146" t="s">
        <v>360</v>
      </c>
      <c r="C789" s="147" t="s">
        <v>684</v>
      </c>
      <c r="D789" s="107" t="str">
        <f>+D782</f>
        <v>pdt_HS_N</v>
      </c>
      <c r="E789" s="108">
        <f>HLOOKUP(D789,Produits!$B$3:$N$4,2,FALSE)</f>
        <v>7</v>
      </c>
      <c r="F789" s="108" t="str">
        <f t="shared" ref="F789" si="72">CONCATENATE(B789,"_",C789,"_",D789)</f>
        <v>Produits_PCP113_pdt_HS_N</v>
      </c>
      <c r="G789" s="148">
        <f t="shared" ref="G789" si="73">VLOOKUP(C789,PCP,E789,FALSE)</f>
        <v>0</v>
      </c>
    </row>
    <row r="790" spans="1:7" ht="26.4" x14ac:dyDescent="0.25">
      <c r="A790" s="146" t="str">
        <f>+Identification!$C$4</f>
        <v>100000001</v>
      </c>
      <c r="B790" s="146" t="s">
        <v>360</v>
      </c>
      <c r="C790" s="147" t="s">
        <v>685</v>
      </c>
      <c r="D790" s="107" t="str">
        <f>+D783</f>
        <v>pdt_HS_N</v>
      </c>
      <c r="E790" s="108">
        <f>HLOOKUP(D790,Produits!$B$3:$N$4,2,FALSE)</f>
        <v>7</v>
      </c>
      <c r="F790" s="108" t="str">
        <f t="shared" si="70"/>
        <v>Produits_PCP114_pdt_HS_N</v>
      </c>
      <c r="G790" s="148">
        <f t="shared" si="71"/>
        <v>0</v>
      </c>
    </row>
    <row r="791" spans="1:7" ht="26.4" x14ac:dyDescent="0.25">
      <c r="A791" s="146" t="str">
        <f>+Identification!$C$4</f>
        <v>100000001</v>
      </c>
      <c r="B791" s="146" t="s">
        <v>360</v>
      </c>
      <c r="C791" s="147" t="s">
        <v>826</v>
      </c>
      <c r="D791" s="107" t="str">
        <f>+D784</f>
        <v>pdt_HS_N</v>
      </c>
      <c r="E791" s="108">
        <f>HLOOKUP(D791,Produits!$B$3:$N$4,2,FALSE)</f>
        <v>7</v>
      </c>
      <c r="F791" s="108" t="str">
        <f t="shared" si="70"/>
        <v>Produits_PCP115_pdt_HS_N</v>
      </c>
      <c r="G791" s="148">
        <f t="shared" si="71"/>
        <v>0</v>
      </c>
    </row>
    <row r="792" spans="1:7" x14ac:dyDescent="0.25">
      <c r="A792" s="135" t="str">
        <f>+Identification!$C$4</f>
        <v>100000001</v>
      </c>
      <c r="B792" s="135" t="s">
        <v>360</v>
      </c>
      <c r="C792" s="92" t="s">
        <v>92</v>
      </c>
      <c r="D792" s="106" t="s">
        <v>271</v>
      </c>
      <c r="E792" s="93">
        <f>HLOOKUP(D792,Produits!$B$3:$N$4,2,FALSE)</f>
        <v>8</v>
      </c>
      <c r="F792" s="93" t="str">
        <f t="shared" si="61"/>
        <v>Produits_PCP1_pdt_ctrl_N</v>
      </c>
      <c r="G792" s="143">
        <f t="shared" si="60"/>
        <v>0</v>
      </c>
    </row>
    <row r="793" spans="1:7" x14ac:dyDescent="0.25">
      <c r="A793" s="146" t="str">
        <f>+Identification!$C$4</f>
        <v>100000001</v>
      </c>
      <c r="B793" s="146" t="s">
        <v>360</v>
      </c>
      <c r="C793" s="147" t="s">
        <v>93</v>
      </c>
      <c r="D793" s="107" t="str">
        <f>+D792</f>
        <v>pdt_ctrl_N</v>
      </c>
      <c r="E793" s="108">
        <f>HLOOKUP(D793,Produits!$B$3:$N$4,2,FALSE)</f>
        <v>8</v>
      </c>
      <c r="F793" s="108" t="str">
        <f t="shared" si="61"/>
        <v>Produits_PCP2_pdt_ctrl_N</v>
      </c>
      <c r="G793" s="148">
        <f t="shared" si="60"/>
        <v>0</v>
      </c>
    </row>
    <row r="794" spans="1:7" x14ac:dyDescent="0.25">
      <c r="A794" s="146" t="str">
        <f>+Identification!$C$4</f>
        <v>100000001</v>
      </c>
      <c r="B794" s="146" t="s">
        <v>360</v>
      </c>
      <c r="C794" s="147" t="s">
        <v>94</v>
      </c>
      <c r="D794" s="107" t="str">
        <f t="shared" ref="D794:D857" si="74">+D793</f>
        <v>pdt_ctrl_N</v>
      </c>
      <c r="E794" s="108">
        <f>HLOOKUP(D794,Produits!$B$3:$N$4,2,FALSE)</f>
        <v>8</v>
      </c>
      <c r="F794" s="108" t="str">
        <f t="shared" si="61"/>
        <v>Produits_PCP3_pdt_ctrl_N</v>
      </c>
      <c r="G794" s="148">
        <f t="shared" si="60"/>
        <v>0</v>
      </c>
    </row>
    <row r="795" spans="1:7" x14ac:dyDescent="0.25">
      <c r="A795" s="146" t="str">
        <f>+Identification!$C$4</f>
        <v>100000001</v>
      </c>
      <c r="B795" s="146" t="s">
        <v>360</v>
      </c>
      <c r="C795" s="147" t="s">
        <v>95</v>
      </c>
      <c r="D795" s="107" t="str">
        <f t="shared" si="74"/>
        <v>pdt_ctrl_N</v>
      </c>
      <c r="E795" s="108">
        <f>HLOOKUP(D795,Produits!$B$3:$N$4,2,FALSE)</f>
        <v>8</v>
      </c>
      <c r="F795" s="108" t="str">
        <f t="shared" si="61"/>
        <v>Produits_PCP4_pdt_ctrl_N</v>
      </c>
      <c r="G795" s="148">
        <f t="shared" si="60"/>
        <v>0</v>
      </c>
    </row>
    <row r="796" spans="1:7" x14ac:dyDescent="0.25">
      <c r="A796" s="146" t="str">
        <f>+Identification!$C$4</f>
        <v>100000001</v>
      </c>
      <c r="B796" s="146" t="s">
        <v>360</v>
      </c>
      <c r="C796" s="147" t="s">
        <v>96</v>
      </c>
      <c r="D796" s="107" t="str">
        <f t="shared" si="74"/>
        <v>pdt_ctrl_N</v>
      </c>
      <c r="E796" s="108">
        <f>HLOOKUP(D796,Produits!$B$3:$N$4,2,FALSE)</f>
        <v>8</v>
      </c>
      <c r="F796" s="108" t="str">
        <f t="shared" si="61"/>
        <v>Produits_PCP5_pdt_ctrl_N</v>
      </c>
      <c r="G796" s="148">
        <f t="shared" si="60"/>
        <v>0</v>
      </c>
    </row>
    <row r="797" spans="1:7" x14ac:dyDescent="0.25">
      <c r="A797" s="146" t="str">
        <f>+Identification!$C$4</f>
        <v>100000001</v>
      </c>
      <c r="B797" s="146" t="s">
        <v>360</v>
      </c>
      <c r="C797" s="147" t="s">
        <v>97</v>
      </c>
      <c r="D797" s="107" t="str">
        <f t="shared" si="74"/>
        <v>pdt_ctrl_N</v>
      </c>
      <c r="E797" s="108">
        <f>HLOOKUP(D797,Produits!$B$3:$N$4,2,FALSE)</f>
        <v>8</v>
      </c>
      <c r="F797" s="108" t="str">
        <f t="shared" si="61"/>
        <v>Produits_PCP6_pdt_ctrl_N</v>
      </c>
      <c r="G797" s="148">
        <f t="shared" si="60"/>
        <v>0</v>
      </c>
    </row>
    <row r="798" spans="1:7" x14ac:dyDescent="0.25">
      <c r="A798" s="146" t="str">
        <f>+Identification!$C$4</f>
        <v>100000001</v>
      </c>
      <c r="B798" s="146" t="s">
        <v>360</v>
      </c>
      <c r="C798" s="147" t="s">
        <v>98</v>
      </c>
      <c r="D798" s="107" t="str">
        <f t="shared" si="74"/>
        <v>pdt_ctrl_N</v>
      </c>
      <c r="E798" s="108">
        <f>HLOOKUP(D798,Produits!$B$3:$N$4,2,FALSE)</f>
        <v>8</v>
      </c>
      <c r="F798" s="108" t="str">
        <f t="shared" si="61"/>
        <v>Produits_PCP7_pdt_ctrl_N</v>
      </c>
      <c r="G798" s="148">
        <f t="shared" si="60"/>
        <v>0</v>
      </c>
    </row>
    <row r="799" spans="1:7" x14ac:dyDescent="0.25">
      <c r="A799" s="146" t="str">
        <f>+Identification!$C$4</f>
        <v>100000001</v>
      </c>
      <c r="B799" s="146" t="s">
        <v>360</v>
      </c>
      <c r="C799" s="147" t="s">
        <v>99</v>
      </c>
      <c r="D799" s="107" t="str">
        <f t="shared" si="74"/>
        <v>pdt_ctrl_N</v>
      </c>
      <c r="E799" s="108">
        <f>HLOOKUP(D799,Produits!$B$3:$N$4,2,FALSE)</f>
        <v>8</v>
      </c>
      <c r="F799" s="108" t="str">
        <f t="shared" si="61"/>
        <v>Produits_PCP8_pdt_ctrl_N</v>
      </c>
      <c r="G799" s="148">
        <f t="shared" si="60"/>
        <v>0</v>
      </c>
    </row>
    <row r="800" spans="1:7" x14ac:dyDescent="0.25">
      <c r="A800" s="146" t="str">
        <f>+Identification!$C$4</f>
        <v>100000001</v>
      </c>
      <c r="B800" s="146" t="s">
        <v>360</v>
      </c>
      <c r="C800" s="147" t="s">
        <v>100</v>
      </c>
      <c r="D800" s="107" t="str">
        <f t="shared" si="74"/>
        <v>pdt_ctrl_N</v>
      </c>
      <c r="E800" s="108">
        <f>HLOOKUP(D800,Produits!$B$3:$N$4,2,FALSE)</f>
        <v>8</v>
      </c>
      <c r="F800" s="108" t="str">
        <f t="shared" si="61"/>
        <v>Produits_PCP9_pdt_ctrl_N</v>
      </c>
      <c r="G800" s="148">
        <f t="shared" si="60"/>
        <v>0</v>
      </c>
    </row>
    <row r="801" spans="1:7" ht="26.4" x14ac:dyDescent="0.25">
      <c r="A801" s="146" t="str">
        <f>+Identification!$C$4</f>
        <v>100000001</v>
      </c>
      <c r="B801" s="146" t="s">
        <v>360</v>
      </c>
      <c r="C801" s="147" t="s">
        <v>101</v>
      </c>
      <c r="D801" s="107" t="str">
        <f t="shared" si="74"/>
        <v>pdt_ctrl_N</v>
      </c>
      <c r="E801" s="108">
        <f>HLOOKUP(D801,Produits!$B$3:$N$4,2,FALSE)</f>
        <v>8</v>
      </c>
      <c r="F801" s="108" t="str">
        <f t="shared" si="61"/>
        <v>Produits_PCP10_pdt_ctrl_N</v>
      </c>
      <c r="G801" s="148">
        <f t="shared" si="60"/>
        <v>0</v>
      </c>
    </row>
    <row r="802" spans="1:7" ht="26.4" x14ac:dyDescent="0.25">
      <c r="A802" s="146" t="str">
        <f>+Identification!$C$4</f>
        <v>100000001</v>
      </c>
      <c r="B802" s="146" t="s">
        <v>360</v>
      </c>
      <c r="C802" s="147" t="s">
        <v>102</v>
      </c>
      <c r="D802" s="107" t="str">
        <f t="shared" si="74"/>
        <v>pdt_ctrl_N</v>
      </c>
      <c r="E802" s="108">
        <f>HLOOKUP(D802,Produits!$B$3:$N$4,2,FALSE)</f>
        <v>8</v>
      </c>
      <c r="F802" s="108" t="str">
        <f t="shared" si="61"/>
        <v>Produits_PCP11_pdt_ctrl_N</v>
      </c>
      <c r="G802" s="148">
        <f t="shared" si="60"/>
        <v>0</v>
      </c>
    </row>
    <row r="803" spans="1:7" ht="26.4" x14ac:dyDescent="0.25">
      <c r="A803" s="146" t="str">
        <f>+Identification!$C$4</f>
        <v>100000001</v>
      </c>
      <c r="B803" s="146" t="s">
        <v>360</v>
      </c>
      <c r="C803" s="147" t="s">
        <v>103</v>
      </c>
      <c r="D803" s="107" t="str">
        <f t="shared" si="74"/>
        <v>pdt_ctrl_N</v>
      </c>
      <c r="E803" s="108">
        <f>HLOOKUP(D803,Produits!$B$3:$N$4,2,FALSE)</f>
        <v>8</v>
      </c>
      <c r="F803" s="108" t="str">
        <f t="shared" si="61"/>
        <v>Produits_PCP12_pdt_ctrl_N</v>
      </c>
      <c r="G803" s="148">
        <f t="shared" si="60"/>
        <v>0</v>
      </c>
    </row>
    <row r="804" spans="1:7" ht="26.4" x14ac:dyDescent="0.25">
      <c r="A804" s="146" t="str">
        <f>+Identification!$C$4</f>
        <v>100000001</v>
      </c>
      <c r="B804" s="146" t="s">
        <v>360</v>
      </c>
      <c r="C804" s="147" t="s">
        <v>104</v>
      </c>
      <c r="D804" s="107" t="str">
        <f t="shared" si="74"/>
        <v>pdt_ctrl_N</v>
      </c>
      <c r="E804" s="108">
        <f>HLOOKUP(D804,Produits!$B$3:$N$4,2,FALSE)</f>
        <v>8</v>
      </c>
      <c r="F804" s="108" t="str">
        <f t="shared" si="61"/>
        <v>Produits_PCP13_pdt_ctrl_N</v>
      </c>
      <c r="G804" s="148">
        <f t="shared" si="60"/>
        <v>0</v>
      </c>
    </row>
    <row r="805" spans="1:7" ht="26.4" x14ac:dyDescent="0.25">
      <c r="A805" s="146" t="str">
        <f>+Identification!$C$4</f>
        <v>100000001</v>
      </c>
      <c r="B805" s="146" t="s">
        <v>360</v>
      </c>
      <c r="C805" s="147" t="s">
        <v>105</v>
      </c>
      <c r="D805" s="107" t="str">
        <f t="shared" si="74"/>
        <v>pdt_ctrl_N</v>
      </c>
      <c r="E805" s="108">
        <f>HLOOKUP(D805,Produits!$B$3:$N$4,2,FALSE)</f>
        <v>8</v>
      </c>
      <c r="F805" s="108" t="str">
        <f t="shared" si="61"/>
        <v>Produits_PCP14_pdt_ctrl_N</v>
      </c>
      <c r="G805" s="148">
        <f t="shared" si="60"/>
        <v>0</v>
      </c>
    </row>
    <row r="806" spans="1:7" ht="26.4" x14ac:dyDescent="0.25">
      <c r="A806" s="146" t="str">
        <f>+Identification!$C$4</f>
        <v>100000001</v>
      </c>
      <c r="B806" s="146" t="s">
        <v>360</v>
      </c>
      <c r="C806" s="147" t="s">
        <v>106</v>
      </c>
      <c r="D806" s="107" t="str">
        <f t="shared" si="74"/>
        <v>pdt_ctrl_N</v>
      </c>
      <c r="E806" s="108">
        <f>HLOOKUP(D806,Produits!$B$3:$N$4,2,FALSE)</f>
        <v>8</v>
      </c>
      <c r="F806" s="108" t="str">
        <f t="shared" si="61"/>
        <v>Produits_PCP15_pdt_ctrl_N</v>
      </c>
      <c r="G806" s="148">
        <f t="shared" si="60"/>
        <v>0</v>
      </c>
    </row>
    <row r="807" spans="1:7" ht="26.4" x14ac:dyDescent="0.25">
      <c r="A807" s="146" t="str">
        <f>+Identification!$C$4</f>
        <v>100000001</v>
      </c>
      <c r="B807" s="146" t="s">
        <v>360</v>
      </c>
      <c r="C807" s="147" t="s">
        <v>107</v>
      </c>
      <c r="D807" s="107" t="str">
        <f t="shared" si="74"/>
        <v>pdt_ctrl_N</v>
      </c>
      <c r="E807" s="108">
        <f>HLOOKUP(D807,Produits!$B$3:$N$4,2,FALSE)</f>
        <v>8</v>
      </c>
      <c r="F807" s="108" t="str">
        <f t="shared" si="61"/>
        <v>Produits_PCP16_pdt_ctrl_N</v>
      </c>
      <c r="G807" s="148">
        <f t="shared" si="60"/>
        <v>0</v>
      </c>
    </row>
    <row r="808" spans="1:7" ht="26.4" x14ac:dyDescent="0.25">
      <c r="A808" s="146" t="str">
        <f>+Identification!$C$4</f>
        <v>100000001</v>
      </c>
      <c r="B808" s="146" t="s">
        <v>360</v>
      </c>
      <c r="C808" s="147" t="s">
        <v>108</v>
      </c>
      <c r="D808" s="107" t="str">
        <f t="shared" si="74"/>
        <v>pdt_ctrl_N</v>
      </c>
      <c r="E808" s="108">
        <f>HLOOKUP(D808,Produits!$B$3:$N$4,2,FALSE)</f>
        <v>8</v>
      </c>
      <c r="F808" s="108" t="str">
        <f t="shared" si="61"/>
        <v>Produits_PCP17_pdt_ctrl_N</v>
      </c>
      <c r="G808" s="148">
        <f t="shared" si="60"/>
        <v>0</v>
      </c>
    </row>
    <row r="809" spans="1:7" ht="26.4" x14ac:dyDescent="0.25">
      <c r="A809" s="146" t="str">
        <f>+Identification!$C$4</f>
        <v>100000001</v>
      </c>
      <c r="B809" s="146" t="s">
        <v>360</v>
      </c>
      <c r="C809" s="147" t="s">
        <v>109</v>
      </c>
      <c r="D809" s="107" t="str">
        <f t="shared" si="74"/>
        <v>pdt_ctrl_N</v>
      </c>
      <c r="E809" s="108">
        <f>HLOOKUP(D809,Produits!$B$3:$N$4,2,FALSE)</f>
        <v>8</v>
      </c>
      <c r="F809" s="108" t="str">
        <f t="shared" si="61"/>
        <v>Produits_PCP18_pdt_ctrl_N</v>
      </c>
      <c r="G809" s="148">
        <f t="shared" si="60"/>
        <v>0</v>
      </c>
    </row>
    <row r="810" spans="1:7" ht="26.4" x14ac:dyDescent="0.25">
      <c r="A810" s="146" t="str">
        <f>+Identification!$C$4</f>
        <v>100000001</v>
      </c>
      <c r="B810" s="146" t="s">
        <v>360</v>
      </c>
      <c r="C810" s="147" t="s">
        <v>110</v>
      </c>
      <c r="D810" s="107" t="str">
        <f t="shared" si="74"/>
        <v>pdt_ctrl_N</v>
      </c>
      <c r="E810" s="108">
        <f>HLOOKUP(D810,Produits!$B$3:$N$4,2,FALSE)</f>
        <v>8</v>
      </c>
      <c r="F810" s="108" t="str">
        <f t="shared" si="61"/>
        <v>Produits_PCP19_pdt_ctrl_N</v>
      </c>
      <c r="G810" s="148">
        <f t="shared" si="60"/>
        <v>0</v>
      </c>
    </row>
    <row r="811" spans="1:7" ht="26.4" x14ac:dyDescent="0.25">
      <c r="A811" s="146" t="str">
        <f>+Identification!$C$4</f>
        <v>100000001</v>
      </c>
      <c r="B811" s="146" t="s">
        <v>360</v>
      </c>
      <c r="C811" s="147" t="s">
        <v>111</v>
      </c>
      <c r="D811" s="107" t="str">
        <f t="shared" si="74"/>
        <v>pdt_ctrl_N</v>
      </c>
      <c r="E811" s="108">
        <f>HLOOKUP(D811,Produits!$B$3:$N$4,2,FALSE)</f>
        <v>8</v>
      </c>
      <c r="F811" s="108" t="str">
        <f t="shared" si="61"/>
        <v>Produits_PCP20_pdt_ctrl_N</v>
      </c>
      <c r="G811" s="148">
        <f t="shared" ref="G811:G910" si="75">VLOOKUP(C811,PCP,E811,FALSE)</f>
        <v>0</v>
      </c>
    </row>
    <row r="812" spans="1:7" ht="26.4" x14ac:dyDescent="0.25">
      <c r="A812" s="146" t="str">
        <f>+Identification!$C$4</f>
        <v>100000001</v>
      </c>
      <c r="B812" s="146" t="s">
        <v>360</v>
      </c>
      <c r="C812" s="147" t="s">
        <v>112</v>
      </c>
      <c r="D812" s="107" t="str">
        <f t="shared" si="74"/>
        <v>pdt_ctrl_N</v>
      </c>
      <c r="E812" s="108">
        <f>HLOOKUP(D812,Produits!$B$3:$N$4,2,FALSE)</f>
        <v>8</v>
      </c>
      <c r="F812" s="108" t="str">
        <f t="shared" si="61"/>
        <v>Produits_PCP21_pdt_ctrl_N</v>
      </c>
      <c r="G812" s="148">
        <f t="shared" si="75"/>
        <v>0</v>
      </c>
    </row>
    <row r="813" spans="1:7" ht="26.4" x14ac:dyDescent="0.25">
      <c r="A813" s="146" t="str">
        <f>+Identification!$C$4</f>
        <v>100000001</v>
      </c>
      <c r="B813" s="146" t="s">
        <v>360</v>
      </c>
      <c r="C813" s="147" t="s">
        <v>113</v>
      </c>
      <c r="D813" s="107" t="str">
        <f t="shared" si="74"/>
        <v>pdt_ctrl_N</v>
      </c>
      <c r="E813" s="108">
        <f>HLOOKUP(D813,Produits!$B$3:$N$4,2,FALSE)</f>
        <v>8</v>
      </c>
      <c r="F813" s="108" t="str">
        <f t="shared" si="61"/>
        <v>Produits_PCP22_pdt_ctrl_N</v>
      </c>
      <c r="G813" s="148">
        <f t="shared" si="75"/>
        <v>0</v>
      </c>
    </row>
    <row r="814" spans="1:7" ht="26.4" x14ac:dyDescent="0.25">
      <c r="A814" s="146" t="str">
        <f>+Identification!$C$4</f>
        <v>100000001</v>
      </c>
      <c r="B814" s="146" t="s">
        <v>360</v>
      </c>
      <c r="C814" s="147" t="s">
        <v>114</v>
      </c>
      <c r="D814" s="107" t="str">
        <f t="shared" si="74"/>
        <v>pdt_ctrl_N</v>
      </c>
      <c r="E814" s="108">
        <f>HLOOKUP(D814,Produits!$B$3:$N$4,2,FALSE)</f>
        <v>8</v>
      </c>
      <c r="F814" s="108" t="str">
        <f t="shared" si="61"/>
        <v>Produits_PCP23_pdt_ctrl_N</v>
      </c>
      <c r="G814" s="148">
        <f t="shared" si="75"/>
        <v>0</v>
      </c>
    </row>
    <row r="815" spans="1:7" ht="26.4" x14ac:dyDescent="0.25">
      <c r="A815" s="146" t="str">
        <f>+Identification!$C$4</f>
        <v>100000001</v>
      </c>
      <c r="B815" s="146" t="s">
        <v>360</v>
      </c>
      <c r="C815" s="147" t="s">
        <v>115</v>
      </c>
      <c r="D815" s="107" t="str">
        <f t="shared" si="74"/>
        <v>pdt_ctrl_N</v>
      </c>
      <c r="E815" s="108">
        <f>HLOOKUP(D815,Produits!$B$3:$N$4,2,FALSE)</f>
        <v>8</v>
      </c>
      <c r="F815" s="108" t="str">
        <f t="shared" si="61"/>
        <v>Produits_PCP24_pdt_ctrl_N</v>
      </c>
      <c r="G815" s="148">
        <f t="shared" si="75"/>
        <v>0</v>
      </c>
    </row>
    <row r="816" spans="1:7" ht="26.4" x14ac:dyDescent="0.25">
      <c r="A816" s="146" t="str">
        <f>+Identification!$C$4</f>
        <v>100000001</v>
      </c>
      <c r="B816" s="146" t="s">
        <v>360</v>
      </c>
      <c r="C816" s="147" t="s">
        <v>116</v>
      </c>
      <c r="D816" s="107" t="str">
        <f t="shared" si="74"/>
        <v>pdt_ctrl_N</v>
      </c>
      <c r="E816" s="108">
        <f>HLOOKUP(D816,Produits!$B$3:$N$4,2,FALSE)</f>
        <v>8</v>
      </c>
      <c r="F816" s="108" t="str">
        <f t="shared" si="61"/>
        <v>Produits_PCP25_pdt_ctrl_N</v>
      </c>
      <c r="G816" s="148">
        <f t="shared" si="75"/>
        <v>0</v>
      </c>
    </row>
    <row r="817" spans="1:7" ht="26.4" x14ac:dyDescent="0.25">
      <c r="A817" s="146" t="str">
        <f>+Identification!$C$4</f>
        <v>100000001</v>
      </c>
      <c r="B817" s="146" t="s">
        <v>360</v>
      </c>
      <c r="C817" s="147" t="s">
        <v>117</v>
      </c>
      <c r="D817" s="107" t="str">
        <f t="shared" si="74"/>
        <v>pdt_ctrl_N</v>
      </c>
      <c r="E817" s="108">
        <f>HLOOKUP(D817,Produits!$B$3:$N$4,2,FALSE)</f>
        <v>8</v>
      </c>
      <c r="F817" s="108" t="str">
        <f t="shared" si="61"/>
        <v>Produits_PCP26_pdt_ctrl_N</v>
      </c>
      <c r="G817" s="148">
        <f t="shared" si="75"/>
        <v>0</v>
      </c>
    </row>
    <row r="818" spans="1:7" ht="26.4" x14ac:dyDescent="0.25">
      <c r="A818" s="146" t="str">
        <f>+Identification!$C$4</f>
        <v>100000001</v>
      </c>
      <c r="B818" s="146" t="s">
        <v>360</v>
      </c>
      <c r="C818" s="147" t="s">
        <v>118</v>
      </c>
      <c r="D818" s="107" t="str">
        <f t="shared" si="74"/>
        <v>pdt_ctrl_N</v>
      </c>
      <c r="E818" s="108">
        <f>HLOOKUP(D818,Produits!$B$3:$N$4,2,FALSE)</f>
        <v>8</v>
      </c>
      <c r="F818" s="108" t="str">
        <f t="shared" si="61"/>
        <v>Produits_PCP27_pdt_ctrl_N</v>
      </c>
      <c r="G818" s="148">
        <f t="shared" si="75"/>
        <v>0</v>
      </c>
    </row>
    <row r="819" spans="1:7" ht="26.4" x14ac:dyDescent="0.25">
      <c r="A819" s="146" t="str">
        <f>+Identification!$C$4</f>
        <v>100000001</v>
      </c>
      <c r="B819" s="146" t="s">
        <v>360</v>
      </c>
      <c r="C819" s="147" t="s">
        <v>119</v>
      </c>
      <c r="D819" s="107" t="str">
        <f t="shared" si="74"/>
        <v>pdt_ctrl_N</v>
      </c>
      <c r="E819" s="108">
        <f>HLOOKUP(D819,Produits!$B$3:$N$4,2,FALSE)</f>
        <v>8</v>
      </c>
      <c r="F819" s="108" t="str">
        <f t="shared" si="61"/>
        <v>Produits_PCP28_pdt_ctrl_N</v>
      </c>
      <c r="G819" s="148">
        <f t="shared" si="75"/>
        <v>0</v>
      </c>
    </row>
    <row r="820" spans="1:7" ht="26.4" x14ac:dyDescent="0.25">
      <c r="A820" s="146" t="str">
        <f>+Identification!$C$4</f>
        <v>100000001</v>
      </c>
      <c r="B820" s="146" t="s">
        <v>360</v>
      </c>
      <c r="C820" s="147" t="s">
        <v>120</v>
      </c>
      <c r="D820" s="107" t="str">
        <f t="shared" si="74"/>
        <v>pdt_ctrl_N</v>
      </c>
      <c r="E820" s="108">
        <f>HLOOKUP(D820,Produits!$B$3:$N$4,2,FALSE)</f>
        <v>8</v>
      </c>
      <c r="F820" s="108" t="str">
        <f t="shared" si="61"/>
        <v>Produits_PCP29_pdt_ctrl_N</v>
      </c>
      <c r="G820" s="148">
        <f t="shared" si="75"/>
        <v>0</v>
      </c>
    </row>
    <row r="821" spans="1:7" ht="26.4" x14ac:dyDescent="0.25">
      <c r="A821" s="146" t="str">
        <f>+Identification!$C$4</f>
        <v>100000001</v>
      </c>
      <c r="B821" s="146" t="s">
        <v>360</v>
      </c>
      <c r="C821" s="147" t="s">
        <v>121</v>
      </c>
      <c r="D821" s="107" t="str">
        <f t="shared" si="74"/>
        <v>pdt_ctrl_N</v>
      </c>
      <c r="E821" s="108">
        <f>HLOOKUP(D821,Produits!$B$3:$N$4,2,FALSE)</f>
        <v>8</v>
      </c>
      <c r="F821" s="108" t="str">
        <f t="shared" si="61"/>
        <v>Produits_PCP30_pdt_ctrl_N</v>
      </c>
      <c r="G821" s="148">
        <f t="shared" si="75"/>
        <v>0</v>
      </c>
    </row>
    <row r="822" spans="1:7" ht="26.4" x14ac:dyDescent="0.25">
      <c r="A822" s="146" t="str">
        <f>+Identification!$C$4</f>
        <v>100000001</v>
      </c>
      <c r="B822" s="146" t="s">
        <v>360</v>
      </c>
      <c r="C822" s="147" t="s">
        <v>122</v>
      </c>
      <c r="D822" s="107" t="str">
        <f t="shared" si="74"/>
        <v>pdt_ctrl_N</v>
      </c>
      <c r="E822" s="108">
        <f>HLOOKUP(D822,Produits!$B$3:$N$4,2,FALSE)</f>
        <v>8</v>
      </c>
      <c r="F822" s="108" t="str">
        <f t="shared" si="61"/>
        <v>Produits_PCP31_pdt_ctrl_N</v>
      </c>
      <c r="G822" s="148">
        <f t="shared" si="75"/>
        <v>0</v>
      </c>
    </row>
    <row r="823" spans="1:7" ht="26.4" x14ac:dyDescent="0.25">
      <c r="A823" s="146" t="str">
        <f>+Identification!$C$4</f>
        <v>100000001</v>
      </c>
      <c r="B823" s="146" t="s">
        <v>360</v>
      </c>
      <c r="C823" s="147" t="s">
        <v>123</v>
      </c>
      <c r="D823" s="107" t="str">
        <f t="shared" si="74"/>
        <v>pdt_ctrl_N</v>
      </c>
      <c r="E823" s="108">
        <f>HLOOKUP(D823,Produits!$B$3:$N$4,2,FALSE)</f>
        <v>8</v>
      </c>
      <c r="F823" s="108" t="str">
        <f t="shared" si="61"/>
        <v>Produits_PCP32_pdt_ctrl_N</v>
      </c>
      <c r="G823" s="148">
        <f t="shared" si="75"/>
        <v>0</v>
      </c>
    </row>
    <row r="824" spans="1:7" ht="26.4" x14ac:dyDescent="0.25">
      <c r="A824" s="146" t="str">
        <f>+Identification!$C$4</f>
        <v>100000001</v>
      </c>
      <c r="B824" s="146" t="s">
        <v>360</v>
      </c>
      <c r="C824" s="147" t="s">
        <v>124</v>
      </c>
      <c r="D824" s="107" t="str">
        <f t="shared" si="74"/>
        <v>pdt_ctrl_N</v>
      </c>
      <c r="E824" s="108">
        <f>HLOOKUP(D824,Produits!$B$3:$N$4,2,FALSE)</f>
        <v>8</v>
      </c>
      <c r="F824" s="108" t="str">
        <f t="shared" si="61"/>
        <v>Produits_PCP33_pdt_ctrl_N</v>
      </c>
      <c r="G824" s="148">
        <f t="shared" si="75"/>
        <v>0</v>
      </c>
    </row>
    <row r="825" spans="1:7" ht="26.4" x14ac:dyDescent="0.25">
      <c r="A825" s="146" t="str">
        <f>+Identification!$C$4</f>
        <v>100000001</v>
      </c>
      <c r="B825" s="146" t="s">
        <v>360</v>
      </c>
      <c r="C825" s="147" t="s">
        <v>125</v>
      </c>
      <c r="D825" s="107" t="str">
        <f t="shared" si="74"/>
        <v>pdt_ctrl_N</v>
      </c>
      <c r="E825" s="108">
        <f>HLOOKUP(D825,Produits!$B$3:$N$4,2,FALSE)</f>
        <v>8</v>
      </c>
      <c r="F825" s="108" t="str">
        <f t="shared" si="61"/>
        <v>Produits_PCP34_pdt_ctrl_N</v>
      </c>
      <c r="G825" s="148">
        <f t="shared" si="75"/>
        <v>0</v>
      </c>
    </row>
    <row r="826" spans="1:7" ht="26.4" x14ac:dyDescent="0.25">
      <c r="A826" s="146" t="str">
        <f>+Identification!$C$4</f>
        <v>100000001</v>
      </c>
      <c r="B826" s="146" t="s">
        <v>360</v>
      </c>
      <c r="C826" s="147" t="s">
        <v>126</v>
      </c>
      <c r="D826" s="107" t="str">
        <f t="shared" si="74"/>
        <v>pdt_ctrl_N</v>
      </c>
      <c r="E826" s="108">
        <f>HLOOKUP(D826,Produits!$B$3:$N$4,2,FALSE)</f>
        <v>8</v>
      </c>
      <c r="F826" s="108" t="str">
        <f t="shared" si="61"/>
        <v>Produits_PCP35_pdt_ctrl_N</v>
      </c>
      <c r="G826" s="148">
        <f t="shared" si="75"/>
        <v>0</v>
      </c>
    </row>
    <row r="827" spans="1:7" ht="26.4" x14ac:dyDescent="0.25">
      <c r="A827" s="146" t="str">
        <f>+Identification!$C$4</f>
        <v>100000001</v>
      </c>
      <c r="B827" s="146" t="s">
        <v>360</v>
      </c>
      <c r="C827" s="147" t="s">
        <v>127</v>
      </c>
      <c r="D827" s="107" t="str">
        <f t="shared" si="74"/>
        <v>pdt_ctrl_N</v>
      </c>
      <c r="E827" s="108">
        <f>HLOOKUP(D827,Produits!$B$3:$N$4,2,FALSE)</f>
        <v>8</v>
      </c>
      <c r="F827" s="108" t="str">
        <f t="shared" si="61"/>
        <v>Produits_PCP36_pdt_ctrl_N</v>
      </c>
      <c r="G827" s="148">
        <f t="shared" si="75"/>
        <v>0</v>
      </c>
    </row>
    <row r="828" spans="1:7" ht="26.4" x14ac:dyDescent="0.25">
      <c r="A828" s="146" t="str">
        <f>+Identification!$C$4</f>
        <v>100000001</v>
      </c>
      <c r="B828" s="146" t="s">
        <v>360</v>
      </c>
      <c r="C828" s="147" t="s">
        <v>128</v>
      </c>
      <c r="D828" s="107" t="str">
        <f t="shared" si="74"/>
        <v>pdt_ctrl_N</v>
      </c>
      <c r="E828" s="108">
        <f>HLOOKUP(D828,Produits!$B$3:$N$4,2,FALSE)</f>
        <v>8</v>
      </c>
      <c r="F828" s="108" t="str">
        <f t="shared" si="61"/>
        <v>Produits_PCP37_pdt_ctrl_N</v>
      </c>
      <c r="G828" s="148">
        <f t="shared" si="75"/>
        <v>0</v>
      </c>
    </row>
    <row r="829" spans="1:7" ht="26.4" x14ac:dyDescent="0.25">
      <c r="A829" s="146" t="str">
        <f>+Identification!$C$4</f>
        <v>100000001</v>
      </c>
      <c r="B829" s="146" t="s">
        <v>360</v>
      </c>
      <c r="C829" s="147" t="s">
        <v>129</v>
      </c>
      <c r="D829" s="107" t="str">
        <f t="shared" si="74"/>
        <v>pdt_ctrl_N</v>
      </c>
      <c r="E829" s="108">
        <f>HLOOKUP(D829,Produits!$B$3:$N$4,2,FALSE)</f>
        <v>8</v>
      </c>
      <c r="F829" s="108" t="str">
        <f t="shared" si="61"/>
        <v>Produits_PCP38_pdt_ctrl_N</v>
      </c>
      <c r="G829" s="148">
        <f t="shared" si="75"/>
        <v>0</v>
      </c>
    </row>
    <row r="830" spans="1:7" ht="26.4" x14ac:dyDescent="0.25">
      <c r="A830" s="146" t="str">
        <f>+Identification!$C$4</f>
        <v>100000001</v>
      </c>
      <c r="B830" s="146" t="s">
        <v>360</v>
      </c>
      <c r="C830" s="147" t="s">
        <v>130</v>
      </c>
      <c r="D830" s="107" t="str">
        <f t="shared" si="74"/>
        <v>pdt_ctrl_N</v>
      </c>
      <c r="E830" s="108">
        <f>HLOOKUP(D830,Produits!$B$3:$N$4,2,FALSE)</f>
        <v>8</v>
      </c>
      <c r="F830" s="108" t="str">
        <f t="shared" si="61"/>
        <v>Produits_PCP39_pdt_ctrl_N</v>
      </c>
      <c r="G830" s="148">
        <f t="shared" si="75"/>
        <v>0</v>
      </c>
    </row>
    <row r="831" spans="1:7" ht="26.4" x14ac:dyDescent="0.25">
      <c r="A831" s="146" t="str">
        <f>+Identification!$C$4</f>
        <v>100000001</v>
      </c>
      <c r="B831" s="146" t="s">
        <v>360</v>
      </c>
      <c r="C831" s="147" t="s">
        <v>131</v>
      </c>
      <c r="D831" s="107" t="str">
        <f t="shared" si="74"/>
        <v>pdt_ctrl_N</v>
      </c>
      <c r="E831" s="108">
        <f>HLOOKUP(D831,Produits!$B$3:$N$4,2,FALSE)</f>
        <v>8</v>
      </c>
      <c r="F831" s="108" t="str">
        <f t="shared" si="61"/>
        <v>Produits_PCP40_pdt_ctrl_N</v>
      </c>
      <c r="G831" s="148">
        <f t="shared" si="75"/>
        <v>0</v>
      </c>
    </row>
    <row r="832" spans="1:7" ht="26.4" x14ac:dyDescent="0.25">
      <c r="A832" s="146" t="str">
        <f>+Identification!$C$4</f>
        <v>100000001</v>
      </c>
      <c r="B832" s="146" t="s">
        <v>360</v>
      </c>
      <c r="C832" s="147" t="s">
        <v>132</v>
      </c>
      <c r="D832" s="107" t="str">
        <f t="shared" si="74"/>
        <v>pdt_ctrl_N</v>
      </c>
      <c r="E832" s="108">
        <f>HLOOKUP(D832,Produits!$B$3:$N$4,2,FALSE)</f>
        <v>8</v>
      </c>
      <c r="F832" s="108" t="str">
        <f t="shared" si="61"/>
        <v>Produits_PCP41_pdt_ctrl_N</v>
      </c>
      <c r="G832" s="148">
        <f t="shared" si="75"/>
        <v>0</v>
      </c>
    </row>
    <row r="833" spans="1:7" ht="26.4" x14ac:dyDescent="0.25">
      <c r="A833" s="146" t="str">
        <f>+Identification!$C$4</f>
        <v>100000001</v>
      </c>
      <c r="B833" s="146" t="s">
        <v>360</v>
      </c>
      <c r="C833" s="147" t="s">
        <v>133</v>
      </c>
      <c r="D833" s="107" t="str">
        <f t="shared" si="74"/>
        <v>pdt_ctrl_N</v>
      </c>
      <c r="E833" s="108">
        <f>HLOOKUP(D833,Produits!$B$3:$N$4,2,FALSE)</f>
        <v>8</v>
      </c>
      <c r="F833" s="108" t="str">
        <f t="shared" si="61"/>
        <v>Produits_PCP42_pdt_ctrl_N</v>
      </c>
      <c r="G833" s="148">
        <f t="shared" si="75"/>
        <v>0</v>
      </c>
    </row>
    <row r="834" spans="1:7" ht="26.4" x14ac:dyDescent="0.25">
      <c r="A834" s="146" t="str">
        <f>+Identification!$C$4</f>
        <v>100000001</v>
      </c>
      <c r="B834" s="146" t="s">
        <v>360</v>
      </c>
      <c r="C834" s="147" t="s">
        <v>134</v>
      </c>
      <c r="D834" s="107" t="str">
        <f t="shared" si="74"/>
        <v>pdt_ctrl_N</v>
      </c>
      <c r="E834" s="108">
        <f>HLOOKUP(D834,Produits!$B$3:$N$4,2,FALSE)</f>
        <v>8</v>
      </c>
      <c r="F834" s="108" t="str">
        <f t="shared" si="61"/>
        <v>Produits_PCP43_pdt_ctrl_N</v>
      </c>
      <c r="G834" s="148">
        <f t="shared" si="75"/>
        <v>0</v>
      </c>
    </row>
    <row r="835" spans="1:7" ht="26.4" x14ac:dyDescent="0.25">
      <c r="A835" s="146" t="str">
        <f>+Identification!$C$4</f>
        <v>100000001</v>
      </c>
      <c r="B835" s="146" t="s">
        <v>360</v>
      </c>
      <c r="C835" s="147" t="s">
        <v>135</v>
      </c>
      <c r="D835" s="107" t="str">
        <f t="shared" si="74"/>
        <v>pdt_ctrl_N</v>
      </c>
      <c r="E835" s="108">
        <f>HLOOKUP(D835,Produits!$B$3:$N$4,2,FALSE)</f>
        <v>8</v>
      </c>
      <c r="F835" s="108" t="str">
        <f t="shared" si="61"/>
        <v>Produits_PCP44_pdt_ctrl_N</v>
      </c>
      <c r="G835" s="148">
        <f t="shared" si="75"/>
        <v>0</v>
      </c>
    </row>
    <row r="836" spans="1:7" ht="26.4" x14ac:dyDescent="0.25">
      <c r="A836" s="146" t="str">
        <f>+Identification!$C$4</f>
        <v>100000001</v>
      </c>
      <c r="B836" s="146" t="s">
        <v>360</v>
      </c>
      <c r="C836" s="147" t="s">
        <v>136</v>
      </c>
      <c r="D836" s="107" t="str">
        <f t="shared" si="74"/>
        <v>pdt_ctrl_N</v>
      </c>
      <c r="E836" s="108">
        <f>HLOOKUP(D836,Produits!$B$3:$N$4,2,FALSE)</f>
        <v>8</v>
      </c>
      <c r="F836" s="108" t="str">
        <f t="shared" si="61"/>
        <v>Produits_PCP45_pdt_ctrl_N</v>
      </c>
      <c r="G836" s="148">
        <f t="shared" si="75"/>
        <v>0</v>
      </c>
    </row>
    <row r="837" spans="1:7" ht="26.4" x14ac:dyDescent="0.25">
      <c r="A837" s="146" t="str">
        <f>+Identification!$C$4</f>
        <v>100000001</v>
      </c>
      <c r="B837" s="146" t="s">
        <v>360</v>
      </c>
      <c r="C837" s="147" t="s">
        <v>137</v>
      </c>
      <c r="D837" s="107" t="str">
        <f t="shared" si="74"/>
        <v>pdt_ctrl_N</v>
      </c>
      <c r="E837" s="108">
        <f>HLOOKUP(D837,Produits!$B$3:$N$4,2,FALSE)</f>
        <v>8</v>
      </c>
      <c r="F837" s="108" t="str">
        <f t="shared" si="61"/>
        <v>Produits_PCP46_pdt_ctrl_N</v>
      </c>
      <c r="G837" s="148">
        <f t="shared" si="75"/>
        <v>0</v>
      </c>
    </row>
    <row r="838" spans="1:7" ht="26.4" x14ac:dyDescent="0.25">
      <c r="A838" s="146" t="str">
        <f>+Identification!$C$4</f>
        <v>100000001</v>
      </c>
      <c r="B838" s="146" t="s">
        <v>360</v>
      </c>
      <c r="C838" s="147" t="s">
        <v>138</v>
      </c>
      <c r="D838" s="107" t="str">
        <f t="shared" si="74"/>
        <v>pdt_ctrl_N</v>
      </c>
      <c r="E838" s="108">
        <f>HLOOKUP(D838,Produits!$B$3:$N$4,2,FALSE)</f>
        <v>8</v>
      </c>
      <c r="F838" s="108" t="str">
        <f t="shared" ref="F838:F937" si="76">CONCATENATE(B838,"_",C838,"_",D838)</f>
        <v>Produits_PCP47_pdt_ctrl_N</v>
      </c>
      <c r="G838" s="148">
        <f t="shared" si="75"/>
        <v>0</v>
      </c>
    </row>
    <row r="839" spans="1:7" ht="26.4" x14ac:dyDescent="0.25">
      <c r="A839" s="146" t="str">
        <f>+Identification!$C$4</f>
        <v>100000001</v>
      </c>
      <c r="B839" s="146" t="s">
        <v>360</v>
      </c>
      <c r="C839" s="147" t="s">
        <v>139</v>
      </c>
      <c r="D839" s="107" t="str">
        <f t="shared" si="74"/>
        <v>pdt_ctrl_N</v>
      </c>
      <c r="E839" s="108">
        <f>HLOOKUP(D839,Produits!$B$3:$N$4,2,FALSE)</f>
        <v>8</v>
      </c>
      <c r="F839" s="108" t="str">
        <f t="shared" si="76"/>
        <v>Produits_PCP48_pdt_ctrl_N</v>
      </c>
      <c r="G839" s="148">
        <f t="shared" si="75"/>
        <v>0</v>
      </c>
    </row>
    <row r="840" spans="1:7" ht="26.4" x14ac:dyDescent="0.25">
      <c r="A840" s="146" t="str">
        <f>+Identification!$C$4</f>
        <v>100000001</v>
      </c>
      <c r="B840" s="146" t="s">
        <v>360</v>
      </c>
      <c r="C840" s="147" t="s">
        <v>140</v>
      </c>
      <c r="D840" s="107" t="str">
        <f t="shared" si="74"/>
        <v>pdt_ctrl_N</v>
      </c>
      <c r="E840" s="108">
        <f>HLOOKUP(D840,Produits!$B$3:$N$4,2,FALSE)</f>
        <v>8</v>
      </c>
      <c r="F840" s="108" t="str">
        <f t="shared" si="76"/>
        <v>Produits_PCP49_pdt_ctrl_N</v>
      </c>
      <c r="G840" s="148">
        <f t="shared" si="75"/>
        <v>0</v>
      </c>
    </row>
    <row r="841" spans="1:7" ht="26.4" x14ac:dyDescent="0.25">
      <c r="A841" s="146" t="str">
        <f>+Identification!$C$4</f>
        <v>100000001</v>
      </c>
      <c r="B841" s="146" t="s">
        <v>360</v>
      </c>
      <c r="C841" s="147" t="s">
        <v>141</v>
      </c>
      <c r="D841" s="107" t="str">
        <f t="shared" si="74"/>
        <v>pdt_ctrl_N</v>
      </c>
      <c r="E841" s="108">
        <f>HLOOKUP(D841,Produits!$B$3:$N$4,2,FALSE)</f>
        <v>8</v>
      </c>
      <c r="F841" s="108" t="str">
        <f t="shared" si="76"/>
        <v>Produits_PCP50_pdt_ctrl_N</v>
      </c>
      <c r="G841" s="148">
        <f t="shared" si="75"/>
        <v>0</v>
      </c>
    </row>
    <row r="842" spans="1:7" ht="26.4" x14ac:dyDescent="0.25">
      <c r="A842" s="146" t="str">
        <f>+Identification!$C$4</f>
        <v>100000001</v>
      </c>
      <c r="B842" s="146" t="s">
        <v>360</v>
      </c>
      <c r="C842" s="147" t="s">
        <v>142</v>
      </c>
      <c r="D842" s="107" t="str">
        <f t="shared" si="74"/>
        <v>pdt_ctrl_N</v>
      </c>
      <c r="E842" s="108">
        <f>HLOOKUP(D842,Produits!$B$3:$N$4,2,FALSE)</f>
        <v>8</v>
      </c>
      <c r="F842" s="108" t="str">
        <f t="shared" si="76"/>
        <v>Produits_PCP51_pdt_ctrl_N</v>
      </c>
      <c r="G842" s="148">
        <f t="shared" si="75"/>
        <v>0</v>
      </c>
    </row>
    <row r="843" spans="1:7" ht="26.4" x14ac:dyDescent="0.25">
      <c r="A843" s="146" t="str">
        <f>+Identification!$C$4</f>
        <v>100000001</v>
      </c>
      <c r="B843" s="146" t="s">
        <v>360</v>
      </c>
      <c r="C843" s="147" t="s">
        <v>143</v>
      </c>
      <c r="D843" s="107" t="str">
        <f t="shared" si="74"/>
        <v>pdt_ctrl_N</v>
      </c>
      <c r="E843" s="108">
        <f>HLOOKUP(D843,Produits!$B$3:$N$4,2,FALSE)</f>
        <v>8</v>
      </c>
      <c r="F843" s="108" t="str">
        <f t="shared" si="76"/>
        <v>Produits_PCP52_pdt_ctrl_N</v>
      </c>
      <c r="G843" s="148">
        <f t="shared" si="75"/>
        <v>0</v>
      </c>
    </row>
    <row r="844" spans="1:7" ht="26.4" x14ac:dyDescent="0.25">
      <c r="A844" s="146" t="str">
        <f>+Identification!$C$4</f>
        <v>100000001</v>
      </c>
      <c r="B844" s="146" t="s">
        <v>360</v>
      </c>
      <c r="C844" s="147" t="s">
        <v>144</v>
      </c>
      <c r="D844" s="107" t="str">
        <f t="shared" si="74"/>
        <v>pdt_ctrl_N</v>
      </c>
      <c r="E844" s="108">
        <f>HLOOKUP(D844,Produits!$B$3:$N$4,2,FALSE)</f>
        <v>8</v>
      </c>
      <c r="F844" s="108" t="str">
        <f t="shared" si="76"/>
        <v>Produits_PCP53_pdt_ctrl_N</v>
      </c>
      <c r="G844" s="148">
        <f t="shared" si="75"/>
        <v>0</v>
      </c>
    </row>
    <row r="845" spans="1:7" ht="26.4" x14ac:dyDescent="0.25">
      <c r="A845" s="146" t="str">
        <f>+Identification!$C$4</f>
        <v>100000001</v>
      </c>
      <c r="B845" s="146" t="s">
        <v>360</v>
      </c>
      <c r="C845" s="147" t="s">
        <v>145</v>
      </c>
      <c r="D845" s="107" t="str">
        <f t="shared" si="74"/>
        <v>pdt_ctrl_N</v>
      </c>
      <c r="E845" s="108">
        <f>HLOOKUP(D845,Produits!$B$3:$N$4,2,FALSE)</f>
        <v>8</v>
      </c>
      <c r="F845" s="108" t="str">
        <f t="shared" si="76"/>
        <v>Produits_PCP54_pdt_ctrl_N</v>
      </c>
      <c r="G845" s="148">
        <f t="shared" si="75"/>
        <v>0</v>
      </c>
    </row>
    <row r="846" spans="1:7" ht="26.4" x14ac:dyDescent="0.25">
      <c r="A846" s="146" t="str">
        <f>+Identification!$C$4</f>
        <v>100000001</v>
      </c>
      <c r="B846" s="146" t="s">
        <v>360</v>
      </c>
      <c r="C846" s="147" t="s">
        <v>146</v>
      </c>
      <c r="D846" s="107" t="str">
        <f t="shared" si="74"/>
        <v>pdt_ctrl_N</v>
      </c>
      <c r="E846" s="108">
        <f>HLOOKUP(D846,Produits!$B$3:$N$4,2,FALSE)</f>
        <v>8</v>
      </c>
      <c r="F846" s="108" t="str">
        <f t="shared" si="76"/>
        <v>Produits_PCP55_pdt_ctrl_N</v>
      </c>
      <c r="G846" s="148">
        <f t="shared" si="75"/>
        <v>0</v>
      </c>
    </row>
    <row r="847" spans="1:7" ht="26.4" x14ac:dyDescent="0.25">
      <c r="A847" s="146" t="str">
        <f>+Identification!$C$4</f>
        <v>100000001</v>
      </c>
      <c r="B847" s="146" t="s">
        <v>360</v>
      </c>
      <c r="C847" s="147" t="s">
        <v>147</v>
      </c>
      <c r="D847" s="107" t="str">
        <f t="shared" si="74"/>
        <v>pdt_ctrl_N</v>
      </c>
      <c r="E847" s="108">
        <f>HLOOKUP(D847,Produits!$B$3:$N$4,2,FALSE)</f>
        <v>8</v>
      </c>
      <c r="F847" s="108" t="str">
        <f t="shared" si="76"/>
        <v>Produits_PCP56_pdt_ctrl_N</v>
      </c>
      <c r="G847" s="148">
        <f t="shared" si="75"/>
        <v>0</v>
      </c>
    </row>
    <row r="848" spans="1:7" ht="26.4" x14ac:dyDescent="0.25">
      <c r="A848" s="146" t="str">
        <f>+Identification!$C$4</f>
        <v>100000001</v>
      </c>
      <c r="B848" s="146" t="s">
        <v>360</v>
      </c>
      <c r="C848" s="147" t="s">
        <v>148</v>
      </c>
      <c r="D848" s="107" t="str">
        <f t="shared" si="74"/>
        <v>pdt_ctrl_N</v>
      </c>
      <c r="E848" s="108">
        <f>HLOOKUP(D848,Produits!$B$3:$N$4,2,FALSE)</f>
        <v>8</v>
      </c>
      <c r="F848" s="108" t="str">
        <f t="shared" si="76"/>
        <v>Produits_PCP57_pdt_ctrl_N</v>
      </c>
      <c r="G848" s="148">
        <f t="shared" si="75"/>
        <v>0</v>
      </c>
    </row>
    <row r="849" spans="1:7" ht="26.4" x14ac:dyDescent="0.25">
      <c r="A849" s="146" t="str">
        <f>+Identification!$C$4</f>
        <v>100000001</v>
      </c>
      <c r="B849" s="146" t="s">
        <v>360</v>
      </c>
      <c r="C849" s="147" t="s">
        <v>149</v>
      </c>
      <c r="D849" s="107" t="str">
        <f t="shared" si="74"/>
        <v>pdt_ctrl_N</v>
      </c>
      <c r="E849" s="108">
        <f>HLOOKUP(D849,Produits!$B$3:$N$4,2,FALSE)</f>
        <v>8</v>
      </c>
      <c r="F849" s="108" t="str">
        <f t="shared" si="76"/>
        <v>Produits_PCP58_pdt_ctrl_N</v>
      </c>
      <c r="G849" s="148">
        <f t="shared" si="75"/>
        <v>0</v>
      </c>
    </row>
    <row r="850" spans="1:7" ht="26.4" x14ac:dyDescent="0.25">
      <c r="A850" s="146" t="str">
        <f>+Identification!$C$4</f>
        <v>100000001</v>
      </c>
      <c r="B850" s="146" t="s">
        <v>360</v>
      </c>
      <c r="C850" s="147" t="s">
        <v>150</v>
      </c>
      <c r="D850" s="107" t="str">
        <f t="shared" si="74"/>
        <v>pdt_ctrl_N</v>
      </c>
      <c r="E850" s="108">
        <f>HLOOKUP(D850,Produits!$B$3:$N$4,2,FALSE)</f>
        <v>8</v>
      </c>
      <c r="F850" s="108" t="str">
        <f t="shared" si="76"/>
        <v>Produits_PCP59_pdt_ctrl_N</v>
      </c>
      <c r="G850" s="148">
        <f t="shared" si="75"/>
        <v>0</v>
      </c>
    </row>
    <row r="851" spans="1:7" ht="26.4" x14ac:dyDescent="0.25">
      <c r="A851" s="146" t="str">
        <f>+Identification!$C$4</f>
        <v>100000001</v>
      </c>
      <c r="B851" s="146" t="s">
        <v>360</v>
      </c>
      <c r="C851" s="147" t="s">
        <v>151</v>
      </c>
      <c r="D851" s="107" t="str">
        <f t="shared" si="74"/>
        <v>pdt_ctrl_N</v>
      </c>
      <c r="E851" s="108">
        <f>HLOOKUP(D851,Produits!$B$3:$N$4,2,FALSE)</f>
        <v>8</v>
      </c>
      <c r="F851" s="108" t="str">
        <f t="shared" si="76"/>
        <v>Produits_PCP60_pdt_ctrl_N</v>
      </c>
      <c r="G851" s="148">
        <f t="shared" si="75"/>
        <v>0</v>
      </c>
    </row>
    <row r="852" spans="1:7" ht="26.4" x14ac:dyDescent="0.25">
      <c r="A852" s="146" t="str">
        <f>+Identification!$C$4</f>
        <v>100000001</v>
      </c>
      <c r="B852" s="146" t="s">
        <v>360</v>
      </c>
      <c r="C852" s="147" t="s">
        <v>152</v>
      </c>
      <c r="D852" s="107" t="str">
        <f t="shared" si="74"/>
        <v>pdt_ctrl_N</v>
      </c>
      <c r="E852" s="108">
        <f>HLOOKUP(D852,Produits!$B$3:$N$4,2,FALSE)</f>
        <v>8</v>
      </c>
      <c r="F852" s="108" t="str">
        <f t="shared" si="76"/>
        <v>Produits_PCP61_pdt_ctrl_N</v>
      </c>
      <c r="G852" s="148">
        <f t="shared" si="75"/>
        <v>0</v>
      </c>
    </row>
    <row r="853" spans="1:7" ht="26.4" x14ac:dyDescent="0.25">
      <c r="A853" s="146" t="str">
        <f>+Identification!$C$4</f>
        <v>100000001</v>
      </c>
      <c r="B853" s="146" t="s">
        <v>360</v>
      </c>
      <c r="C853" s="147" t="s">
        <v>153</v>
      </c>
      <c r="D853" s="107" t="str">
        <f t="shared" si="74"/>
        <v>pdt_ctrl_N</v>
      </c>
      <c r="E853" s="108">
        <f>HLOOKUP(D853,Produits!$B$3:$N$4,2,FALSE)</f>
        <v>8</v>
      </c>
      <c r="F853" s="108" t="str">
        <f t="shared" si="76"/>
        <v>Produits_PCP62_pdt_ctrl_N</v>
      </c>
      <c r="G853" s="148">
        <f t="shared" si="75"/>
        <v>0</v>
      </c>
    </row>
    <row r="854" spans="1:7" ht="26.4" x14ac:dyDescent="0.25">
      <c r="A854" s="146" t="str">
        <f>+Identification!$C$4</f>
        <v>100000001</v>
      </c>
      <c r="B854" s="146" t="s">
        <v>360</v>
      </c>
      <c r="C854" s="147" t="s">
        <v>154</v>
      </c>
      <c r="D854" s="107" t="str">
        <f t="shared" si="74"/>
        <v>pdt_ctrl_N</v>
      </c>
      <c r="E854" s="108">
        <f>HLOOKUP(D854,Produits!$B$3:$N$4,2,FALSE)</f>
        <v>8</v>
      </c>
      <c r="F854" s="108" t="str">
        <f t="shared" si="76"/>
        <v>Produits_PCP63_pdt_ctrl_N</v>
      </c>
      <c r="G854" s="148">
        <f t="shared" si="75"/>
        <v>0</v>
      </c>
    </row>
    <row r="855" spans="1:7" ht="26.4" x14ac:dyDescent="0.25">
      <c r="A855" s="146" t="str">
        <f>+Identification!$C$4</f>
        <v>100000001</v>
      </c>
      <c r="B855" s="146" t="s">
        <v>360</v>
      </c>
      <c r="C855" s="147" t="s">
        <v>155</v>
      </c>
      <c r="D855" s="107" t="str">
        <f t="shared" si="74"/>
        <v>pdt_ctrl_N</v>
      </c>
      <c r="E855" s="108">
        <f>HLOOKUP(D855,Produits!$B$3:$N$4,2,FALSE)</f>
        <v>8</v>
      </c>
      <c r="F855" s="108" t="str">
        <f t="shared" si="76"/>
        <v>Produits_PCP64_pdt_ctrl_N</v>
      </c>
      <c r="G855" s="148">
        <f t="shared" si="75"/>
        <v>0</v>
      </c>
    </row>
    <row r="856" spans="1:7" ht="26.4" x14ac:dyDescent="0.25">
      <c r="A856" s="146" t="str">
        <f>+Identification!$C$4</f>
        <v>100000001</v>
      </c>
      <c r="B856" s="146" t="s">
        <v>360</v>
      </c>
      <c r="C856" s="147" t="s">
        <v>156</v>
      </c>
      <c r="D856" s="107" t="str">
        <f t="shared" si="74"/>
        <v>pdt_ctrl_N</v>
      </c>
      <c r="E856" s="108">
        <f>HLOOKUP(D856,Produits!$B$3:$N$4,2,FALSE)</f>
        <v>8</v>
      </c>
      <c r="F856" s="108" t="str">
        <f t="shared" si="76"/>
        <v>Produits_PCP65_pdt_ctrl_N</v>
      </c>
      <c r="G856" s="148">
        <f t="shared" si="75"/>
        <v>0</v>
      </c>
    </row>
    <row r="857" spans="1:7" ht="26.4" x14ac:dyDescent="0.25">
      <c r="A857" s="146" t="str">
        <f>+Identification!$C$4</f>
        <v>100000001</v>
      </c>
      <c r="B857" s="146" t="s">
        <v>360</v>
      </c>
      <c r="C857" s="147" t="s">
        <v>157</v>
      </c>
      <c r="D857" s="107" t="str">
        <f t="shared" si="74"/>
        <v>pdt_ctrl_N</v>
      </c>
      <c r="E857" s="108">
        <f>HLOOKUP(D857,Produits!$B$3:$N$4,2,FALSE)</f>
        <v>8</v>
      </c>
      <c r="F857" s="108" t="str">
        <f t="shared" si="76"/>
        <v>Produits_PCP66_pdt_ctrl_N</v>
      </c>
      <c r="G857" s="148">
        <f t="shared" si="75"/>
        <v>0</v>
      </c>
    </row>
    <row r="858" spans="1:7" ht="26.4" x14ac:dyDescent="0.25">
      <c r="A858" s="146" t="str">
        <f>+Identification!$C$4</f>
        <v>100000001</v>
      </c>
      <c r="B858" s="146" t="s">
        <v>360</v>
      </c>
      <c r="C858" s="147" t="s">
        <v>158</v>
      </c>
      <c r="D858" s="107" t="str">
        <f t="shared" ref="D858:D878" si="77">+D857</f>
        <v>pdt_ctrl_N</v>
      </c>
      <c r="E858" s="108">
        <f>HLOOKUP(D858,Produits!$B$3:$N$4,2,FALSE)</f>
        <v>8</v>
      </c>
      <c r="F858" s="108" t="str">
        <f t="shared" si="76"/>
        <v>Produits_PCP67_pdt_ctrl_N</v>
      </c>
      <c r="G858" s="148">
        <f t="shared" si="75"/>
        <v>0</v>
      </c>
    </row>
    <row r="859" spans="1:7" ht="26.4" x14ac:dyDescent="0.25">
      <c r="A859" s="146" t="str">
        <f>+Identification!$C$4</f>
        <v>100000001</v>
      </c>
      <c r="B859" s="146" t="s">
        <v>360</v>
      </c>
      <c r="C859" s="147" t="s">
        <v>159</v>
      </c>
      <c r="D859" s="107" t="str">
        <f t="shared" si="77"/>
        <v>pdt_ctrl_N</v>
      </c>
      <c r="E859" s="108">
        <f>HLOOKUP(D859,Produits!$B$3:$N$4,2,FALSE)</f>
        <v>8</v>
      </c>
      <c r="F859" s="108" t="str">
        <f t="shared" si="76"/>
        <v>Produits_PCP68_pdt_ctrl_N</v>
      </c>
      <c r="G859" s="148">
        <f t="shared" si="75"/>
        <v>0</v>
      </c>
    </row>
    <row r="860" spans="1:7" ht="26.4" x14ac:dyDescent="0.25">
      <c r="A860" s="146" t="str">
        <f>+Identification!$C$4</f>
        <v>100000001</v>
      </c>
      <c r="B860" s="146" t="s">
        <v>360</v>
      </c>
      <c r="C860" s="147" t="s">
        <v>160</v>
      </c>
      <c r="D860" s="107" t="str">
        <f t="shared" si="77"/>
        <v>pdt_ctrl_N</v>
      </c>
      <c r="E860" s="108">
        <f>HLOOKUP(D860,Produits!$B$3:$N$4,2,FALSE)</f>
        <v>8</v>
      </c>
      <c r="F860" s="108" t="str">
        <f t="shared" si="76"/>
        <v>Produits_PCP69_pdt_ctrl_N</v>
      </c>
      <c r="G860" s="148">
        <f t="shared" si="75"/>
        <v>0</v>
      </c>
    </row>
    <row r="861" spans="1:7" ht="26.4" x14ac:dyDescent="0.25">
      <c r="A861" s="146" t="str">
        <f>+Identification!$C$4</f>
        <v>100000001</v>
      </c>
      <c r="B861" s="146" t="s">
        <v>360</v>
      </c>
      <c r="C861" s="147" t="s">
        <v>161</v>
      </c>
      <c r="D861" s="107" t="str">
        <f t="shared" si="77"/>
        <v>pdt_ctrl_N</v>
      </c>
      <c r="E861" s="108">
        <f>HLOOKUP(D861,Produits!$B$3:$N$4,2,FALSE)</f>
        <v>8</v>
      </c>
      <c r="F861" s="108" t="str">
        <f t="shared" si="76"/>
        <v>Produits_PCP70_pdt_ctrl_N</v>
      </c>
      <c r="G861" s="148">
        <f t="shared" si="75"/>
        <v>0</v>
      </c>
    </row>
    <row r="862" spans="1:7" ht="26.4" x14ac:dyDescent="0.25">
      <c r="A862" s="146" t="str">
        <f>+Identification!$C$4</f>
        <v>100000001</v>
      </c>
      <c r="B862" s="146" t="s">
        <v>360</v>
      </c>
      <c r="C862" s="147" t="s">
        <v>162</v>
      </c>
      <c r="D862" s="107" t="str">
        <f t="shared" si="77"/>
        <v>pdt_ctrl_N</v>
      </c>
      <c r="E862" s="108">
        <f>HLOOKUP(D862,Produits!$B$3:$N$4,2,FALSE)</f>
        <v>8</v>
      </c>
      <c r="F862" s="108" t="str">
        <f t="shared" si="76"/>
        <v>Produits_PCP71_pdt_ctrl_N</v>
      </c>
      <c r="G862" s="148">
        <f t="shared" si="75"/>
        <v>0</v>
      </c>
    </row>
    <row r="863" spans="1:7" ht="26.4" x14ac:dyDescent="0.25">
      <c r="A863" s="146" t="str">
        <f>+Identification!$C$4</f>
        <v>100000001</v>
      </c>
      <c r="B863" s="146" t="s">
        <v>360</v>
      </c>
      <c r="C863" s="147" t="s">
        <v>163</v>
      </c>
      <c r="D863" s="107" t="str">
        <f t="shared" si="77"/>
        <v>pdt_ctrl_N</v>
      </c>
      <c r="E863" s="108">
        <f>HLOOKUP(D863,Produits!$B$3:$N$4,2,FALSE)</f>
        <v>8</v>
      </c>
      <c r="F863" s="108" t="str">
        <f t="shared" si="76"/>
        <v>Produits_PCP72_pdt_ctrl_N</v>
      </c>
      <c r="G863" s="148">
        <f t="shared" si="75"/>
        <v>0</v>
      </c>
    </row>
    <row r="864" spans="1:7" ht="26.4" x14ac:dyDescent="0.25">
      <c r="A864" s="146" t="str">
        <f>+Identification!$C$4</f>
        <v>100000001</v>
      </c>
      <c r="B864" s="146" t="s">
        <v>360</v>
      </c>
      <c r="C864" s="147" t="s">
        <v>164</v>
      </c>
      <c r="D864" s="107" t="str">
        <f t="shared" si="77"/>
        <v>pdt_ctrl_N</v>
      </c>
      <c r="E864" s="108">
        <f>HLOOKUP(D864,Produits!$B$3:$N$4,2,FALSE)</f>
        <v>8</v>
      </c>
      <c r="F864" s="108" t="str">
        <f t="shared" si="76"/>
        <v>Produits_PCP73_pdt_ctrl_N</v>
      </c>
      <c r="G864" s="148">
        <f t="shared" si="75"/>
        <v>0</v>
      </c>
    </row>
    <row r="865" spans="1:7" ht="26.4" x14ac:dyDescent="0.25">
      <c r="A865" s="146" t="str">
        <f>+Identification!$C$4</f>
        <v>100000001</v>
      </c>
      <c r="B865" s="146" t="s">
        <v>360</v>
      </c>
      <c r="C865" s="147" t="s">
        <v>165</v>
      </c>
      <c r="D865" s="107" t="str">
        <f t="shared" si="77"/>
        <v>pdt_ctrl_N</v>
      </c>
      <c r="E865" s="108">
        <f>HLOOKUP(D865,Produits!$B$3:$N$4,2,FALSE)</f>
        <v>8</v>
      </c>
      <c r="F865" s="108" t="str">
        <f t="shared" si="76"/>
        <v>Produits_PCP74_pdt_ctrl_N</v>
      </c>
      <c r="G865" s="148">
        <f t="shared" si="75"/>
        <v>0</v>
      </c>
    </row>
    <row r="866" spans="1:7" ht="26.4" x14ac:dyDescent="0.25">
      <c r="A866" s="146" t="str">
        <f>+Identification!$C$4</f>
        <v>100000001</v>
      </c>
      <c r="B866" s="146" t="s">
        <v>360</v>
      </c>
      <c r="C866" s="147" t="s">
        <v>166</v>
      </c>
      <c r="D866" s="107" t="str">
        <f t="shared" si="77"/>
        <v>pdt_ctrl_N</v>
      </c>
      <c r="E866" s="108">
        <f>HLOOKUP(D866,Produits!$B$3:$N$4,2,FALSE)</f>
        <v>8</v>
      </c>
      <c r="F866" s="108" t="str">
        <f t="shared" si="76"/>
        <v>Produits_PCP75_pdt_ctrl_N</v>
      </c>
      <c r="G866" s="148">
        <f t="shared" si="75"/>
        <v>0</v>
      </c>
    </row>
    <row r="867" spans="1:7" ht="26.4" x14ac:dyDescent="0.25">
      <c r="A867" s="146" t="str">
        <f>+Identification!$C$4</f>
        <v>100000001</v>
      </c>
      <c r="B867" s="146" t="s">
        <v>360</v>
      </c>
      <c r="C867" s="147" t="s">
        <v>167</v>
      </c>
      <c r="D867" s="107" t="str">
        <f t="shared" si="77"/>
        <v>pdt_ctrl_N</v>
      </c>
      <c r="E867" s="108">
        <f>HLOOKUP(D867,Produits!$B$3:$N$4,2,FALSE)</f>
        <v>8</v>
      </c>
      <c r="F867" s="108" t="str">
        <f t="shared" si="76"/>
        <v>Produits_PCP76_pdt_ctrl_N</v>
      </c>
      <c r="G867" s="148">
        <f t="shared" si="75"/>
        <v>0</v>
      </c>
    </row>
    <row r="868" spans="1:7" ht="26.4" x14ac:dyDescent="0.25">
      <c r="A868" s="146" t="str">
        <f>+Identification!$C$4</f>
        <v>100000001</v>
      </c>
      <c r="B868" s="146" t="s">
        <v>360</v>
      </c>
      <c r="C868" s="147" t="s">
        <v>168</v>
      </c>
      <c r="D868" s="107" t="str">
        <f t="shared" si="77"/>
        <v>pdt_ctrl_N</v>
      </c>
      <c r="E868" s="108">
        <f>HLOOKUP(D868,Produits!$B$3:$N$4,2,FALSE)</f>
        <v>8</v>
      </c>
      <c r="F868" s="108" t="str">
        <f t="shared" si="76"/>
        <v>Produits_PCP77_pdt_ctrl_N</v>
      </c>
      <c r="G868" s="148">
        <f t="shared" si="75"/>
        <v>0</v>
      </c>
    </row>
    <row r="869" spans="1:7" ht="26.4" x14ac:dyDescent="0.25">
      <c r="A869" s="146" t="str">
        <f>+Identification!$C$4</f>
        <v>100000001</v>
      </c>
      <c r="B869" s="146" t="s">
        <v>360</v>
      </c>
      <c r="C869" s="147" t="s">
        <v>169</v>
      </c>
      <c r="D869" s="107" t="str">
        <f t="shared" si="77"/>
        <v>pdt_ctrl_N</v>
      </c>
      <c r="E869" s="108">
        <f>HLOOKUP(D869,Produits!$B$3:$N$4,2,FALSE)</f>
        <v>8</v>
      </c>
      <c r="F869" s="108" t="str">
        <f t="shared" si="76"/>
        <v>Produits_PCP78_pdt_ctrl_N</v>
      </c>
      <c r="G869" s="148">
        <f t="shared" si="75"/>
        <v>0</v>
      </c>
    </row>
    <row r="870" spans="1:7" ht="26.4" x14ac:dyDescent="0.25">
      <c r="A870" s="146" t="str">
        <f>+Identification!$C$4</f>
        <v>100000001</v>
      </c>
      <c r="B870" s="146" t="s">
        <v>360</v>
      </c>
      <c r="C870" s="147" t="s">
        <v>170</v>
      </c>
      <c r="D870" s="107" t="str">
        <f t="shared" si="77"/>
        <v>pdt_ctrl_N</v>
      </c>
      <c r="E870" s="108">
        <f>HLOOKUP(D870,Produits!$B$3:$N$4,2,FALSE)</f>
        <v>8</v>
      </c>
      <c r="F870" s="108" t="str">
        <f t="shared" si="76"/>
        <v>Produits_PCP79_pdt_ctrl_N</v>
      </c>
      <c r="G870" s="148">
        <f t="shared" si="75"/>
        <v>0</v>
      </c>
    </row>
    <row r="871" spans="1:7" ht="26.4" x14ac:dyDescent="0.25">
      <c r="A871" s="146" t="str">
        <f>+Identification!$C$4</f>
        <v>100000001</v>
      </c>
      <c r="B871" s="146" t="s">
        <v>360</v>
      </c>
      <c r="C871" s="147" t="s">
        <v>416</v>
      </c>
      <c r="D871" s="107" t="str">
        <f t="shared" si="77"/>
        <v>pdt_ctrl_N</v>
      </c>
      <c r="E871" s="108">
        <f>HLOOKUP(D871,Produits!$B$3:$N$4,2,FALSE)</f>
        <v>8</v>
      </c>
      <c r="F871" s="108" t="str">
        <f t="shared" ref="F871:F884" si="78">CONCATENATE(B871,"_",C871,"_",D871)</f>
        <v>Produits_PCP80_pdt_ctrl_N</v>
      </c>
      <c r="G871" s="148">
        <f t="shared" ref="G871:G884" si="79">VLOOKUP(C871,PCP,E871,FALSE)</f>
        <v>0</v>
      </c>
    </row>
    <row r="872" spans="1:7" ht="26.4" x14ac:dyDescent="0.25">
      <c r="A872" s="146" t="str">
        <f>+Identification!$C$4</f>
        <v>100000001</v>
      </c>
      <c r="B872" s="146" t="s">
        <v>360</v>
      </c>
      <c r="C872" s="147" t="s">
        <v>417</v>
      </c>
      <c r="D872" s="107" t="str">
        <f t="shared" si="77"/>
        <v>pdt_ctrl_N</v>
      </c>
      <c r="E872" s="108">
        <f>HLOOKUP(D872,Produits!$B$3:$N$4,2,FALSE)</f>
        <v>8</v>
      </c>
      <c r="F872" s="108" t="str">
        <f t="shared" si="78"/>
        <v>Produits_PCP81_pdt_ctrl_N</v>
      </c>
      <c r="G872" s="148">
        <f t="shared" si="79"/>
        <v>0</v>
      </c>
    </row>
    <row r="873" spans="1:7" ht="26.4" x14ac:dyDescent="0.25">
      <c r="A873" s="146" t="str">
        <f>+Identification!$C$4</f>
        <v>100000001</v>
      </c>
      <c r="B873" s="146" t="s">
        <v>360</v>
      </c>
      <c r="C873" s="147" t="s">
        <v>418</v>
      </c>
      <c r="D873" s="107" t="str">
        <f t="shared" si="77"/>
        <v>pdt_ctrl_N</v>
      </c>
      <c r="E873" s="108">
        <f>HLOOKUP(D873,Produits!$B$3:$N$4,2,FALSE)</f>
        <v>8</v>
      </c>
      <c r="F873" s="108" t="str">
        <f t="shared" si="78"/>
        <v>Produits_PCP82_pdt_ctrl_N</v>
      </c>
      <c r="G873" s="148">
        <f t="shared" si="79"/>
        <v>0</v>
      </c>
    </row>
    <row r="874" spans="1:7" ht="26.4" x14ac:dyDescent="0.25">
      <c r="A874" s="146" t="str">
        <f>+Identification!$C$4</f>
        <v>100000001</v>
      </c>
      <c r="B874" s="146" t="s">
        <v>360</v>
      </c>
      <c r="C874" s="147" t="s">
        <v>419</v>
      </c>
      <c r="D874" s="107" t="str">
        <f t="shared" si="77"/>
        <v>pdt_ctrl_N</v>
      </c>
      <c r="E874" s="108">
        <f>HLOOKUP(D874,Produits!$B$3:$N$4,2,FALSE)</f>
        <v>8</v>
      </c>
      <c r="F874" s="108" t="str">
        <f t="shared" si="78"/>
        <v>Produits_PCP83_pdt_ctrl_N</v>
      </c>
      <c r="G874" s="148">
        <f t="shared" si="79"/>
        <v>0</v>
      </c>
    </row>
    <row r="875" spans="1:7" ht="26.4" x14ac:dyDescent="0.25">
      <c r="A875" s="146" t="str">
        <f>+Identification!$C$4</f>
        <v>100000001</v>
      </c>
      <c r="B875" s="146" t="s">
        <v>360</v>
      </c>
      <c r="C875" s="147" t="s">
        <v>420</v>
      </c>
      <c r="D875" s="107" t="str">
        <f t="shared" si="77"/>
        <v>pdt_ctrl_N</v>
      </c>
      <c r="E875" s="108">
        <f>HLOOKUP(D875,Produits!$B$3:$N$4,2,FALSE)</f>
        <v>8</v>
      </c>
      <c r="F875" s="108" t="str">
        <f t="shared" si="78"/>
        <v>Produits_PCP84_pdt_ctrl_N</v>
      </c>
      <c r="G875" s="148">
        <f t="shared" si="79"/>
        <v>0</v>
      </c>
    </row>
    <row r="876" spans="1:7" ht="26.4" x14ac:dyDescent="0.25">
      <c r="A876" s="146" t="str">
        <f>+Identification!$C$4</f>
        <v>100000001</v>
      </c>
      <c r="B876" s="146" t="s">
        <v>360</v>
      </c>
      <c r="C876" s="147" t="s">
        <v>421</v>
      </c>
      <c r="D876" s="107" t="str">
        <f t="shared" si="77"/>
        <v>pdt_ctrl_N</v>
      </c>
      <c r="E876" s="108">
        <f>HLOOKUP(D876,Produits!$B$3:$N$4,2,FALSE)</f>
        <v>8</v>
      </c>
      <c r="F876" s="108" t="str">
        <f t="shared" si="78"/>
        <v>Produits_PCP85_pdt_ctrl_N</v>
      </c>
      <c r="G876" s="148">
        <f t="shared" si="79"/>
        <v>0</v>
      </c>
    </row>
    <row r="877" spans="1:7" ht="26.4" x14ac:dyDescent="0.25">
      <c r="A877" s="146" t="str">
        <f>+Identification!$C$4</f>
        <v>100000001</v>
      </c>
      <c r="B877" s="146" t="s">
        <v>360</v>
      </c>
      <c r="C877" s="147" t="s">
        <v>422</v>
      </c>
      <c r="D877" s="107" t="str">
        <f t="shared" si="77"/>
        <v>pdt_ctrl_N</v>
      </c>
      <c r="E877" s="108">
        <f>HLOOKUP(D877,Produits!$B$3:$N$4,2,FALSE)</f>
        <v>8</v>
      </c>
      <c r="F877" s="108" t="str">
        <f t="shared" si="78"/>
        <v>Produits_PCP86_pdt_ctrl_N</v>
      </c>
      <c r="G877" s="148">
        <f t="shared" si="79"/>
        <v>0</v>
      </c>
    </row>
    <row r="878" spans="1:7" ht="26.4" x14ac:dyDescent="0.25">
      <c r="A878" s="146" t="str">
        <f>+Identification!$C$4</f>
        <v>100000001</v>
      </c>
      <c r="B878" s="146" t="s">
        <v>360</v>
      </c>
      <c r="C878" s="147" t="s">
        <v>423</v>
      </c>
      <c r="D878" s="107" t="str">
        <f t="shared" si="77"/>
        <v>pdt_ctrl_N</v>
      </c>
      <c r="E878" s="108">
        <f>HLOOKUP(D878,Produits!$B$3:$N$4,2,FALSE)</f>
        <v>8</v>
      </c>
      <c r="F878" s="108" t="str">
        <f t="shared" si="78"/>
        <v>Produits_PCP87_pdt_ctrl_N</v>
      </c>
      <c r="G878" s="148">
        <f t="shared" si="79"/>
        <v>0</v>
      </c>
    </row>
    <row r="879" spans="1:7" ht="26.4" x14ac:dyDescent="0.25">
      <c r="A879" s="146" t="str">
        <f>+Identification!$C$4</f>
        <v>100000001</v>
      </c>
      <c r="B879" s="146" t="s">
        <v>360</v>
      </c>
      <c r="C879" s="147" t="s">
        <v>424</v>
      </c>
      <c r="D879" s="107" t="str">
        <f t="shared" ref="D879:D880" si="80">+D876</f>
        <v>pdt_ctrl_N</v>
      </c>
      <c r="E879" s="108">
        <f>HLOOKUP(D879,Produits!$B$3:$N$4,2,FALSE)</f>
        <v>8</v>
      </c>
      <c r="F879" s="108" t="str">
        <f t="shared" ref="F879:F883" si="81">CONCATENATE(B879,"_",C879,"_",D879)</f>
        <v>Produits_PCP88_pdt_ctrl_N</v>
      </c>
      <c r="G879" s="148">
        <f t="shared" ref="G879:G883" si="82">VLOOKUP(C879,PCP,E879,FALSE)</f>
        <v>0</v>
      </c>
    </row>
    <row r="880" spans="1:7" ht="26.4" x14ac:dyDescent="0.25">
      <c r="A880" s="146" t="str">
        <f>+Identification!$C$4</f>
        <v>100000001</v>
      </c>
      <c r="B880" s="146" t="s">
        <v>360</v>
      </c>
      <c r="C880" s="147" t="s">
        <v>449</v>
      </c>
      <c r="D880" s="107" t="str">
        <f t="shared" si="80"/>
        <v>pdt_ctrl_N</v>
      </c>
      <c r="E880" s="108">
        <f>HLOOKUP(D880,Produits!$B$3:$N$4,2,FALSE)</f>
        <v>8</v>
      </c>
      <c r="F880" s="108" t="str">
        <f t="shared" si="81"/>
        <v>Produits_PCP89_pdt_ctrl_N</v>
      </c>
      <c r="G880" s="148">
        <f t="shared" si="82"/>
        <v>0</v>
      </c>
    </row>
    <row r="881" spans="1:7" ht="26.4" x14ac:dyDescent="0.25">
      <c r="A881" s="146" t="str">
        <f>+Identification!$C$4</f>
        <v>100000001</v>
      </c>
      <c r="B881" s="146" t="s">
        <v>360</v>
      </c>
      <c r="C881" s="147" t="s">
        <v>450</v>
      </c>
      <c r="D881" s="107" t="str">
        <f t="shared" ref="D881:D883" si="83">+D875</f>
        <v>pdt_ctrl_N</v>
      </c>
      <c r="E881" s="108">
        <f>HLOOKUP(D881,Produits!$B$3:$N$4,2,FALSE)</f>
        <v>8</v>
      </c>
      <c r="F881" s="108" t="str">
        <f t="shared" si="81"/>
        <v>Produits_PCP90_pdt_ctrl_N</v>
      </c>
      <c r="G881" s="148">
        <f t="shared" si="82"/>
        <v>0</v>
      </c>
    </row>
    <row r="882" spans="1:7" ht="26.4" x14ac:dyDescent="0.25">
      <c r="A882" s="146" t="str">
        <f>+Identification!$C$4</f>
        <v>100000001</v>
      </c>
      <c r="B882" s="146" t="s">
        <v>360</v>
      </c>
      <c r="C882" s="147" t="s">
        <v>467</v>
      </c>
      <c r="D882" s="107" t="str">
        <f t="shared" si="83"/>
        <v>pdt_ctrl_N</v>
      </c>
      <c r="E882" s="108">
        <f>HLOOKUP(D882,Produits!$B$3:$N$4,2,FALSE)</f>
        <v>8</v>
      </c>
      <c r="F882" s="108" t="str">
        <f t="shared" si="81"/>
        <v>Produits_PCP91_pdt_ctrl_N</v>
      </c>
      <c r="G882" s="148">
        <f t="shared" si="82"/>
        <v>0</v>
      </c>
    </row>
    <row r="883" spans="1:7" ht="26.4" x14ac:dyDescent="0.25">
      <c r="A883" s="146" t="str">
        <f>+Identification!$C$4</f>
        <v>100000001</v>
      </c>
      <c r="B883" s="146" t="s">
        <v>360</v>
      </c>
      <c r="C883" s="147" t="s">
        <v>468</v>
      </c>
      <c r="D883" s="107" t="str">
        <f t="shared" si="83"/>
        <v>pdt_ctrl_N</v>
      </c>
      <c r="E883" s="108">
        <f>HLOOKUP(D883,Produits!$B$3:$N$4,2,FALSE)</f>
        <v>8</v>
      </c>
      <c r="F883" s="108" t="str">
        <f t="shared" si="81"/>
        <v>Produits_PCP92_pdt_ctrl_N</v>
      </c>
      <c r="G883" s="148">
        <f t="shared" si="82"/>
        <v>0</v>
      </c>
    </row>
    <row r="884" spans="1:7" ht="26.4" x14ac:dyDescent="0.25">
      <c r="A884" s="146" t="str">
        <f>+Identification!$C$4</f>
        <v>100000001</v>
      </c>
      <c r="B884" s="146" t="s">
        <v>360</v>
      </c>
      <c r="C884" s="147" t="s">
        <v>469</v>
      </c>
      <c r="D884" s="107" t="str">
        <f>+D878</f>
        <v>pdt_ctrl_N</v>
      </c>
      <c r="E884" s="108">
        <f>HLOOKUP(D884,Produits!$B$3:$N$4,2,FALSE)</f>
        <v>8</v>
      </c>
      <c r="F884" s="108" t="str">
        <f t="shared" si="78"/>
        <v>Produits_PCP93_pdt_ctrl_N</v>
      </c>
      <c r="G884" s="148">
        <f t="shared" si="79"/>
        <v>0</v>
      </c>
    </row>
    <row r="885" spans="1:7" ht="26.4" x14ac:dyDescent="0.25">
      <c r="A885" s="146" t="str">
        <f>+Identification!$C$4</f>
        <v>100000001</v>
      </c>
      <c r="B885" s="146" t="s">
        <v>360</v>
      </c>
      <c r="C885" s="147" t="s">
        <v>665</v>
      </c>
      <c r="D885" s="107" t="str">
        <f t="shared" ref="D885:D903" si="84">+D879</f>
        <v>pdt_ctrl_N</v>
      </c>
      <c r="E885" s="108">
        <f>HLOOKUP(D885,Produits!$B$3:$N$4,2,FALSE)</f>
        <v>8</v>
      </c>
      <c r="F885" s="108" t="str">
        <f t="shared" ref="F885:F906" si="85">CONCATENATE(B885,"_",C885,"_",D885)</f>
        <v>Produits_PCP94_pdt_ctrl_N</v>
      </c>
      <c r="G885" s="148">
        <f t="shared" ref="G885:G906" si="86">VLOOKUP(C885,PCP,E885,FALSE)</f>
        <v>0</v>
      </c>
    </row>
    <row r="886" spans="1:7" ht="26.4" x14ac:dyDescent="0.25">
      <c r="A886" s="146" t="str">
        <f>+Identification!$C$4</f>
        <v>100000001</v>
      </c>
      <c r="B886" s="146" t="s">
        <v>360</v>
      </c>
      <c r="C886" s="147" t="s">
        <v>666</v>
      </c>
      <c r="D886" s="107" t="str">
        <f t="shared" si="84"/>
        <v>pdt_ctrl_N</v>
      </c>
      <c r="E886" s="108">
        <f>HLOOKUP(D886,Produits!$B$3:$N$4,2,FALSE)</f>
        <v>8</v>
      </c>
      <c r="F886" s="108" t="str">
        <f t="shared" si="85"/>
        <v>Produits_PCP95_pdt_ctrl_N</v>
      </c>
      <c r="G886" s="148">
        <f t="shared" si="86"/>
        <v>0</v>
      </c>
    </row>
    <row r="887" spans="1:7" ht="26.4" x14ac:dyDescent="0.25">
      <c r="A887" s="146" t="str">
        <f>+Identification!$C$4</f>
        <v>100000001</v>
      </c>
      <c r="B887" s="146" t="s">
        <v>360</v>
      </c>
      <c r="C887" s="147" t="s">
        <v>667</v>
      </c>
      <c r="D887" s="107" t="str">
        <f t="shared" si="84"/>
        <v>pdt_ctrl_N</v>
      </c>
      <c r="E887" s="108">
        <f>HLOOKUP(D887,Produits!$B$3:$N$4,2,FALSE)</f>
        <v>8</v>
      </c>
      <c r="F887" s="108" t="str">
        <f t="shared" si="85"/>
        <v>Produits_PCP96_pdt_ctrl_N</v>
      </c>
      <c r="G887" s="148">
        <f t="shared" si="86"/>
        <v>0</v>
      </c>
    </row>
    <row r="888" spans="1:7" ht="26.4" x14ac:dyDescent="0.25">
      <c r="A888" s="146" t="str">
        <f>+Identification!$C$4</f>
        <v>100000001</v>
      </c>
      <c r="B888" s="146" t="s">
        <v>360</v>
      </c>
      <c r="C888" s="147" t="s">
        <v>668</v>
      </c>
      <c r="D888" s="107" t="str">
        <f t="shared" si="84"/>
        <v>pdt_ctrl_N</v>
      </c>
      <c r="E888" s="108">
        <f>HLOOKUP(D888,Produits!$B$3:$N$4,2,FALSE)</f>
        <v>8</v>
      </c>
      <c r="F888" s="108" t="str">
        <f t="shared" si="85"/>
        <v>Produits_PCP97_pdt_ctrl_N</v>
      </c>
      <c r="G888" s="148">
        <f t="shared" si="86"/>
        <v>0</v>
      </c>
    </row>
    <row r="889" spans="1:7" ht="26.4" x14ac:dyDescent="0.25">
      <c r="A889" s="146" t="str">
        <f>+Identification!$C$4</f>
        <v>100000001</v>
      </c>
      <c r="B889" s="146" t="s">
        <v>360</v>
      </c>
      <c r="C889" s="147" t="s">
        <v>669</v>
      </c>
      <c r="D889" s="107" t="str">
        <f t="shared" si="84"/>
        <v>pdt_ctrl_N</v>
      </c>
      <c r="E889" s="108">
        <f>HLOOKUP(D889,Produits!$B$3:$N$4,2,FALSE)</f>
        <v>8</v>
      </c>
      <c r="F889" s="108" t="str">
        <f t="shared" si="85"/>
        <v>Produits_PCP98_pdt_ctrl_N</v>
      </c>
      <c r="G889" s="148">
        <f t="shared" si="86"/>
        <v>0</v>
      </c>
    </row>
    <row r="890" spans="1:7" ht="26.4" x14ac:dyDescent="0.25">
      <c r="A890" s="146" t="str">
        <f>+Identification!$C$4</f>
        <v>100000001</v>
      </c>
      <c r="B890" s="146" t="s">
        <v>360</v>
      </c>
      <c r="C890" s="147" t="s">
        <v>670</v>
      </c>
      <c r="D890" s="107" t="str">
        <f t="shared" si="84"/>
        <v>pdt_ctrl_N</v>
      </c>
      <c r="E890" s="108">
        <f>HLOOKUP(D890,Produits!$B$3:$N$4,2,FALSE)</f>
        <v>8</v>
      </c>
      <c r="F890" s="108" t="str">
        <f t="shared" si="85"/>
        <v>Produits_PCP99_pdt_ctrl_N</v>
      </c>
      <c r="G890" s="148">
        <f t="shared" si="86"/>
        <v>0</v>
      </c>
    </row>
    <row r="891" spans="1:7" ht="26.4" x14ac:dyDescent="0.25">
      <c r="A891" s="146" t="str">
        <f>+Identification!$C$4</f>
        <v>100000001</v>
      </c>
      <c r="B891" s="146" t="s">
        <v>360</v>
      </c>
      <c r="C891" s="147" t="s">
        <v>671</v>
      </c>
      <c r="D891" s="107" t="str">
        <f t="shared" si="84"/>
        <v>pdt_ctrl_N</v>
      </c>
      <c r="E891" s="108">
        <f>HLOOKUP(D891,Produits!$B$3:$N$4,2,FALSE)</f>
        <v>8</v>
      </c>
      <c r="F891" s="108" t="str">
        <f t="shared" si="85"/>
        <v>Produits_PCP100_pdt_ctrl_N</v>
      </c>
      <c r="G891" s="148">
        <f t="shared" si="86"/>
        <v>0</v>
      </c>
    </row>
    <row r="892" spans="1:7" ht="26.4" x14ac:dyDescent="0.25">
      <c r="A892" s="146" t="str">
        <f>+Identification!$C$4</f>
        <v>100000001</v>
      </c>
      <c r="B892" s="146" t="s">
        <v>360</v>
      </c>
      <c r="C892" s="147" t="s">
        <v>672</v>
      </c>
      <c r="D892" s="107" t="str">
        <f t="shared" si="84"/>
        <v>pdt_ctrl_N</v>
      </c>
      <c r="E892" s="108">
        <f>HLOOKUP(D892,Produits!$B$3:$N$4,2,FALSE)</f>
        <v>8</v>
      </c>
      <c r="F892" s="108" t="str">
        <f t="shared" si="85"/>
        <v>Produits_PCP101_pdt_ctrl_N</v>
      </c>
      <c r="G892" s="148">
        <f t="shared" si="86"/>
        <v>0</v>
      </c>
    </row>
    <row r="893" spans="1:7" ht="26.4" x14ac:dyDescent="0.25">
      <c r="A893" s="146" t="str">
        <f>+Identification!$C$4</f>
        <v>100000001</v>
      </c>
      <c r="B893" s="146" t="s">
        <v>360</v>
      </c>
      <c r="C893" s="147" t="s">
        <v>673</v>
      </c>
      <c r="D893" s="107" t="str">
        <f t="shared" si="84"/>
        <v>pdt_ctrl_N</v>
      </c>
      <c r="E893" s="108">
        <f>HLOOKUP(D893,Produits!$B$3:$N$4,2,FALSE)</f>
        <v>8</v>
      </c>
      <c r="F893" s="108" t="str">
        <f t="shared" si="85"/>
        <v>Produits_PCP102_pdt_ctrl_N</v>
      </c>
      <c r="G893" s="148">
        <f t="shared" si="86"/>
        <v>0</v>
      </c>
    </row>
    <row r="894" spans="1:7" ht="26.4" x14ac:dyDescent="0.25">
      <c r="A894" s="146" t="str">
        <f>+Identification!$C$4</f>
        <v>100000001</v>
      </c>
      <c r="B894" s="146" t="s">
        <v>360</v>
      </c>
      <c r="C894" s="147" t="s">
        <v>674</v>
      </c>
      <c r="D894" s="107" t="str">
        <f t="shared" si="84"/>
        <v>pdt_ctrl_N</v>
      </c>
      <c r="E894" s="108">
        <f>HLOOKUP(D894,Produits!$B$3:$N$4,2,FALSE)</f>
        <v>8</v>
      </c>
      <c r="F894" s="108" t="str">
        <f t="shared" si="85"/>
        <v>Produits_PCP103_pdt_ctrl_N</v>
      </c>
      <c r="G894" s="148">
        <f t="shared" si="86"/>
        <v>0</v>
      </c>
    </row>
    <row r="895" spans="1:7" ht="26.4" x14ac:dyDescent="0.25">
      <c r="A895" s="146" t="str">
        <f>+Identification!$C$4</f>
        <v>100000001</v>
      </c>
      <c r="B895" s="146" t="s">
        <v>360</v>
      </c>
      <c r="C895" s="147" t="s">
        <v>675</v>
      </c>
      <c r="D895" s="107" t="str">
        <f t="shared" si="84"/>
        <v>pdt_ctrl_N</v>
      </c>
      <c r="E895" s="108">
        <f>HLOOKUP(D895,Produits!$B$3:$N$4,2,FALSE)</f>
        <v>8</v>
      </c>
      <c r="F895" s="108" t="str">
        <f t="shared" si="85"/>
        <v>Produits_PCP104_pdt_ctrl_N</v>
      </c>
      <c r="G895" s="148">
        <f t="shared" si="86"/>
        <v>0</v>
      </c>
    </row>
    <row r="896" spans="1:7" ht="26.4" x14ac:dyDescent="0.25">
      <c r="A896" s="146" t="str">
        <f>+Identification!$C$4</f>
        <v>100000001</v>
      </c>
      <c r="B896" s="146" t="s">
        <v>360</v>
      </c>
      <c r="C896" s="147" t="s">
        <v>676</v>
      </c>
      <c r="D896" s="107" t="str">
        <f t="shared" si="84"/>
        <v>pdt_ctrl_N</v>
      </c>
      <c r="E896" s="108">
        <f>HLOOKUP(D896,Produits!$B$3:$N$4,2,FALSE)</f>
        <v>8</v>
      </c>
      <c r="F896" s="108" t="str">
        <f t="shared" si="85"/>
        <v>Produits_PCP105_pdt_ctrl_N</v>
      </c>
      <c r="G896" s="148">
        <f t="shared" si="86"/>
        <v>0</v>
      </c>
    </row>
    <row r="897" spans="1:7" ht="26.4" x14ac:dyDescent="0.25">
      <c r="A897" s="146" t="str">
        <f>+Identification!$C$4</f>
        <v>100000001</v>
      </c>
      <c r="B897" s="146" t="s">
        <v>360</v>
      </c>
      <c r="C897" s="147" t="s">
        <v>677</v>
      </c>
      <c r="D897" s="107" t="str">
        <f t="shared" si="84"/>
        <v>pdt_ctrl_N</v>
      </c>
      <c r="E897" s="108">
        <f>HLOOKUP(D897,Produits!$B$3:$N$4,2,FALSE)</f>
        <v>8</v>
      </c>
      <c r="F897" s="108" t="str">
        <f t="shared" si="85"/>
        <v>Produits_PCP106_pdt_ctrl_N</v>
      </c>
      <c r="G897" s="148">
        <f t="shared" si="86"/>
        <v>0</v>
      </c>
    </row>
    <row r="898" spans="1:7" ht="26.4" x14ac:dyDescent="0.25">
      <c r="A898" s="146" t="str">
        <f>+Identification!$C$4</f>
        <v>100000001</v>
      </c>
      <c r="B898" s="146" t="s">
        <v>360</v>
      </c>
      <c r="C898" s="147" t="s">
        <v>678</v>
      </c>
      <c r="D898" s="107" t="str">
        <f t="shared" si="84"/>
        <v>pdt_ctrl_N</v>
      </c>
      <c r="E898" s="108">
        <f>HLOOKUP(D898,Produits!$B$3:$N$4,2,FALSE)</f>
        <v>8</v>
      </c>
      <c r="F898" s="108" t="str">
        <f t="shared" si="85"/>
        <v>Produits_PCP107_pdt_ctrl_N</v>
      </c>
      <c r="G898" s="148">
        <f t="shared" si="86"/>
        <v>0</v>
      </c>
    </row>
    <row r="899" spans="1:7" ht="26.4" x14ac:dyDescent="0.25">
      <c r="A899" s="146" t="str">
        <f>+Identification!$C$4</f>
        <v>100000001</v>
      </c>
      <c r="B899" s="146" t="s">
        <v>360</v>
      </c>
      <c r="C899" s="147" t="s">
        <v>679</v>
      </c>
      <c r="D899" s="107" t="str">
        <f t="shared" si="84"/>
        <v>pdt_ctrl_N</v>
      </c>
      <c r="E899" s="108">
        <f>HLOOKUP(D899,Produits!$B$3:$N$4,2,FALSE)</f>
        <v>8</v>
      </c>
      <c r="F899" s="108" t="str">
        <f t="shared" si="85"/>
        <v>Produits_PCP108_pdt_ctrl_N</v>
      </c>
      <c r="G899" s="148">
        <f t="shared" si="86"/>
        <v>0</v>
      </c>
    </row>
    <row r="900" spans="1:7" ht="26.4" x14ac:dyDescent="0.25">
      <c r="A900" s="146" t="str">
        <f>+Identification!$C$4</f>
        <v>100000001</v>
      </c>
      <c r="B900" s="146" t="s">
        <v>360</v>
      </c>
      <c r="C900" s="147" t="s">
        <v>680</v>
      </c>
      <c r="D900" s="107" t="str">
        <f t="shared" si="84"/>
        <v>pdt_ctrl_N</v>
      </c>
      <c r="E900" s="108">
        <f>HLOOKUP(D900,Produits!$B$3:$N$4,2,FALSE)</f>
        <v>8</v>
      </c>
      <c r="F900" s="108" t="str">
        <f t="shared" si="85"/>
        <v>Produits_PCP109_pdt_ctrl_N</v>
      </c>
      <c r="G900" s="148">
        <f t="shared" si="86"/>
        <v>0</v>
      </c>
    </row>
    <row r="901" spans="1:7" ht="26.4" x14ac:dyDescent="0.25">
      <c r="A901" s="146" t="str">
        <f>+Identification!$C$4</f>
        <v>100000001</v>
      </c>
      <c r="B901" s="146" t="s">
        <v>360</v>
      </c>
      <c r="C901" s="147" t="s">
        <v>681</v>
      </c>
      <c r="D901" s="107" t="str">
        <f t="shared" si="84"/>
        <v>pdt_ctrl_N</v>
      </c>
      <c r="E901" s="108">
        <f>HLOOKUP(D901,Produits!$B$3:$N$4,2,FALSE)</f>
        <v>8</v>
      </c>
      <c r="F901" s="108" t="str">
        <f t="shared" si="85"/>
        <v>Produits_PCP110_pdt_ctrl_N</v>
      </c>
      <c r="G901" s="148">
        <f t="shared" si="86"/>
        <v>0</v>
      </c>
    </row>
    <row r="902" spans="1:7" ht="26.4" x14ac:dyDescent="0.25">
      <c r="A902" s="146" t="str">
        <f>+Identification!$C$4</f>
        <v>100000001</v>
      </c>
      <c r="B902" s="146" t="s">
        <v>360</v>
      </c>
      <c r="C902" s="147" t="s">
        <v>682</v>
      </c>
      <c r="D902" s="107" t="str">
        <f t="shared" si="84"/>
        <v>pdt_ctrl_N</v>
      </c>
      <c r="E902" s="108">
        <f>HLOOKUP(D902,Produits!$B$3:$N$4,2,FALSE)</f>
        <v>8</v>
      </c>
      <c r="F902" s="108" t="str">
        <f t="shared" si="85"/>
        <v>Produits_PCP111_pdt_ctrl_N</v>
      </c>
      <c r="G902" s="148">
        <f t="shared" si="86"/>
        <v>0</v>
      </c>
    </row>
    <row r="903" spans="1:7" ht="26.4" x14ac:dyDescent="0.25">
      <c r="A903" s="146" t="str">
        <f>+Identification!$C$4</f>
        <v>100000001</v>
      </c>
      <c r="B903" s="146" t="s">
        <v>360</v>
      </c>
      <c r="C903" s="147" t="s">
        <v>683</v>
      </c>
      <c r="D903" s="107" t="str">
        <f t="shared" si="84"/>
        <v>pdt_ctrl_N</v>
      </c>
      <c r="E903" s="108">
        <f>HLOOKUP(D903,Produits!$B$3:$N$4,2,FALSE)</f>
        <v>8</v>
      </c>
      <c r="F903" s="108" t="str">
        <f t="shared" si="85"/>
        <v>Produits_PCP112_pdt_ctrl_N</v>
      </c>
      <c r="G903" s="148">
        <f t="shared" si="86"/>
        <v>0</v>
      </c>
    </row>
    <row r="904" spans="1:7" ht="26.4" x14ac:dyDescent="0.25">
      <c r="A904" s="146" t="str">
        <f>+Identification!$C$4</f>
        <v>100000001</v>
      </c>
      <c r="B904" s="146" t="s">
        <v>360</v>
      </c>
      <c r="C904" s="147" t="s">
        <v>684</v>
      </c>
      <c r="D904" s="107" t="str">
        <f>+D897</f>
        <v>pdt_ctrl_N</v>
      </c>
      <c r="E904" s="108">
        <f>HLOOKUP(D904,Produits!$B$3:$N$4,2,FALSE)</f>
        <v>8</v>
      </c>
      <c r="F904" s="108" t="str">
        <f t="shared" ref="F904" si="87">CONCATENATE(B904,"_",C904,"_",D904)</f>
        <v>Produits_PCP113_pdt_ctrl_N</v>
      </c>
      <c r="G904" s="148">
        <f t="shared" ref="G904" si="88">VLOOKUP(C904,PCP,E904,FALSE)</f>
        <v>0</v>
      </c>
    </row>
    <row r="905" spans="1:7" ht="26.4" x14ac:dyDescent="0.25">
      <c r="A905" s="146" t="str">
        <f>+Identification!$C$4</f>
        <v>100000001</v>
      </c>
      <c r="B905" s="146" t="s">
        <v>360</v>
      </c>
      <c r="C905" s="147" t="s">
        <v>685</v>
      </c>
      <c r="D905" s="107" t="str">
        <f>+D898</f>
        <v>pdt_ctrl_N</v>
      </c>
      <c r="E905" s="108">
        <f>HLOOKUP(D905,Produits!$B$3:$N$4,2,FALSE)</f>
        <v>8</v>
      </c>
      <c r="F905" s="108" t="str">
        <f t="shared" si="85"/>
        <v>Produits_PCP114_pdt_ctrl_N</v>
      </c>
      <c r="G905" s="148">
        <f t="shared" si="86"/>
        <v>0</v>
      </c>
    </row>
    <row r="906" spans="1:7" ht="26.4" x14ac:dyDescent="0.25">
      <c r="A906" s="146" t="str">
        <f>+Identification!$C$4</f>
        <v>100000001</v>
      </c>
      <c r="B906" s="146" t="s">
        <v>360</v>
      </c>
      <c r="C906" s="147" t="s">
        <v>826</v>
      </c>
      <c r="D906" s="107" t="str">
        <f>+D899</f>
        <v>pdt_ctrl_N</v>
      </c>
      <c r="E906" s="108">
        <f>HLOOKUP(D906,Produits!$B$3:$N$4,2,FALSE)</f>
        <v>8</v>
      </c>
      <c r="F906" s="108" t="str">
        <f t="shared" si="85"/>
        <v>Produits_PCP115_pdt_ctrl_N</v>
      </c>
      <c r="G906" s="148">
        <f t="shared" si="86"/>
        <v>0</v>
      </c>
    </row>
    <row r="907" spans="1:7" ht="26.4" x14ac:dyDescent="0.25">
      <c r="A907" s="135" t="str">
        <f>+Identification!$C$4</f>
        <v>100000001</v>
      </c>
      <c r="B907" s="135" t="s">
        <v>360</v>
      </c>
      <c r="C907" s="92" t="s">
        <v>92</v>
      </c>
      <c r="D907" s="106" t="s">
        <v>269</v>
      </c>
      <c r="E907" s="93">
        <f>HLOOKUP(D907,Produits!$B$3:$N$4,2,FALSE)</f>
        <v>10</v>
      </c>
      <c r="F907" s="93" t="str">
        <f t="shared" si="76"/>
        <v>Produits_PCP1_pdt_tot_N-1</v>
      </c>
      <c r="G907" s="143">
        <f t="shared" si="75"/>
        <v>0</v>
      </c>
    </row>
    <row r="908" spans="1:7" ht="26.4" x14ac:dyDescent="0.25">
      <c r="A908" s="146" t="str">
        <f>+Identification!$C$4</f>
        <v>100000001</v>
      </c>
      <c r="B908" s="146" t="s">
        <v>360</v>
      </c>
      <c r="C908" s="147" t="s">
        <v>93</v>
      </c>
      <c r="D908" s="107" t="str">
        <f>+D907</f>
        <v>pdt_tot_N-1</v>
      </c>
      <c r="E908" s="108">
        <f>HLOOKUP(D908,Produits!$B$3:$N$4,2,FALSE)</f>
        <v>10</v>
      </c>
      <c r="F908" s="108" t="str">
        <f t="shared" si="76"/>
        <v>Produits_PCP2_pdt_tot_N-1</v>
      </c>
      <c r="G908" s="148">
        <f t="shared" si="75"/>
        <v>0</v>
      </c>
    </row>
    <row r="909" spans="1:7" ht="26.4" x14ac:dyDescent="0.25">
      <c r="A909" s="146" t="str">
        <f>+Identification!$C$4</f>
        <v>100000001</v>
      </c>
      <c r="B909" s="146" t="s">
        <v>360</v>
      </c>
      <c r="C909" s="147" t="s">
        <v>94</v>
      </c>
      <c r="D909" s="107" t="str">
        <f t="shared" ref="D909:D972" si="89">+D908</f>
        <v>pdt_tot_N-1</v>
      </c>
      <c r="E909" s="108">
        <f>HLOOKUP(D909,Produits!$B$3:$N$4,2,FALSE)</f>
        <v>10</v>
      </c>
      <c r="F909" s="108" t="str">
        <f t="shared" si="76"/>
        <v>Produits_PCP3_pdt_tot_N-1</v>
      </c>
      <c r="G909" s="148">
        <f t="shared" si="75"/>
        <v>0</v>
      </c>
    </row>
    <row r="910" spans="1:7" ht="26.4" x14ac:dyDescent="0.25">
      <c r="A910" s="146" t="str">
        <f>+Identification!$C$4</f>
        <v>100000001</v>
      </c>
      <c r="B910" s="146" t="s">
        <v>360</v>
      </c>
      <c r="C910" s="147" t="s">
        <v>95</v>
      </c>
      <c r="D910" s="107" t="str">
        <f t="shared" si="89"/>
        <v>pdt_tot_N-1</v>
      </c>
      <c r="E910" s="108">
        <f>HLOOKUP(D910,Produits!$B$3:$N$4,2,FALSE)</f>
        <v>10</v>
      </c>
      <c r="F910" s="108" t="str">
        <f t="shared" si="76"/>
        <v>Produits_PCP4_pdt_tot_N-1</v>
      </c>
      <c r="G910" s="148">
        <f t="shared" si="75"/>
        <v>0</v>
      </c>
    </row>
    <row r="911" spans="1:7" ht="26.4" x14ac:dyDescent="0.25">
      <c r="A911" s="146" t="str">
        <f>+Identification!$C$4</f>
        <v>100000001</v>
      </c>
      <c r="B911" s="146" t="s">
        <v>360</v>
      </c>
      <c r="C911" s="147" t="s">
        <v>96</v>
      </c>
      <c r="D911" s="107" t="str">
        <f t="shared" si="89"/>
        <v>pdt_tot_N-1</v>
      </c>
      <c r="E911" s="108">
        <f>HLOOKUP(D911,Produits!$B$3:$N$4,2,FALSE)</f>
        <v>10</v>
      </c>
      <c r="F911" s="108" t="str">
        <f t="shared" si="76"/>
        <v>Produits_PCP5_pdt_tot_N-1</v>
      </c>
      <c r="G911" s="148">
        <f t="shared" ref="G911:G974" si="90">VLOOKUP(C911,PCP,E911,FALSE)</f>
        <v>0</v>
      </c>
    </row>
    <row r="912" spans="1:7" ht="26.4" x14ac:dyDescent="0.25">
      <c r="A912" s="146" t="str">
        <f>+Identification!$C$4</f>
        <v>100000001</v>
      </c>
      <c r="B912" s="146" t="s">
        <v>360</v>
      </c>
      <c r="C912" s="147" t="s">
        <v>97</v>
      </c>
      <c r="D912" s="107" t="str">
        <f t="shared" si="89"/>
        <v>pdt_tot_N-1</v>
      </c>
      <c r="E912" s="108">
        <f>HLOOKUP(D912,Produits!$B$3:$N$4,2,FALSE)</f>
        <v>10</v>
      </c>
      <c r="F912" s="108" t="str">
        <f t="shared" si="76"/>
        <v>Produits_PCP6_pdt_tot_N-1</v>
      </c>
      <c r="G912" s="148">
        <f t="shared" si="90"/>
        <v>0</v>
      </c>
    </row>
    <row r="913" spans="1:7" ht="26.4" x14ac:dyDescent="0.25">
      <c r="A913" s="146" t="str">
        <f>+Identification!$C$4</f>
        <v>100000001</v>
      </c>
      <c r="B913" s="146" t="s">
        <v>360</v>
      </c>
      <c r="C913" s="147" t="s">
        <v>98</v>
      </c>
      <c r="D913" s="107" t="str">
        <f t="shared" si="89"/>
        <v>pdt_tot_N-1</v>
      </c>
      <c r="E913" s="108">
        <f>HLOOKUP(D913,Produits!$B$3:$N$4,2,FALSE)</f>
        <v>10</v>
      </c>
      <c r="F913" s="108" t="str">
        <f t="shared" si="76"/>
        <v>Produits_PCP7_pdt_tot_N-1</v>
      </c>
      <c r="G913" s="148">
        <f t="shared" si="90"/>
        <v>0</v>
      </c>
    </row>
    <row r="914" spans="1:7" ht="26.4" x14ac:dyDescent="0.25">
      <c r="A914" s="146" t="str">
        <f>+Identification!$C$4</f>
        <v>100000001</v>
      </c>
      <c r="B914" s="146" t="s">
        <v>360</v>
      </c>
      <c r="C914" s="147" t="s">
        <v>99</v>
      </c>
      <c r="D914" s="107" t="str">
        <f t="shared" si="89"/>
        <v>pdt_tot_N-1</v>
      </c>
      <c r="E914" s="108">
        <f>HLOOKUP(D914,Produits!$B$3:$N$4,2,FALSE)</f>
        <v>10</v>
      </c>
      <c r="F914" s="108" t="str">
        <f t="shared" si="76"/>
        <v>Produits_PCP8_pdt_tot_N-1</v>
      </c>
      <c r="G914" s="148">
        <f t="shared" si="90"/>
        <v>0</v>
      </c>
    </row>
    <row r="915" spans="1:7" ht="26.4" x14ac:dyDescent="0.25">
      <c r="A915" s="146" t="str">
        <f>+Identification!$C$4</f>
        <v>100000001</v>
      </c>
      <c r="B915" s="146" t="s">
        <v>360</v>
      </c>
      <c r="C915" s="147" t="s">
        <v>100</v>
      </c>
      <c r="D915" s="107" t="str">
        <f t="shared" si="89"/>
        <v>pdt_tot_N-1</v>
      </c>
      <c r="E915" s="108">
        <f>HLOOKUP(D915,Produits!$B$3:$N$4,2,FALSE)</f>
        <v>10</v>
      </c>
      <c r="F915" s="108" t="str">
        <f t="shared" si="76"/>
        <v>Produits_PCP9_pdt_tot_N-1</v>
      </c>
      <c r="G915" s="148">
        <f t="shared" si="90"/>
        <v>0</v>
      </c>
    </row>
    <row r="916" spans="1:7" ht="26.4" x14ac:dyDescent="0.25">
      <c r="A916" s="146" t="str">
        <f>+Identification!$C$4</f>
        <v>100000001</v>
      </c>
      <c r="B916" s="146" t="s">
        <v>360</v>
      </c>
      <c r="C916" s="147" t="s">
        <v>101</v>
      </c>
      <c r="D916" s="107" t="str">
        <f t="shared" si="89"/>
        <v>pdt_tot_N-1</v>
      </c>
      <c r="E916" s="108">
        <f>HLOOKUP(D916,Produits!$B$3:$N$4,2,FALSE)</f>
        <v>10</v>
      </c>
      <c r="F916" s="108" t="str">
        <f t="shared" si="76"/>
        <v>Produits_PCP10_pdt_tot_N-1</v>
      </c>
      <c r="G916" s="148">
        <f t="shared" si="90"/>
        <v>0</v>
      </c>
    </row>
    <row r="917" spans="1:7" ht="26.4" x14ac:dyDescent="0.25">
      <c r="A917" s="146" t="str">
        <f>+Identification!$C$4</f>
        <v>100000001</v>
      </c>
      <c r="B917" s="146" t="s">
        <v>360</v>
      </c>
      <c r="C917" s="147" t="s">
        <v>102</v>
      </c>
      <c r="D917" s="107" t="str">
        <f t="shared" si="89"/>
        <v>pdt_tot_N-1</v>
      </c>
      <c r="E917" s="108">
        <f>HLOOKUP(D917,Produits!$B$3:$N$4,2,FALSE)</f>
        <v>10</v>
      </c>
      <c r="F917" s="108" t="str">
        <f t="shared" si="76"/>
        <v>Produits_PCP11_pdt_tot_N-1</v>
      </c>
      <c r="G917" s="148">
        <f t="shared" si="90"/>
        <v>0</v>
      </c>
    </row>
    <row r="918" spans="1:7" ht="26.4" x14ac:dyDescent="0.25">
      <c r="A918" s="146" t="str">
        <f>+Identification!$C$4</f>
        <v>100000001</v>
      </c>
      <c r="B918" s="146" t="s">
        <v>360</v>
      </c>
      <c r="C918" s="147" t="s">
        <v>103</v>
      </c>
      <c r="D918" s="107" t="str">
        <f t="shared" si="89"/>
        <v>pdt_tot_N-1</v>
      </c>
      <c r="E918" s="108">
        <f>HLOOKUP(D918,Produits!$B$3:$N$4,2,FALSE)</f>
        <v>10</v>
      </c>
      <c r="F918" s="108" t="str">
        <f t="shared" si="76"/>
        <v>Produits_PCP12_pdt_tot_N-1</v>
      </c>
      <c r="G918" s="148">
        <f t="shared" si="90"/>
        <v>0</v>
      </c>
    </row>
    <row r="919" spans="1:7" ht="26.4" x14ac:dyDescent="0.25">
      <c r="A919" s="146" t="str">
        <f>+Identification!$C$4</f>
        <v>100000001</v>
      </c>
      <c r="B919" s="146" t="s">
        <v>360</v>
      </c>
      <c r="C919" s="147" t="s">
        <v>104</v>
      </c>
      <c r="D919" s="107" t="str">
        <f t="shared" si="89"/>
        <v>pdt_tot_N-1</v>
      </c>
      <c r="E919" s="108">
        <f>HLOOKUP(D919,Produits!$B$3:$N$4,2,FALSE)</f>
        <v>10</v>
      </c>
      <c r="F919" s="108" t="str">
        <f t="shared" si="76"/>
        <v>Produits_PCP13_pdt_tot_N-1</v>
      </c>
      <c r="G919" s="148">
        <f t="shared" si="90"/>
        <v>0</v>
      </c>
    </row>
    <row r="920" spans="1:7" ht="26.4" x14ac:dyDescent="0.25">
      <c r="A920" s="146" t="str">
        <f>+Identification!$C$4</f>
        <v>100000001</v>
      </c>
      <c r="B920" s="146" t="s">
        <v>360</v>
      </c>
      <c r="C920" s="147" t="s">
        <v>105</v>
      </c>
      <c r="D920" s="107" t="str">
        <f t="shared" si="89"/>
        <v>pdt_tot_N-1</v>
      </c>
      <c r="E920" s="108">
        <f>HLOOKUP(D920,Produits!$B$3:$N$4,2,FALSE)</f>
        <v>10</v>
      </c>
      <c r="F920" s="108" t="str">
        <f t="shared" si="76"/>
        <v>Produits_PCP14_pdt_tot_N-1</v>
      </c>
      <c r="G920" s="148">
        <f t="shared" si="90"/>
        <v>0</v>
      </c>
    </row>
    <row r="921" spans="1:7" ht="26.4" x14ac:dyDescent="0.25">
      <c r="A921" s="146" t="str">
        <f>+Identification!$C$4</f>
        <v>100000001</v>
      </c>
      <c r="B921" s="146" t="s">
        <v>360</v>
      </c>
      <c r="C921" s="147" t="s">
        <v>106</v>
      </c>
      <c r="D921" s="107" t="str">
        <f t="shared" si="89"/>
        <v>pdt_tot_N-1</v>
      </c>
      <c r="E921" s="108">
        <f>HLOOKUP(D921,Produits!$B$3:$N$4,2,FALSE)</f>
        <v>10</v>
      </c>
      <c r="F921" s="108" t="str">
        <f t="shared" si="76"/>
        <v>Produits_PCP15_pdt_tot_N-1</v>
      </c>
      <c r="G921" s="148">
        <f t="shared" si="90"/>
        <v>0</v>
      </c>
    </row>
    <row r="922" spans="1:7" ht="26.4" x14ac:dyDescent="0.25">
      <c r="A922" s="146" t="str">
        <f>+Identification!$C$4</f>
        <v>100000001</v>
      </c>
      <c r="B922" s="146" t="s">
        <v>360</v>
      </c>
      <c r="C922" s="147" t="s">
        <v>107</v>
      </c>
      <c r="D922" s="107" t="str">
        <f t="shared" si="89"/>
        <v>pdt_tot_N-1</v>
      </c>
      <c r="E922" s="108">
        <f>HLOOKUP(D922,Produits!$B$3:$N$4,2,FALSE)</f>
        <v>10</v>
      </c>
      <c r="F922" s="108" t="str">
        <f t="shared" si="76"/>
        <v>Produits_PCP16_pdt_tot_N-1</v>
      </c>
      <c r="G922" s="148">
        <f t="shared" si="90"/>
        <v>0</v>
      </c>
    </row>
    <row r="923" spans="1:7" ht="26.4" x14ac:dyDescent="0.25">
      <c r="A923" s="146" t="str">
        <f>+Identification!$C$4</f>
        <v>100000001</v>
      </c>
      <c r="B923" s="146" t="s">
        <v>360</v>
      </c>
      <c r="C923" s="147" t="s">
        <v>108</v>
      </c>
      <c r="D923" s="107" t="str">
        <f t="shared" si="89"/>
        <v>pdt_tot_N-1</v>
      </c>
      <c r="E923" s="108">
        <f>HLOOKUP(D923,Produits!$B$3:$N$4,2,FALSE)</f>
        <v>10</v>
      </c>
      <c r="F923" s="108" t="str">
        <f t="shared" si="76"/>
        <v>Produits_PCP17_pdt_tot_N-1</v>
      </c>
      <c r="G923" s="148">
        <f t="shared" si="90"/>
        <v>0</v>
      </c>
    </row>
    <row r="924" spans="1:7" ht="26.4" x14ac:dyDescent="0.25">
      <c r="A924" s="146" t="str">
        <f>+Identification!$C$4</f>
        <v>100000001</v>
      </c>
      <c r="B924" s="146" t="s">
        <v>360</v>
      </c>
      <c r="C924" s="147" t="s">
        <v>109</v>
      </c>
      <c r="D924" s="107" t="str">
        <f t="shared" si="89"/>
        <v>pdt_tot_N-1</v>
      </c>
      <c r="E924" s="108">
        <f>HLOOKUP(D924,Produits!$B$3:$N$4,2,FALSE)</f>
        <v>10</v>
      </c>
      <c r="F924" s="108" t="str">
        <f t="shared" si="76"/>
        <v>Produits_PCP18_pdt_tot_N-1</v>
      </c>
      <c r="G924" s="148">
        <f t="shared" si="90"/>
        <v>0</v>
      </c>
    </row>
    <row r="925" spans="1:7" ht="26.4" x14ac:dyDescent="0.25">
      <c r="A925" s="146" t="str">
        <f>+Identification!$C$4</f>
        <v>100000001</v>
      </c>
      <c r="B925" s="146" t="s">
        <v>360</v>
      </c>
      <c r="C925" s="147" t="s">
        <v>110</v>
      </c>
      <c r="D925" s="107" t="str">
        <f t="shared" si="89"/>
        <v>pdt_tot_N-1</v>
      </c>
      <c r="E925" s="108">
        <f>HLOOKUP(D925,Produits!$B$3:$N$4,2,FALSE)</f>
        <v>10</v>
      </c>
      <c r="F925" s="108" t="str">
        <f t="shared" si="76"/>
        <v>Produits_PCP19_pdt_tot_N-1</v>
      </c>
      <c r="G925" s="148">
        <f t="shared" si="90"/>
        <v>0</v>
      </c>
    </row>
    <row r="926" spans="1:7" ht="26.4" x14ac:dyDescent="0.25">
      <c r="A926" s="146" t="str">
        <f>+Identification!$C$4</f>
        <v>100000001</v>
      </c>
      <c r="B926" s="146" t="s">
        <v>360</v>
      </c>
      <c r="C926" s="147" t="s">
        <v>111</v>
      </c>
      <c r="D926" s="107" t="str">
        <f t="shared" si="89"/>
        <v>pdt_tot_N-1</v>
      </c>
      <c r="E926" s="108">
        <f>HLOOKUP(D926,Produits!$B$3:$N$4,2,FALSE)</f>
        <v>10</v>
      </c>
      <c r="F926" s="108" t="str">
        <f t="shared" si="76"/>
        <v>Produits_PCP20_pdt_tot_N-1</v>
      </c>
      <c r="G926" s="148">
        <f t="shared" si="90"/>
        <v>0</v>
      </c>
    </row>
    <row r="927" spans="1:7" ht="26.4" x14ac:dyDescent="0.25">
      <c r="A927" s="146" t="str">
        <f>+Identification!$C$4</f>
        <v>100000001</v>
      </c>
      <c r="B927" s="146" t="s">
        <v>360</v>
      </c>
      <c r="C927" s="147" t="s">
        <v>112</v>
      </c>
      <c r="D927" s="107" t="str">
        <f t="shared" si="89"/>
        <v>pdt_tot_N-1</v>
      </c>
      <c r="E927" s="108">
        <f>HLOOKUP(D927,Produits!$B$3:$N$4,2,FALSE)</f>
        <v>10</v>
      </c>
      <c r="F927" s="108" t="str">
        <f t="shared" si="76"/>
        <v>Produits_PCP21_pdt_tot_N-1</v>
      </c>
      <c r="G927" s="148">
        <f t="shared" si="90"/>
        <v>0</v>
      </c>
    </row>
    <row r="928" spans="1:7" ht="26.4" x14ac:dyDescent="0.25">
      <c r="A928" s="146" t="str">
        <f>+Identification!$C$4</f>
        <v>100000001</v>
      </c>
      <c r="B928" s="146" t="s">
        <v>360</v>
      </c>
      <c r="C928" s="147" t="s">
        <v>113</v>
      </c>
      <c r="D928" s="107" t="str">
        <f t="shared" si="89"/>
        <v>pdt_tot_N-1</v>
      </c>
      <c r="E928" s="108">
        <f>HLOOKUP(D928,Produits!$B$3:$N$4,2,FALSE)</f>
        <v>10</v>
      </c>
      <c r="F928" s="108" t="str">
        <f t="shared" si="76"/>
        <v>Produits_PCP22_pdt_tot_N-1</v>
      </c>
      <c r="G928" s="148">
        <f t="shared" si="90"/>
        <v>0</v>
      </c>
    </row>
    <row r="929" spans="1:7" ht="26.4" x14ac:dyDescent="0.25">
      <c r="A929" s="146" t="str">
        <f>+Identification!$C$4</f>
        <v>100000001</v>
      </c>
      <c r="B929" s="146" t="s">
        <v>360</v>
      </c>
      <c r="C929" s="147" t="s">
        <v>114</v>
      </c>
      <c r="D929" s="107" t="str">
        <f t="shared" si="89"/>
        <v>pdt_tot_N-1</v>
      </c>
      <c r="E929" s="108">
        <f>HLOOKUP(D929,Produits!$B$3:$N$4,2,FALSE)</f>
        <v>10</v>
      </c>
      <c r="F929" s="108" t="str">
        <f t="shared" si="76"/>
        <v>Produits_PCP23_pdt_tot_N-1</v>
      </c>
      <c r="G929" s="148">
        <f t="shared" si="90"/>
        <v>0</v>
      </c>
    </row>
    <row r="930" spans="1:7" ht="26.4" x14ac:dyDescent="0.25">
      <c r="A930" s="146" t="str">
        <f>+Identification!$C$4</f>
        <v>100000001</v>
      </c>
      <c r="B930" s="146" t="s">
        <v>360</v>
      </c>
      <c r="C930" s="147" t="s">
        <v>115</v>
      </c>
      <c r="D930" s="107" t="str">
        <f t="shared" si="89"/>
        <v>pdt_tot_N-1</v>
      </c>
      <c r="E930" s="108">
        <f>HLOOKUP(D930,Produits!$B$3:$N$4,2,FALSE)</f>
        <v>10</v>
      </c>
      <c r="F930" s="108" t="str">
        <f t="shared" si="76"/>
        <v>Produits_PCP24_pdt_tot_N-1</v>
      </c>
      <c r="G930" s="148">
        <f t="shared" si="90"/>
        <v>0</v>
      </c>
    </row>
    <row r="931" spans="1:7" ht="26.4" x14ac:dyDescent="0.25">
      <c r="A931" s="146" t="str">
        <f>+Identification!$C$4</f>
        <v>100000001</v>
      </c>
      <c r="B931" s="146" t="s">
        <v>360</v>
      </c>
      <c r="C931" s="147" t="s">
        <v>116</v>
      </c>
      <c r="D931" s="107" t="str">
        <f t="shared" si="89"/>
        <v>pdt_tot_N-1</v>
      </c>
      <c r="E931" s="108">
        <f>HLOOKUP(D931,Produits!$B$3:$N$4,2,FALSE)</f>
        <v>10</v>
      </c>
      <c r="F931" s="108" t="str">
        <f t="shared" si="76"/>
        <v>Produits_PCP25_pdt_tot_N-1</v>
      </c>
      <c r="G931" s="148">
        <f t="shared" si="90"/>
        <v>0</v>
      </c>
    </row>
    <row r="932" spans="1:7" ht="26.4" x14ac:dyDescent="0.25">
      <c r="A932" s="146" t="str">
        <f>+Identification!$C$4</f>
        <v>100000001</v>
      </c>
      <c r="B932" s="146" t="s">
        <v>360</v>
      </c>
      <c r="C932" s="147" t="s">
        <v>117</v>
      </c>
      <c r="D932" s="107" t="str">
        <f t="shared" si="89"/>
        <v>pdt_tot_N-1</v>
      </c>
      <c r="E932" s="108">
        <f>HLOOKUP(D932,Produits!$B$3:$N$4,2,FALSE)</f>
        <v>10</v>
      </c>
      <c r="F932" s="108" t="str">
        <f t="shared" si="76"/>
        <v>Produits_PCP26_pdt_tot_N-1</v>
      </c>
      <c r="G932" s="148">
        <f t="shared" si="90"/>
        <v>0</v>
      </c>
    </row>
    <row r="933" spans="1:7" ht="26.4" x14ac:dyDescent="0.25">
      <c r="A933" s="146" t="str">
        <f>+Identification!$C$4</f>
        <v>100000001</v>
      </c>
      <c r="B933" s="146" t="s">
        <v>360</v>
      </c>
      <c r="C933" s="147" t="s">
        <v>118</v>
      </c>
      <c r="D933" s="107" t="str">
        <f t="shared" si="89"/>
        <v>pdt_tot_N-1</v>
      </c>
      <c r="E933" s="108">
        <f>HLOOKUP(D933,Produits!$B$3:$N$4,2,FALSE)</f>
        <v>10</v>
      </c>
      <c r="F933" s="108" t="str">
        <f t="shared" si="76"/>
        <v>Produits_PCP27_pdt_tot_N-1</v>
      </c>
      <c r="G933" s="148">
        <f t="shared" si="90"/>
        <v>0</v>
      </c>
    </row>
    <row r="934" spans="1:7" ht="26.4" x14ac:dyDescent="0.25">
      <c r="A934" s="146" t="str">
        <f>+Identification!$C$4</f>
        <v>100000001</v>
      </c>
      <c r="B934" s="146" t="s">
        <v>360</v>
      </c>
      <c r="C934" s="147" t="s">
        <v>119</v>
      </c>
      <c r="D934" s="107" t="str">
        <f t="shared" si="89"/>
        <v>pdt_tot_N-1</v>
      </c>
      <c r="E934" s="108">
        <f>HLOOKUP(D934,Produits!$B$3:$N$4,2,FALSE)</f>
        <v>10</v>
      </c>
      <c r="F934" s="108" t="str">
        <f t="shared" si="76"/>
        <v>Produits_PCP28_pdt_tot_N-1</v>
      </c>
      <c r="G934" s="148">
        <f t="shared" si="90"/>
        <v>0</v>
      </c>
    </row>
    <row r="935" spans="1:7" ht="26.4" x14ac:dyDescent="0.25">
      <c r="A935" s="146" t="str">
        <f>+Identification!$C$4</f>
        <v>100000001</v>
      </c>
      <c r="B935" s="146" t="s">
        <v>360</v>
      </c>
      <c r="C935" s="147" t="s">
        <v>120</v>
      </c>
      <c r="D935" s="107" t="str">
        <f t="shared" si="89"/>
        <v>pdt_tot_N-1</v>
      </c>
      <c r="E935" s="108">
        <f>HLOOKUP(D935,Produits!$B$3:$N$4,2,FALSE)</f>
        <v>10</v>
      </c>
      <c r="F935" s="108" t="str">
        <f t="shared" si="76"/>
        <v>Produits_PCP29_pdt_tot_N-1</v>
      </c>
      <c r="G935" s="148">
        <f t="shared" si="90"/>
        <v>0</v>
      </c>
    </row>
    <row r="936" spans="1:7" ht="26.4" x14ac:dyDescent="0.25">
      <c r="A936" s="146" t="str">
        <f>+Identification!$C$4</f>
        <v>100000001</v>
      </c>
      <c r="B936" s="146" t="s">
        <v>360</v>
      </c>
      <c r="C936" s="147" t="s">
        <v>121</v>
      </c>
      <c r="D936" s="107" t="str">
        <f t="shared" si="89"/>
        <v>pdt_tot_N-1</v>
      </c>
      <c r="E936" s="108">
        <f>HLOOKUP(D936,Produits!$B$3:$N$4,2,FALSE)</f>
        <v>10</v>
      </c>
      <c r="F936" s="108" t="str">
        <f t="shared" si="76"/>
        <v>Produits_PCP30_pdt_tot_N-1</v>
      </c>
      <c r="G936" s="148">
        <f t="shared" si="90"/>
        <v>0</v>
      </c>
    </row>
    <row r="937" spans="1:7" ht="26.4" x14ac:dyDescent="0.25">
      <c r="A937" s="146" t="str">
        <f>+Identification!$C$4</f>
        <v>100000001</v>
      </c>
      <c r="B937" s="146" t="s">
        <v>360</v>
      </c>
      <c r="C937" s="147" t="s">
        <v>122</v>
      </c>
      <c r="D937" s="107" t="str">
        <f t="shared" si="89"/>
        <v>pdt_tot_N-1</v>
      </c>
      <c r="E937" s="108">
        <f>HLOOKUP(D937,Produits!$B$3:$N$4,2,FALSE)</f>
        <v>10</v>
      </c>
      <c r="F937" s="108" t="str">
        <f t="shared" si="76"/>
        <v>Produits_PCP31_pdt_tot_N-1</v>
      </c>
      <c r="G937" s="148">
        <f t="shared" si="90"/>
        <v>0</v>
      </c>
    </row>
    <row r="938" spans="1:7" ht="26.4" x14ac:dyDescent="0.25">
      <c r="A938" s="146" t="str">
        <f>+Identification!$C$4</f>
        <v>100000001</v>
      </c>
      <c r="B938" s="146" t="s">
        <v>360</v>
      </c>
      <c r="C938" s="147" t="s">
        <v>123</v>
      </c>
      <c r="D938" s="107" t="str">
        <f t="shared" si="89"/>
        <v>pdt_tot_N-1</v>
      </c>
      <c r="E938" s="108">
        <f>HLOOKUP(D938,Produits!$B$3:$N$4,2,FALSE)</f>
        <v>10</v>
      </c>
      <c r="F938" s="108" t="str">
        <f t="shared" ref="F938:F1037" si="91">CONCATENATE(B938,"_",C938,"_",D938)</f>
        <v>Produits_PCP32_pdt_tot_N-1</v>
      </c>
      <c r="G938" s="148">
        <f t="shared" si="90"/>
        <v>0</v>
      </c>
    </row>
    <row r="939" spans="1:7" ht="26.4" x14ac:dyDescent="0.25">
      <c r="A939" s="146" t="str">
        <f>+Identification!$C$4</f>
        <v>100000001</v>
      </c>
      <c r="B939" s="146" t="s">
        <v>360</v>
      </c>
      <c r="C939" s="147" t="s">
        <v>124</v>
      </c>
      <c r="D939" s="107" t="str">
        <f t="shared" si="89"/>
        <v>pdt_tot_N-1</v>
      </c>
      <c r="E939" s="108">
        <f>HLOOKUP(D939,Produits!$B$3:$N$4,2,FALSE)</f>
        <v>10</v>
      </c>
      <c r="F939" s="108" t="str">
        <f t="shared" si="91"/>
        <v>Produits_PCP33_pdt_tot_N-1</v>
      </c>
      <c r="G939" s="148">
        <f t="shared" si="90"/>
        <v>0</v>
      </c>
    </row>
    <row r="940" spans="1:7" ht="26.4" x14ac:dyDescent="0.25">
      <c r="A940" s="146" t="str">
        <f>+Identification!$C$4</f>
        <v>100000001</v>
      </c>
      <c r="B940" s="146" t="s">
        <v>360</v>
      </c>
      <c r="C940" s="147" t="s">
        <v>125</v>
      </c>
      <c r="D940" s="107" t="str">
        <f t="shared" si="89"/>
        <v>pdt_tot_N-1</v>
      </c>
      <c r="E940" s="108">
        <f>HLOOKUP(D940,Produits!$B$3:$N$4,2,FALSE)</f>
        <v>10</v>
      </c>
      <c r="F940" s="108" t="str">
        <f t="shared" si="91"/>
        <v>Produits_PCP34_pdt_tot_N-1</v>
      </c>
      <c r="G940" s="148">
        <f t="shared" si="90"/>
        <v>0</v>
      </c>
    </row>
    <row r="941" spans="1:7" ht="26.4" x14ac:dyDescent="0.25">
      <c r="A941" s="146" t="str">
        <f>+Identification!$C$4</f>
        <v>100000001</v>
      </c>
      <c r="B941" s="146" t="s">
        <v>360</v>
      </c>
      <c r="C941" s="147" t="s">
        <v>126</v>
      </c>
      <c r="D941" s="107" t="str">
        <f t="shared" si="89"/>
        <v>pdt_tot_N-1</v>
      </c>
      <c r="E941" s="108">
        <f>HLOOKUP(D941,Produits!$B$3:$N$4,2,FALSE)</f>
        <v>10</v>
      </c>
      <c r="F941" s="108" t="str">
        <f t="shared" si="91"/>
        <v>Produits_PCP35_pdt_tot_N-1</v>
      </c>
      <c r="G941" s="148">
        <f t="shared" si="90"/>
        <v>0</v>
      </c>
    </row>
    <row r="942" spans="1:7" ht="26.4" x14ac:dyDescent="0.25">
      <c r="A942" s="146" t="str">
        <f>+Identification!$C$4</f>
        <v>100000001</v>
      </c>
      <c r="B942" s="146" t="s">
        <v>360</v>
      </c>
      <c r="C942" s="147" t="s">
        <v>127</v>
      </c>
      <c r="D942" s="107" t="str">
        <f t="shared" si="89"/>
        <v>pdt_tot_N-1</v>
      </c>
      <c r="E942" s="108">
        <f>HLOOKUP(D942,Produits!$B$3:$N$4,2,FALSE)</f>
        <v>10</v>
      </c>
      <c r="F942" s="108" t="str">
        <f t="shared" si="91"/>
        <v>Produits_PCP36_pdt_tot_N-1</v>
      </c>
      <c r="G942" s="148">
        <f t="shared" si="90"/>
        <v>0</v>
      </c>
    </row>
    <row r="943" spans="1:7" ht="26.4" x14ac:dyDescent="0.25">
      <c r="A943" s="146" t="str">
        <f>+Identification!$C$4</f>
        <v>100000001</v>
      </c>
      <c r="B943" s="146" t="s">
        <v>360</v>
      </c>
      <c r="C943" s="147" t="s">
        <v>128</v>
      </c>
      <c r="D943" s="107" t="str">
        <f t="shared" si="89"/>
        <v>pdt_tot_N-1</v>
      </c>
      <c r="E943" s="108">
        <f>HLOOKUP(D943,Produits!$B$3:$N$4,2,FALSE)</f>
        <v>10</v>
      </c>
      <c r="F943" s="108" t="str">
        <f t="shared" si="91"/>
        <v>Produits_PCP37_pdt_tot_N-1</v>
      </c>
      <c r="G943" s="148">
        <f t="shared" si="90"/>
        <v>0</v>
      </c>
    </row>
    <row r="944" spans="1:7" ht="26.4" x14ac:dyDescent="0.25">
      <c r="A944" s="146" t="str">
        <f>+Identification!$C$4</f>
        <v>100000001</v>
      </c>
      <c r="B944" s="146" t="s">
        <v>360</v>
      </c>
      <c r="C944" s="147" t="s">
        <v>129</v>
      </c>
      <c r="D944" s="107" t="str">
        <f t="shared" si="89"/>
        <v>pdt_tot_N-1</v>
      </c>
      <c r="E944" s="108">
        <f>HLOOKUP(D944,Produits!$B$3:$N$4,2,FALSE)</f>
        <v>10</v>
      </c>
      <c r="F944" s="108" t="str">
        <f t="shared" si="91"/>
        <v>Produits_PCP38_pdt_tot_N-1</v>
      </c>
      <c r="G944" s="148">
        <f t="shared" si="90"/>
        <v>0</v>
      </c>
    </row>
    <row r="945" spans="1:7" ht="26.4" x14ac:dyDescent="0.25">
      <c r="A945" s="146" t="str">
        <f>+Identification!$C$4</f>
        <v>100000001</v>
      </c>
      <c r="B945" s="146" t="s">
        <v>360</v>
      </c>
      <c r="C945" s="147" t="s">
        <v>130</v>
      </c>
      <c r="D945" s="107" t="str">
        <f t="shared" si="89"/>
        <v>pdt_tot_N-1</v>
      </c>
      <c r="E945" s="108">
        <f>HLOOKUP(D945,Produits!$B$3:$N$4,2,FALSE)</f>
        <v>10</v>
      </c>
      <c r="F945" s="108" t="str">
        <f t="shared" si="91"/>
        <v>Produits_PCP39_pdt_tot_N-1</v>
      </c>
      <c r="G945" s="148">
        <f t="shared" si="90"/>
        <v>0</v>
      </c>
    </row>
    <row r="946" spans="1:7" ht="26.4" x14ac:dyDescent="0.25">
      <c r="A946" s="146" t="str">
        <f>+Identification!$C$4</f>
        <v>100000001</v>
      </c>
      <c r="B946" s="146" t="s">
        <v>360</v>
      </c>
      <c r="C946" s="147" t="s">
        <v>131</v>
      </c>
      <c r="D946" s="107" t="str">
        <f t="shared" si="89"/>
        <v>pdt_tot_N-1</v>
      </c>
      <c r="E946" s="108">
        <f>HLOOKUP(D946,Produits!$B$3:$N$4,2,FALSE)</f>
        <v>10</v>
      </c>
      <c r="F946" s="108" t="str">
        <f t="shared" si="91"/>
        <v>Produits_PCP40_pdt_tot_N-1</v>
      </c>
      <c r="G946" s="148">
        <f t="shared" si="90"/>
        <v>0</v>
      </c>
    </row>
    <row r="947" spans="1:7" ht="26.4" x14ac:dyDescent="0.25">
      <c r="A947" s="146" t="str">
        <f>+Identification!$C$4</f>
        <v>100000001</v>
      </c>
      <c r="B947" s="146" t="s">
        <v>360</v>
      </c>
      <c r="C947" s="147" t="s">
        <v>132</v>
      </c>
      <c r="D947" s="107" t="str">
        <f t="shared" si="89"/>
        <v>pdt_tot_N-1</v>
      </c>
      <c r="E947" s="108">
        <f>HLOOKUP(D947,Produits!$B$3:$N$4,2,FALSE)</f>
        <v>10</v>
      </c>
      <c r="F947" s="108" t="str">
        <f t="shared" si="91"/>
        <v>Produits_PCP41_pdt_tot_N-1</v>
      </c>
      <c r="G947" s="148">
        <f t="shared" si="90"/>
        <v>0</v>
      </c>
    </row>
    <row r="948" spans="1:7" ht="26.4" x14ac:dyDescent="0.25">
      <c r="A948" s="146" t="str">
        <f>+Identification!$C$4</f>
        <v>100000001</v>
      </c>
      <c r="B948" s="146" t="s">
        <v>360</v>
      </c>
      <c r="C948" s="147" t="s">
        <v>133</v>
      </c>
      <c r="D948" s="107" t="str">
        <f t="shared" si="89"/>
        <v>pdt_tot_N-1</v>
      </c>
      <c r="E948" s="108">
        <f>HLOOKUP(D948,Produits!$B$3:$N$4,2,FALSE)</f>
        <v>10</v>
      </c>
      <c r="F948" s="108" t="str">
        <f t="shared" si="91"/>
        <v>Produits_PCP42_pdt_tot_N-1</v>
      </c>
      <c r="G948" s="148">
        <f t="shared" si="90"/>
        <v>0</v>
      </c>
    </row>
    <row r="949" spans="1:7" ht="26.4" x14ac:dyDescent="0.25">
      <c r="A949" s="146" t="str">
        <f>+Identification!$C$4</f>
        <v>100000001</v>
      </c>
      <c r="B949" s="146" t="s">
        <v>360</v>
      </c>
      <c r="C949" s="147" t="s">
        <v>134</v>
      </c>
      <c r="D949" s="107" t="str">
        <f t="shared" si="89"/>
        <v>pdt_tot_N-1</v>
      </c>
      <c r="E949" s="108">
        <f>HLOOKUP(D949,Produits!$B$3:$N$4,2,FALSE)</f>
        <v>10</v>
      </c>
      <c r="F949" s="108" t="str">
        <f t="shared" si="91"/>
        <v>Produits_PCP43_pdt_tot_N-1</v>
      </c>
      <c r="G949" s="148">
        <f t="shared" si="90"/>
        <v>0</v>
      </c>
    </row>
    <row r="950" spans="1:7" ht="26.4" x14ac:dyDescent="0.25">
      <c r="A950" s="146" t="str">
        <f>+Identification!$C$4</f>
        <v>100000001</v>
      </c>
      <c r="B950" s="146" t="s">
        <v>360</v>
      </c>
      <c r="C950" s="147" t="s">
        <v>135</v>
      </c>
      <c r="D950" s="107" t="str">
        <f t="shared" si="89"/>
        <v>pdt_tot_N-1</v>
      </c>
      <c r="E950" s="108">
        <f>HLOOKUP(D950,Produits!$B$3:$N$4,2,FALSE)</f>
        <v>10</v>
      </c>
      <c r="F950" s="108" t="str">
        <f t="shared" si="91"/>
        <v>Produits_PCP44_pdt_tot_N-1</v>
      </c>
      <c r="G950" s="148">
        <f t="shared" si="90"/>
        <v>0</v>
      </c>
    </row>
    <row r="951" spans="1:7" ht="26.4" x14ac:dyDescent="0.25">
      <c r="A951" s="146" t="str">
        <f>+Identification!$C$4</f>
        <v>100000001</v>
      </c>
      <c r="B951" s="146" t="s">
        <v>360</v>
      </c>
      <c r="C951" s="147" t="s">
        <v>136</v>
      </c>
      <c r="D951" s="107" t="str">
        <f t="shared" si="89"/>
        <v>pdt_tot_N-1</v>
      </c>
      <c r="E951" s="108">
        <f>HLOOKUP(D951,Produits!$B$3:$N$4,2,FALSE)</f>
        <v>10</v>
      </c>
      <c r="F951" s="108" t="str">
        <f t="shared" si="91"/>
        <v>Produits_PCP45_pdt_tot_N-1</v>
      </c>
      <c r="G951" s="148">
        <f t="shared" si="90"/>
        <v>0</v>
      </c>
    </row>
    <row r="952" spans="1:7" ht="26.4" x14ac:dyDescent="0.25">
      <c r="A952" s="146" t="str">
        <f>+Identification!$C$4</f>
        <v>100000001</v>
      </c>
      <c r="B952" s="146" t="s">
        <v>360</v>
      </c>
      <c r="C952" s="147" t="s">
        <v>137</v>
      </c>
      <c r="D952" s="107" t="str">
        <f t="shared" si="89"/>
        <v>pdt_tot_N-1</v>
      </c>
      <c r="E952" s="108">
        <f>HLOOKUP(D952,Produits!$B$3:$N$4,2,FALSE)</f>
        <v>10</v>
      </c>
      <c r="F952" s="108" t="str">
        <f t="shared" si="91"/>
        <v>Produits_PCP46_pdt_tot_N-1</v>
      </c>
      <c r="G952" s="148">
        <f t="shared" si="90"/>
        <v>0</v>
      </c>
    </row>
    <row r="953" spans="1:7" ht="26.4" x14ac:dyDescent="0.25">
      <c r="A953" s="146" t="str">
        <f>+Identification!$C$4</f>
        <v>100000001</v>
      </c>
      <c r="B953" s="146" t="s">
        <v>360</v>
      </c>
      <c r="C953" s="147" t="s">
        <v>138</v>
      </c>
      <c r="D953" s="107" t="str">
        <f t="shared" si="89"/>
        <v>pdt_tot_N-1</v>
      </c>
      <c r="E953" s="108">
        <f>HLOOKUP(D953,Produits!$B$3:$N$4,2,FALSE)</f>
        <v>10</v>
      </c>
      <c r="F953" s="108" t="str">
        <f t="shared" si="91"/>
        <v>Produits_PCP47_pdt_tot_N-1</v>
      </c>
      <c r="G953" s="148">
        <f t="shared" si="90"/>
        <v>0</v>
      </c>
    </row>
    <row r="954" spans="1:7" ht="26.4" x14ac:dyDescent="0.25">
      <c r="A954" s="146" t="str">
        <f>+Identification!$C$4</f>
        <v>100000001</v>
      </c>
      <c r="B954" s="146" t="s">
        <v>360</v>
      </c>
      <c r="C954" s="147" t="s">
        <v>139</v>
      </c>
      <c r="D954" s="107" t="str">
        <f t="shared" si="89"/>
        <v>pdt_tot_N-1</v>
      </c>
      <c r="E954" s="108">
        <f>HLOOKUP(D954,Produits!$B$3:$N$4,2,FALSE)</f>
        <v>10</v>
      </c>
      <c r="F954" s="108" t="str">
        <f t="shared" si="91"/>
        <v>Produits_PCP48_pdt_tot_N-1</v>
      </c>
      <c r="G954" s="148">
        <f t="shared" si="90"/>
        <v>0</v>
      </c>
    </row>
    <row r="955" spans="1:7" ht="26.4" x14ac:dyDescent="0.25">
      <c r="A955" s="146" t="str">
        <f>+Identification!$C$4</f>
        <v>100000001</v>
      </c>
      <c r="B955" s="146" t="s">
        <v>360</v>
      </c>
      <c r="C955" s="147" t="s">
        <v>140</v>
      </c>
      <c r="D955" s="107" t="str">
        <f t="shared" si="89"/>
        <v>pdt_tot_N-1</v>
      </c>
      <c r="E955" s="108">
        <f>HLOOKUP(D955,Produits!$B$3:$N$4,2,FALSE)</f>
        <v>10</v>
      </c>
      <c r="F955" s="108" t="str">
        <f t="shared" si="91"/>
        <v>Produits_PCP49_pdt_tot_N-1</v>
      </c>
      <c r="G955" s="148">
        <f t="shared" si="90"/>
        <v>0</v>
      </c>
    </row>
    <row r="956" spans="1:7" ht="26.4" x14ac:dyDescent="0.25">
      <c r="A956" s="146" t="str">
        <f>+Identification!$C$4</f>
        <v>100000001</v>
      </c>
      <c r="B956" s="146" t="s">
        <v>360</v>
      </c>
      <c r="C956" s="147" t="s">
        <v>141</v>
      </c>
      <c r="D956" s="107" t="str">
        <f t="shared" si="89"/>
        <v>pdt_tot_N-1</v>
      </c>
      <c r="E956" s="108">
        <f>HLOOKUP(D956,Produits!$B$3:$N$4,2,FALSE)</f>
        <v>10</v>
      </c>
      <c r="F956" s="108" t="str">
        <f t="shared" si="91"/>
        <v>Produits_PCP50_pdt_tot_N-1</v>
      </c>
      <c r="G956" s="148">
        <f t="shared" si="90"/>
        <v>0</v>
      </c>
    </row>
    <row r="957" spans="1:7" ht="26.4" x14ac:dyDescent="0.25">
      <c r="A957" s="146" t="str">
        <f>+Identification!$C$4</f>
        <v>100000001</v>
      </c>
      <c r="B957" s="146" t="s">
        <v>360</v>
      </c>
      <c r="C957" s="147" t="s">
        <v>142</v>
      </c>
      <c r="D957" s="107" t="str">
        <f t="shared" si="89"/>
        <v>pdt_tot_N-1</v>
      </c>
      <c r="E957" s="108">
        <f>HLOOKUP(D957,Produits!$B$3:$N$4,2,FALSE)</f>
        <v>10</v>
      </c>
      <c r="F957" s="108" t="str">
        <f t="shared" si="91"/>
        <v>Produits_PCP51_pdt_tot_N-1</v>
      </c>
      <c r="G957" s="148">
        <f t="shared" si="90"/>
        <v>0</v>
      </c>
    </row>
    <row r="958" spans="1:7" ht="26.4" x14ac:dyDescent="0.25">
      <c r="A958" s="146" t="str">
        <f>+Identification!$C$4</f>
        <v>100000001</v>
      </c>
      <c r="B958" s="146" t="s">
        <v>360</v>
      </c>
      <c r="C958" s="147" t="s">
        <v>143</v>
      </c>
      <c r="D958" s="107" t="str">
        <f t="shared" si="89"/>
        <v>pdt_tot_N-1</v>
      </c>
      <c r="E958" s="108">
        <f>HLOOKUP(D958,Produits!$B$3:$N$4,2,FALSE)</f>
        <v>10</v>
      </c>
      <c r="F958" s="108" t="str">
        <f t="shared" si="91"/>
        <v>Produits_PCP52_pdt_tot_N-1</v>
      </c>
      <c r="G958" s="148">
        <f t="shared" si="90"/>
        <v>0</v>
      </c>
    </row>
    <row r="959" spans="1:7" ht="26.4" x14ac:dyDescent="0.25">
      <c r="A959" s="146" t="str">
        <f>+Identification!$C$4</f>
        <v>100000001</v>
      </c>
      <c r="B959" s="146" t="s">
        <v>360</v>
      </c>
      <c r="C959" s="147" t="s">
        <v>144</v>
      </c>
      <c r="D959" s="107" t="str">
        <f t="shared" si="89"/>
        <v>pdt_tot_N-1</v>
      </c>
      <c r="E959" s="108">
        <f>HLOOKUP(D959,Produits!$B$3:$N$4,2,FALSE)</f>
        <v>10</v>
      </c>
      <c r="F959" s="108" t="str">
        <f t="shared" si="91"/>
        <v>Produits_PCP53_pdt_tot_N-1</v>
      </c>
      <c r="G959" s="148">
        <f t="shared" si="90"/>
        <v>0</v>
      </c>
    </row>
    <row r="960" spans="1:7" ht="26.4" x14ac:dyDescent="0.25">
      <c r="A960" s="146" t="str">
        <f>+Identification!$C$4</f>
        <v>100000001</v>
      </c>
      <c r="B960" s="146" t="s">
        <v>360</v>
      </c>
      <c r="C960" s="147" t="s">
        <v>145</v>
      </c>
      <c r="D960" s="107" t="str">
        <f t="shared" si="89"/>
        <v>pdt_tot_N-1</v>
      </c>
      <c r="E960" s="108">
        <f>HLOOKUP(D960,Produits!$B$3:$N$4,2,FALSE)</f>
        <v>10</v>
      </c>
      <c r="F960" s="108" t="str">
        <f t="shared" si="91"/>
        <v>Produits_PCP54_pdt_tot_N-1</v>
      </c>
      <c r="G960" s="148">
        <f t="shared" si="90"/>
        <v>0</v>
      </c>
    </row>
    <row r="961" spans="1:7" ht="26.4" x14ac:dyDescent="0.25">
      <c r="A961" s="146" t="str">
        <f>+Identification!$C$4</f>
        <v>100000001</v>
      </c>
      <c r="B961" s="146" t="s">
        <v>360</v>
      </c>
      <c r="C961" s="147" t="s">
        <v>146</v>
      </c>
      <c r="D961" s="107" t="str">
        <f t="shared" si="89"/>
        <v>pdt_tot_N-1</v>
      </c>
      <c r="E961" s="108">
        <f>HLOOKUP(D961,Produits!$B$3:$N$4,2,FALSE)</f>
        <v>10</v>
      </c>
      <c r="F961" s="108" t="str">
        <f t="shared" si="91"/>
        <v>Produits_PCP55_pdt_tot_N-1</v>
      </c>
      <c r="G961" s="148">
        <f t="shared" si="90"/>
        <v>0</v>
      </c>
    </row>
    <row r="962" spans="1:7" ht="26.4" x14ac:dyDescent="0.25">
      <c r="A962" s="146" t="str">
        <f>+Identification!$C$4</f>
        <v>100000001</v>
      </c>
      <c r="B962" s="146" t="s">
        <v>360</v>
      </c>
      <c r="C962" s="147" t="s">
        <v>147</v>
      </c>
      <c r="D962" s="107" t="str">
        <f t="shared" si="89"/>
        <v>pdt_tot_N-1</v>
      </c>
      <c r="E962" s="108">
        <f>HLOOKUP(D962,Produits!$B$3:$N$4,2,FALSE)</f>
        <v>10</v>
      </c>
      <c r="F962" s="108" t="str">
        <f t="shared" si="91"/>
        <v>Produits_PCP56_pdt_tot_N-1</v>
      </c>
      <c r="G962" s="148">
        <f t="shared" si="90"/>
        <v>0</v>
      </c>
    </row>
    <row r="963" spans="1:7" ht="26.4" x14ac:dyDescent="0.25">
      <c r="A963" s="146" t="str">
        <f>+Identification!$C$4</f>
        <v>100000001</v>
      </c>
      <c r="B963" s="146" t="s">
        <v>360</v>
      </c>
      <c r="C963" s="147" t="s">
        <v>148</v>
      </c>
      <c r="D963" s="107" t="str">
        <f t="shared" si="89"/>
        <v>pdt_tot_N-1</v>
      </c>
      <c r="E963" s="108">
        <f>HLOOKUP(D963,Produits!$B$3:$N$4,2,FALSE)</f>
        <v>10</v>
      </c>
      <c r="F963" s="108" t="str">
        <f t="shared" si="91"/>
        <v>Produits_PCP57_pdt_tot_N-1</v>
      </c>
      <c r="G963" s="148">
        <f t="shared" si="90"/>
        <v>0</v>
      </c>
    </row>
    <row r="964" spans="1:7" ht="26.4" x14ac:dyDescent="0.25">
      <c r="A964" s="146" t="str">
        <f>+Identification!$C$4</f>
        <v>100000001</v>
      </c>
      <c r="B964" s="146" t="s">
        <v>360</v>
      </c>
      <c r="C964" s="147" t="s">
        <v>149</v>
      </c>
      <c r="D964" s="107" t="str">
        <f t="shared" si="89"/>
        <v>pdt_tot_N-1</v>
      </c>
      <c r="E964" s="108">
        <f>HLOOKUP(D964,Produits!$B$3:$N$4,2,FALSE)</f>
        <v>10</v>
      </c>
      <c r="F964" s="108" t="str">
        <f t="shared" si="91"/>
        <v>Produits_PCP58_pdt_tot_N-1</v>
      </c>
      <c r="G964" s="148">
        <f t="shared" si="90"/>
        <v>0</v>
      </c>
    </row>
    <row r="965" spans="1:7" ht="26.4" x14ac:dyDescent="0.25">
      <c r="A965" s="146" t="str">
        <f>+Identification!$C$4</f>
        <v>100000001</v>
      </c>
      <c r="B965" s="146" t="s">
        <v>360</v>
      </c>
      <c r="C965" s="147" t="s">
        <v>150</v>
      </c>
      <c r="D965" s="107" t="str">
        <f t="shared" si="89"/>
        <v>pdt_tot_N-1</v>
      </c>
      <c r="E965" s="108">
        <f>HLOOKUP(D965,Produits!$B$3:$N$4,2,FALSE)</f>
        <v>10</v>
      </c>
      <c r="F965" s="108" t="str">
        <f t="shared" si="91"/>
        <v>Produits_PCP59_pdt_tot_N-1</v>
      </c>
      <c r="G965" s="148">
        <f t="shared" si="90"/>
        <v>0</v>
      </c>
    </row>
    <row r="966" spans="1:7" ht="26.4" x14ac:dyDescent="0.25">
      <c r="A966" s="146" t="str">
        <f>+Identification!$C$4</f>
        <v>100000001</v>
      </c>
      <c r="B966" s="146" t="s">
        <v>360</v>
      </c>
      <c r="C966" s="147" t="s">
        <v>151</v>
      </c>
      <c r="D966" s="107" t="str">
        <f t="shared" si="89"/>
        <v>pdt_tot_N-1</v>
      </c>
      <c r="E966" s="108">
        <f>HLOOKUP(D966,Produits!$B$3:$N$4,2,FALSE)</f>
        <v>10</v>
      </c>
      <c r="F966" s="108" t="str">
        <f t="shared" si="91"/>
        <v>Produits_PCP60_pdt_tot_N-1</v>
      </c>
      <c r="G966" s="148">
        <f t="shared" si="90"/>
        <v>0</v>
      </c>
    </row>
    <row r="967" spans="1:7" ht="26.4" x14ac:dyDescent="0.25">
      <c r="A967" s="146" t="str">
        <f>+Identification!$C$4</f>
        <v>100000001</v>
      </c>
      <c r="B967" s="146" t="s">
        <v>360</v>
      </c>
      <c r="C967" s="147" t="s">
        <v>152</v>
      </c>
      <c r="D967" s="107" t="str">
        <f t="shared" si="89"/>
        <v>pdt_tot_N-1</v>
      </c>
      <c r="E967" s="108">
        <f>HLOOKUP(D967,Produits!$B$3:$N$4,2,FALSE)</f>
        <v>10</v>
      </c>
      <c r="F967" s="108" t="str">
        <f t="shared" si="91"/>
        <v>Produits_PCP61_pdt_tot_N-1</v>
      </c>
      <c r="G967" s="148">
        <f t="shared" si="90"/>
        <v>0</v>
      </c>
    </row>
    <row r="968" spans="1:7" ht="26.4" x14ac:dyDescent="0.25">
      <c r="A968" s="146" t="str">
        <f>+Identification!$C$4</f>
        <v>100000001</v>
      </c>
      <c r="B968" s="146" t="s">
        <v>360</v>
      </c>
      <c r="C968" s="147" t="s">
        <v>153</v>
      </c>
      <c r="D968" s="107" t="str">
        <f t="shared" si="89"/>
        <v>pdt_tot_N-1</v>
      </c>
      <c r="E968" s="108">
        <f>HLOOKUP(D968,Produits!$B$3:$N$4,2,FALSE)</f>
        <v>10</v>
      </c>
      <c r="F968" s="108" t="str">
        <f t="shared" si="91"/>
        <v>Produits_PCP62_pdt_tot_N-1</v>
      </c>
      <c r="G968" s="148">
        <f t="shared" si="90"/>
        <v>0</v>
      </c>
    </row>
    <row r="969" spans="1:7" ht="26.4" x14ac:dyDescent="0.25">
      <c r="A969" s="146" t="str">
        <f>+Identification!$C$4</f>
        <v>100000001</v>
      </c>
      <c r="B969" s="146" t="s">
        <v>360</v>
      </c>
      <c r="C969" s="147" t="s">
        <v>154</v>
      </c>
      <c r="D969" s="107" t="str">
        <f t="shared" si="89"/>
        <v>pdt_tot_N-1</v>
      </c>
      <c r="E969" s="108">
        <f>HLOOKUP(D969,Produits!$B$3:$N$4,2,FALSE)</f>
        <v>10</v>
      </c>
      <c r="F969" s="108" t="str">
        <f t="shared" si="91"/>
        <v>Produits_PCP63_pdt_tot_N-1</v>
      </c>
      <c r="G969" s="148">
        <f t="shared" si="90"/>
        <v>0</v>
      </c>
    </row>
    <row r="970" spans="1:7" ht="26.4" x14ac:dyDescent="0.25">
      <c r="A970" s="146" t="str">
        <f>+Identification!$C$4</f>
        <v>100000001</v>
      </c>
      <c r="B970" s="146" t="s">
        <v>360</v>
      </c>
      <c r="C970" s="147" t="s">
        <v>155</v>
      </c>
      <c r="D970" s="107" t="str">
        <f t="shared" si="89"/>
        <v>pdt_tot_N-1</v>
      </c>
      <c r="E970" s="108">
        <f>HLOOKUP(D970,Produits!$B$3:$N$4,2,FALSE)</f>
        <v>10</v>
      </c>
      <c r="F970" s="108" t="str">
        <f t="shared" si="91"/>
        <v>Produits_PCP64_pdt_tot_N-1</v>
      </c>
      <c r="G970" s="148">
        <f t="shared" si="90"/>
        <v>0</v>
      </c>
    </row>
    <row r="971" spans="1:7" ht="26.4" x14ac:dyDescent="0.25">
      <c r="A971" s="146" t="str">
        <f>+Identification!$C$4</f>
        <v>100000001</v>
      </c>
      <c r="B971" s="146" t="s">
        <v>360</v>
      </c>
      <c r="C971" s="147" t="s">
        <v>156</v>
      </c>
      <c r="D971" s="107" t="str">
        <f t="shared" si="89"/>
        <v>pdt_tot_N-1</v>
      </c>
      <c r="E971" s="108">
        <f>HLOOKUP(D971,Produits!$B$3:$N$4,2,FALSE)</f>
        <v>10</v>
      </c>
      <c r="F971" s="108" t="str">
        <f t="shared" si="91"/>
        <v>Produits_PCP65_pdt_tot_N-1</v>
      </c>
      <c r="G971" s="148">
        <f t="shared" si="90"/>
        <v>0</v>
      </c>
    </row>
    <row r="972" spans="1:7" ht="26.4" x14ac:dyDescent="0.25">
      <c r="A972" s="146" t="str">
        <f>+Identification!$C$4</f>
        <v>100000001</v>
      </c>
      <c r="B972" s="146" t="s">
        <v>360</v>
      </c>
      <c r="C972" s="147" t="s">
        <v>157</v>
      </c>
      <c r="D972" s="107" t="str">
        <f t="shared" si="89"/>
        <v>pdt_tot_N-1</v>
      </c>
      <c r="E972" s="108">
        <f>HLOOKUP(D972,Produits!$B$3:$N$4,2,FALSE)</f>
        <v>10</v>
      </c>
      <c r="F972" s="108" t="str">
        <f t="shared" si="91"/>
        <v>Produits_PCP66_pdt_tot_N-1</v>
      </c>
      <c r="G972" s="148">
        <f t="shared" si="90"/>
        <v>0</v>
      </c>
    </row>
    <row r="973" spans="1:7" ht="26.4" x14ac:dyDescent="0.25">
      <c r="A973" s="146" t="str">
        <f>+Identification!$C$4</f>
        <v>100000001</v>
      </c>
      <c r="B973" s="146" t="s">
        <v>360</v>
      </c>
      <c r="C973" s="147" t="s">
        <v>158</v>
      </c>
      <c r="D973" s="107" t="str">
        <f t="shared" ref="D973:D993" si="92">+D972</f>
        <v>pdt_tot_N-1</v>
      </c>
      <c r="E973" s="108">
        <f>HLOOKUP(D973,Produits!$B$3:$N$4,2,FALSE)</f>
        <v>10</v>
      </c>
      <c r="F973" s="108" t="str">
        <f t="shared" si="91"/>
        <v>Produits_PCP67_pdt_tot_N-1</v>
      </c>
      <c r="G973" s="148">
        <f t="shared" si="90"/>
        <v>0</v>
      </c>
    </row>
    <row r="974" spans="1:7" ht="26.4" x14ac:dyDescent="0.25">
      <c r="A974" s="146" t="str">
        <f>+Identification!$C$4</f>
        <v>100000001</v>
      </c>
      <c r="B974" s="146" t="s">
        <v>360</v>
      </c>
      <c r="C974" s="147" t="s">
        <v>159</v>
      </c>
      <c r="D974" s="107" t="str">
        <f t="shared" si="92"/>
        <v>pdt_tot_N-1</v>
      </c>
      <c r="E974" s="108">
        <f>HLOOKUP(D974,Produits!$B$3:$N$4,2,FALSE)</f>
        <v>10</v>
      </c>
      <c r="F974" s="108" t="str">
        <f t="shared" si="91"/>
        <v>Produits_PCP68_pdt_tot_N-1</v>
      </c>
      <c r="G974" s="148">
        <f t="shared" si="90"/>
        <v>0</v>
      </c>
    </row>
    <row r="975" spans="1:7" ht="26.4" x14ac:dyDescent="0.25">
      <c r="A975" s="146" t="str">
        <f>+Identification!$C$4</f>
        <v>100000001</v>
      </c>
      <c r="B975" s="146" t="s">
        <v>360</v>
      </c>
      <c r="C975" s="147" t="s">
        <v>160</v>
      </c>
      <c r="D975" s="107" t="str">
        <f t="shared" si="92"/>
        <v>pdt_tot_N-1</v>
      </c>
      <c r="E975" s="108">
        <f>HLOOKUP(D975,Produits!$B$3:$N$4,2,FALSE)</f>
        <v>10</v>
      </c>
      <c r="F975" s="108" t="str">
        <f t="shared" si="91"/>
        <v>Produits_PCP69_pdt_tot_N-1</v>
      </c>
      <c r="G975" s="148">
        <f t="shared" ref="G975:G1074" si="93">VLOOKUP(C975,PCP,E975,FALSE)</f>
        <v>0</v>
      </c>
    </row>
    <row r="976" spans="1:7" ht="26.4" x14ac:dyDescent="0.25">
      <c r="A976" s="146" t="str">
        <f>+Identification!$C$4</f>
        <v>100000001</v>
      </c>
      <c r="B976" s="146" t="s">
        <v>360</v>
      </c>
      <c r="C976" s="147" t="s">
        <v>161</v>
      </c>
      <c r="D976" s="107" t="str">
        <f t="shared" si="92"/>
        <v>pdt_tot_N-1</v>
      </c>
      <c r="E976" s="108">
        <f>HLOOKUP(D976,Produits!$B$3:$N$4,2,FALSE)</f>
        <v>10</v>
      </c>
      <c r="F976" s="108" t="str">
        <f t="shared" si="91"/>
        <v>Produits_PCP70_pdt_tot_N-1</v>
      </c>
      <c r="G976" s="148">
        <f t="shared" si="93"/>
        <v>0</v>
      </c>
    </row>
    <row r="977" spans="1:7" ht="26.4" x14ac:dyDescent="0.25">
      <c r="A977" s="146" t="str">
        <f>+Identification!$C$4</f>
        <v>100000001</v>
      </c>
      <c r="B977" s="146" t="s">
        <v>360</v>
      </c>
      <c r="C977" s="147" t="s">
        <v>162</v>
      </c>
      <c r="D977" s="107" t="str">
        <f t="shared" si="92"/>
        <v>pdt_tot_N-1</v>
      </c>
      <c r="E977" s="108">
        <f>HLOOKUP(D977,Produits!$B$3:$N$4,2,FALSE)</f>
        <v>10</v>
      </c>
      <c r="F977" s="108" t="str">
        <f t="shared" si="91"/>
        <v>Produits_PCP71_pdt_tot_N-1</v>
      </c>
      <c r="G977" s="148">
        <f t="shared" si="93"/>
        <v>0</v>
      </c>
    </row>
    <row r="978" spans="1:7" ht="26.4" x14ac:dyDescent="0.25">
      <c r="A978" s="146" t="str">
        <f>+Identification!$C$4</f>
        <v>100000001</v>
      </c>
      <c r="B978" s="146" t="s">
        <v>360</v>
      </c>
      <c r="C978" s="147" t="s">
        <v>163</v>
      </c>
      <c r="D978" s="107" t="str">
        <f t="shared" si="92"/>
        <v>pdt_tot_N-1</v>
      </c>
      <c r="E978" s="108">
        <f>HLOOKUP(D978,Produits!$B$3:$N$4,2,FALSE)</f>
        <v>10</v>
      </c>
      <c r="F978" s="108" t="str">
        <f t="shared" si="91"/>
        <v>Produits_PCP72_pdt_tot_N-1</v>
      </c>
      <c r="G978" s="148">
        <f t="shared" si="93"/>
        <v>0</v>
      </c>
    </row>
    <row r="979" spans="1:7" ht="26.4" x14ac:dyDescent="0.25">
      <c r="A979" s="146" t="str">
        <f>+Identification!$C$4</f>
        <v>100000001</v>
      </c>
      <c r="B979" s="146" t="s">
        <v>360</v>
      </c>
      <c r="C979" s="147" t="s">
        <v>164</v>
      </c>
      <c r="D979" s="107" t="str">
        <f t="shared" si="92"/>
        <v>pdt_tot_N-1</v>
      </c>
      <c r="E979" s="108">
        <f>HLOOKUP(D979,Produits!$B$3:$N$4,2,FALSE)</f>
        <v>10</v>
      </c>
      <c r="F979" s="108" t="str">
        <f t="shared" si="91"/>
        <v>Produits_PCP73_pdt_tot_N-1</v>
      </c>
      <c r="G979" s="148">
        <f t="shared" si="93"/>
        <v>0</v>
      </c>
    </row>
    <row r="980" spans="1:7" ht="26.4" x14ac:dyDescent="0.25">
      <c r="A980" s="146" t="str">
        <f>+Identification!$C$4</f>
        <v>100000001</v>
      </c>
      <c r="B980" s="146" t="s">
        <v>360</v>
      </c>
      <c r="C980" s="147" t="s">
        <v>165</v>
      </c>
      <c r="D980" s="107" t="str">
        <f t="shared" si="92"/>
        <v>pdt_tot_N-1</v>
      </c>
      <c r="E980" s="108">
        <f>HLOOKUP(D980,Produits!$B$3:$N$4,2,FALSE)</f>
        <v>10</v>
      </c>
      <c r="F980" s="108" t="str">
        <f t="shared" si="91"/>
        <v>Produits_PCP74_pdt_tot_N-1</v>
      </c>
      <c r="G980" s="148">
        <f t="shared" si="93"/>
        <v>0</v>
      </c>
    </row>
    <row r="981" spans="1:7" ht="26.4" x14ac:dyDescent="0.25">
      <c r="A981" s="146" t="str">
        <f>+Identification!$C$4</f>
        <v>100000001</v>
      </c>
      <c r="B981" s="146" t="s">
        <v>360</v>
      </c>
      <c r="C981" s="147" t="s">
        <v>166</v>
      </c>
      <c r="D981" s="107" t="str">
        <f t="shared" si="92"/>
        <v>pdt_tot_N-1</v>
      </c>
      <c r="E981" s="108">
        <f>HLOOKUP(D981,Produits!$B$3:$N$4,2,FALSE)</f>
        <v>10</v>
      </c>
      <c r="F981" s="108" t="str">
        <f t="shared" si="91"/>
        <v>Produits_PCP75_pdt_tot_N-1</v>
      </c>
      <c r="G981" s="148">
        <f t="shared" si="93"/>
        <v>0</v>
      </c>
    </row>
    <row r="982" spans="1:7" ht="26.4" x14ac:dyDescent="0.25">
      <c r="A982" s="146" t="str">
        <f>+Identification!$C$4</f>
        <v>100000001</v>
      </c>
      <c r="B982" s="146" t="s">
        <v>360</v>
      </c>
      <c r="C982" s="147" t="s">
        <v>167</v>
      </c>
      <c r="D982" s="107" t="str">
        <f t="shared" si="92"/>
        <v>pdt_tot_N-1</v>
      </c>
      <c r="E982" s="108">
        <f>HLOOKUP(D982,Produits!$B$3:$N$4,2,FALSE)</f>
        <v>10</v>
      </c>
      <c r="F982" s="108" t="str">
        <f t="shared" si="91"/>
        <v>Produits_PCP76_pdt_tot_N-1</v>
      </c>
      <c r="G982" s="148">
        <f t="shared" si="93"/>
        <v>0</v>
      </c>
    </row>
    <row r="983" spans="1:7" ht="26.4" x14ac:dyDescent="0.25">
      <c r="A983" s="146" t="str">
        <f>+Identification!$C$4</f>
        <v>100000001</v>
      </c>
      <c r="B983" s="146" t="s">
        <v>360</v>
      </c>
      <c r="C983" s="147" t="s">
        <v>168</v>
      </c>
      <c r="D983" s="107" t="str">
        <f t="shared" si="92"/>
        <v>pdt_tot_N-1</v>
      </c>
      <c r="E983" s="108">
        <f>HLOOKUP(D983,Produits!$B$3:$N$4,2,FALSE)</f>
        <v>10</v>
      </c>
      <c r="F983" s="108" t="str">
        <f t="shared" si="91"/>
        <v>Produits_PCP77_pdt_tot_N-1</v>
      </c>
      <c r="G983" s="148">
        <f t="shared" si="93"/>
        <v>0</v>
      </c>
    </row>
    <row r="984" spans="1:7" ht="26.4" x14ac:dyDescent="0.25">
      <c r="A984" s="146" t="str">
        <f>+Identification!$C$4</f>
        <v>100000001</v>
      </c>
      <c r="B984" s="146" t="s">
        <v>360</v>
      </c>
      <c r="C984" s="147" t="s">
        <v>169</v>
      </c>
      <c r="D984" s="107" t="str">
        <f t="shared" si="92"/>
        <v>pdt_tot_N-1</v>
      </c>
      <c r="E984" s="108">
        <f>HLOOKUP(D984,Produits!$B$3:$N$4,2,FALSE)</f>
        <v>10</v>
      </c>
      <c r="F984" s="108" t="str">
        <f t="shared" si="91"/>
        <v>Produits_PCP78_pdt_tot_N-1</v>
      </c>
      <c r="G984" s="148">
        <f t="shared" si="93"/>
        <v>0</v>
      </c>
    </row>
    <row r="985" spans="1:7" ht="26.4" x14ac:dyDescent="0.25">
      <c r="A985" s="146" t="str">
        <f>+Identification!$C$4</f>
        <v>100000001</v>
      </c>
      <c r="B985" s="146" t="s">
        <v>360</v>
      </c>
      <c r="C985" s="147" t="s">
        <v>170</v>
      </c>
      <c r="D985" s="107" t="str">
        <f t="shared" si="92"/>
        <v>pdt_tot_N-1</v>
      </c>
      <c r="E985" s="108">
        <f>HLOOKUP(D985,Produits!$B$3:$N$4,2,FALSE)</f>
        <v>10</v>
      </c>
      <c r="F985" s="108" t="str">
        <f t="shared" si="91"/>
        <v>Produits_PCP79_pdt_tot_N-1</v>
      </c>
      <c r="G985" s="148">
        <f t="shared" si="93"/>
        <v>0</v>
      </c>
    </row>
    <row r="986" spans="1:7" ht="26.4" x14ac:dyDescent="0.25">
      <c r="A986" s="146" t="str">
        <f>+Identification!$C$4</f>
        <v>100000001</v>
      </c>
      <c r="B986" s="146" t="s">
        <v>360</v>
      </c>
      <c r="C986" s="147" t="s">
        <v>416</v>
      </c>
      <c r="D986" s="107" t="str">
        <f t="shared" si="92"/>
        <v>pdt_tot_N-1</v>
      </c>
      <c r="E986" s="108">
        <f>HLOOKUP(D986,Produits!$B$3:$N$4,2,FALSE)</f>
        <v>10</v>
      </c>
      <c r="F986" s="108" t="str">
        <f t="shared" ref="F986:F999" si="94">CONCATENATE(B986,"_",C986,"_",D986)</f>
        <v>Produits_PCP80_pdt_tot_N-1</v>
      </c>
      <c r="G986" s="148">
        <f t="shared" ref="G986:G999" si="95">VLOOKUP(C986,PCP,E986,FALSE)</f>
        <v>0</v>
      </c>
    </row>
    <row r="987" spans="1:7" ht="26.4" x14ac:dyDescent="0.25">
      <c r="A987" s="146" t="str">
        <f>+Identification!$C$4</f>
        <v>100000001</v>
      </c>
      <c r="B987" s="146" t="s">
        <v>360</v>
      </c>
      <c r="C987" s="147" t="s">
        <v>417</v>
      </c>
      <c r="D987" s="107" t="str">
        <f t="shared" si="92"/>
        <v>pdt_tot_N-1</v>
      </c>
      <c r="E987" s="108">
        <f>HLOOKUP(D987,Produits!$B$3:$N$4,2,FALSE)</f>
        <v>10</v>
      </c>
      <c r="F987" s="108" t="str">
        <f t="shared" si="94"/>
        <v>Produits_PCP81_pdt_tot_N-1</v>
      </c>
      <c r="G987" s="148">
        <f t="shared" si="95"/>
        <v>0</v>
      </c>
    </row>
    <row r="988" spans="1:7" ht="26.4" x14ac:dyDescent="0.25">
      <c r="A988" s="146" t="str">
        <f>+Identification!$C$4</f>
        <v>100000001</v>
      </c>
      <c r="B988" s="146" t="s">
        <v>360</v>
      </c>
      <c r="C988" s="147" t="s">
        <v>418</v>
      </c>
      <c r="D988" s="107" t="str">
        <f t="shared" si="92"/>
        <v>pdt_tot_N-1</v>
      </c>
      <c r="E988" s="108">
        <f>HLOOKUP(D988,Produits!$B$3:$N$4,2,FALSE)</f>
        <v>10</v>
      </c>
      <c r="F988" s="108" t="str">
        <f t="shared" si="94"/>
        <v>Produits_PCP82_pdt_tot_N-1</v>
      </c>
      <c r="G988" s="148">
        <f t="shared" si="95"/>
        <v>0</v>
      </c>
    </row>
    <row r="989" spans="1:7" ht="26.4" x14ac:dyDescent="0.25">
      <c r="A989" s="146" t="str">
        <f>+Identification!$C$4</f>
        <v>100000001</v>
      </c>
      <c r="B989" s="146" t="s">
        <v>360</v>
      </c>
      <c r="C989" s="147" t="s">
        <v>419</v>
      </c>
      <c r="D989" s="107" t="str">
        <f t="shared" si="92"/>
        <v>pdt_tot_N-1</v>
      </c>
      <c r="E989" s="108">
        <f>HLOOKUP(D989,Produits!$B$3:$N$4,2,FALSE)</f>
        <v>10</v>
      </c>
      <c r="F989" s="108" t="str">
        <f t="shared" si="94"/>
        <v>Produits_PCP83_pdt_tot_N-1</v>
      </c>
      <c r="G989" s="148">
        <f t="shared" si="95"/>
        <v>0</v>
      </c>
    </row>
    <row r="990" spans="1:7" ht="26.4" x14ac:dyDescent="0.25">
      <c r="A990" s="146" t="str">
        <f>+Identification!$C$4</f>
        <v>100000001</v>
      </c>
      <c r="B990" s="146" t="s">
        <v>360</v>
      </c>
      <c r="C990" s="147" t="s">
        <v>420</v>
      </c>
      <c r="D990" s="107" t="str">
        <f t="shared" si="92"/>
        <v>pdt_tot_N-1</v>
      </c>
      <c r="E990" s="108">
        <f>HLOOKUP(D990,Produits!$B$3:$N$4,2,FALSE)</f>
        <v>10</v>
      </c>
      <c r="F990" s="108" t="str">
        <f t="shared" si="94"/>
        <v>Produits_PCP84_pdt_tot_N-1</v>
      </c>
      <c r="G990" s="148">
        <f t="shared" si="95"/>
        <v>0</v>
      </c>
    </row>
    <row r="991" spans="1:7" ht="26.4" x14ac:dyDescent="0.25">
      <c r="A991" s="146" t="str">
        <f>+Identification!$C$4</f>
        <v>100000001</v>
      </c>
      <c r="B991" s="146" t="s">
        <v>360</v>
      </c>
      <c r="C991" s="147" t="s">
        <v>421</v>
      </c>
      <c r="D991" s="107" t="str">
        <f t="shared" si="92"/>
        <v>pdt_tot_N-1</v>
      </c>
      <c r="E991" s="108">
        <f>HLOOKUP(D991,Produits!$B$3:$N$4,2,FALSE)</f>
        <v>10</v>
      </c>
      <c r="F991" s="108" t="str">
        <f t="shared" si="94"/>
        <v>Produits_PCP85_pdt_tot_N-1</v>
      </c>
      <c r="G991" s="148">
        <f t="shared" si="95"/>
        <v>0</v>
      </c>
    </row>
    <row r="992" spans="1:7" ht="26.4" x14ac:dyDescent="0.25">
      <c r="A992" s="146" t="str">
        <f>+Identification!$C$4</f>
        <v>100000001</v>
      </c>
      <c r="B992" s="146" t="s">
        <v>360</v>
      </c>
      <c r="C992" s="147" t="s">
        <v>422</v>
      </c>
      <c r="D992" s="107" t="str">
        <f t="shared" si="92"/>
        <v>pdt_tot_N-1</v>
      </c>
      <c r="E992" s="108">
        <f>HLOOKUP(D992,Produits!$B$3:$N$4,2,FALSE)</f>
        <v>10</v>
      </c>
      <c r="F992" s="108" t="str">
        <f t="shared" si="94"/>
        <v>Produits_PCP86_pdt_tot_N-1</v>
      </c>
      <c r="G992" s="148">
        <f t="shared" si="95"/>
        <v>0</v>
      </c>
    </row>
    <row r="993" spans="1:7" ht="26.4" x14ac:dyDescent="0.25">
      <c r="A993" s="146" t="str">
        <f>+Identification!$C$4</f>
        <v>100000001</v>
      </c>
      <c r="B993" s="146" t="s">
        <v>360</v>
      </c>
      <c r="C993" s="147" t="s">
        <v>423</v>
      </c>
      <c r="D993" s="107" t="str">
        <f t="shared" si="92"/>
        <v>pdt_tot_N-1</v>
      </c>
      <c r="E993" s="108">
        <f>HLOOKUP(D993,Produits!$B$3:$N$4,2,FALSE)</f>
        <v>10</v>
      </c>
      <c r="F993" s="108" t="str">
        <f t="shared" si="94"/>
        <v>Produits_PCP87_pdt_tot_N-1</v>
      </c>
      <c r="G993" s="148">
        <f t="shared" si="95"/>
        <v>0</v>
      </c>
    </row>
    <row r="994" spans="1:7" ht="26.4" x14ac:dyDescent="0.25">
      <c r="A994" s="146" t="str">
        <f>+Identification!$C$4</f>
        <v>100000001</v>
      </c>
      <c r="B994" s="146" t="s">
        <v>360</v>
      </c>
      <c r="C994" s="147" t="s">
        <v>424</v>
      </c>
      <c r="D994" s="107" t="str">
        <f t="shared" ref="D994:D995" si="96">+D991</f>
        <v>pdt_tot_N-1</v>
      </c>
      <c r="E994" s="108">
        <f>HLOOKUP(D994,Produits!$B$3:$N$4,2,FALSE)</f>
        <v>10</v>
      </c>
      <c r="F994" s="108" t="str">
        <f t="shared" ref="F994:F998" si="97">CONCATENATE(B994,"_",C994,"_",D994)</f>
        <v>Produits_PCP88_pdt_tot_N-1</v>
      </c>
      <c r="G994" s="148">
        <f t="shared" ref="G994:G998" si="98">VLOOKUP(C994,PCP,E994,FALSE)</f>
        <v>0</v>
      </c>
    </row>
    <row r="995" spans="1:7" ht="26.4" x14ac:dyDescent="0.25">
      <c r="A995" s="146" t="str">
        <f>+Identification!$C$4</f>
        <v>100000001</v>
      </c>
      <c r="B995" s="146" t="s">
        <v>360</v>
      </c>
      <c r="C995" s="147" t="s">
        <v>449</v>
      </c>
      <c r="D995" s="107" t="str">
        <f t="shared" si="96"/>
        <v>pdt_tot_N-1</v>
      </c>
      <c r="E995" s="108">
        <f>HLOOKUP(D995,Produits!$B$3:$N$4,2,FALSE)</f>
        <v>10</v>
      </c>
      <c r="F995" s="108" t="str">
        <f t="shared" si="97"/>
        <v>Produits_PCP89_pdt_tot_N-1</v>
      </c>
      <c r="G995" s="148">
        <f t="shared" si="98"/>
        <v>0</v>
      </c>
    </row>
    <row r="996" spans="1:7" ht="26.4" x14ac:dyDescent="0.25">
      <c r="A996" s="146" t="str">
        <f>+Identification!$C$4</f>
        <v>100000001</v>
      </c>
      <c r="B996" s="146" t="s">
        <v>360</v>
      </c>
      <c r="C996" s="147" t="s">
        <v>450</v>
      </c>
      <c r="D996" s="107" t="str">
        <f t="shared" ref="D996:D998" si="99">+D990</f>
        <v>pdt_tot_N-1</v>
      </c>
      <c r="E996" s="108">
        <f>HLOOKUP(D996,Produits!$B$3:$N$4,2,FALSE)</f>
        <v>10</v>
      </c>
      <c r="F996" s="108" t="str">
        <f t="shared" si="97"/>
        <v>Produits_PCP90_pdt_tot_N-1</v>
      </c>
      <c r="G996" s="148">
        <f t="shared" si="98"/>
        <v>0</v>
      </c>
    </row>
    <row r="997" spans="1:7" ht="26.4" x14ac:dyDescent="0.25">
      <c r="A997" s="146" t="str">
        <f>+Identification!$C$4</f>
        <v>100000001</v>
      </c>
      <c r="B997" s="146" t="s">
        <v>360</v>
      </c>
      <c r="C997" s="147" t="s">
        <v>467</v>
      </c>
      <c r="D997" s="107" t="str">
        <f t="shared" si="99"/>
        <v>pdt_tot_N-1</v>
      </c>
      <c r="E997" s="108">
        <f>HLOOKUP(D997,Produits!$B$3:$N$4,2,FALSE)</f>
        <v>10</v>
      </c>
      <c r="F997" s="108" t="str">
        <f t="shared" si="97"/>
        <v>Produits_PCP91_pdt_tot_N-1</v>
      </c>
      <c r="G997" s="148">
        <f t="shared" si="98"/>
        <v>0</v>
      </c>
    </row>
    <row r="998" spans="1:7" ht="26.4" x14ac:dyDescent="0.25">
      <c r="A998" s="146" t="str">
        <f>+Identification!$C$4</f>
        <v>100000001</v>
      </c>
      <c r="B998" s="146" t="s">
        <v>360</v>
      </c>
      <c r="C998" s="147" t="s">
        <v>468</v>
      </c>
      <c r="D998" s="107" t="str">
        <f t="shared" si="99"/>
        <v>pdt_tot_N-1</v>
      </c>
      <c r="E998" s="108">
        <f>HLOOKUP(D998,Produits!$B$3:$N$4,2,FALSE)</f>
        <v>10</v>
      </c>
      <c r="F998" s="108" t="str">
        <f t="shared" si="97"/>
        <v>Produits_PCP92_pdt_tot_N-1</v>
      </c>
      <c r="G998" s="148">
        <f t="shared" si="98"/>
        <v>0</v>
      </c>
    </row>
    <row r="999" spans="1:7" ht="26.4" x14ac:dyDescent="0.25">
      <c r="A999" s="146" t="str">
        <f>+Identification!$C$4</f>
        <v>100000001</v>
      </c>
      <c r="B999" s="146" t="s">
        <v>360</v>
      </c>
      <c r="C999" s="147" t="s">
        <v>469</v>
      </c>
      <c r="D999" s="107" t="str">
        <f>+D993</f>
        <v>pdt_tot_N-1</v>
      </c>
      <c r="E999" s="108">
        <f>HLOOKUP(D999,Produits!$B$3:$N$4,2,FALSE)</f>
        <v>10</v>
      </c>
      <c r="F999" s="108" t="str">
        <f t="shared" si="94"/>
        <v>Produits_PCP93_pdt_tot_N-1</v>
      </c>
      <c r="G999" s="148">
        <f t="shared" si="95"/>
        <v>0</v>
      </c>
    </row>
    <row r="1000" spans="1:7" ht="26.4" x14ac:dyDescent="0.25">
      <c r="A1000" s="146" t="str">
        <f>+Identification!$C$4</f>
        <v>100000001</v>
      </c>
      <c r="B1000" s="146" t="s">
        <v>360</v>
      </c>
      <c r="C1000" s="147" t="s">
        <v>665</v>
      </c>
      <c r="D1000" s="107" t="str">
        <f>+D994</f>
        <v>pdt_tot_N-1</v>
      </c>
      <c r="E1000" s="108">
        <f>HLOOKUP(D1000,Produits!$B$3:$N$4,2,FALSE)</f>
        <v>10</v>
      </c>
      <c r="F1000" s="108" t="str">
        <f t="shared" ref="F1000" si="100">CONCATENATE(B1000,"_",C1000,"_",D1000)</f>
        <v>Produits_PCP94_pdt_tot_N-1</v>
      </c>
      <c r="G1000" s="148">
        <f t="shared" ref="G1000" si="101">VLOOKUP(C1000,PCP,E1000,FALSE)</f>
        <v>0</v>
      </c>
    </row>
    <row r="1001" spans="1:7" ht="26.4" x14ac:dyDescent="0.25">
      <c r="A1001" s="146" t="str">
        <f>+Identification!$C$4</f>
        <v>100000001</v>
      </c>
      <c r="B1001" s="146" t="s">
        <v>360</v>
      </c>
      <c r="C1001" s="147" t="s">
        <v>666</v>
      </c>
      <c r="D1001" s="107" t="str">
        <f t="shared" ref="D1001:D1006" si="102">+D994</f>
        <v>pdt_tot_N-1</v>
      </c>
      <c r="E1001" s="108">
        <f>HLOOKUP(D1001,Produits!$B$3:$N$4,2,FALSE)</f>
        <v>10</v>
      </c>
      <c r="F1001" s="108" t="str">
        <f t="shared" ref="F1001:F1021" si="103">CONCATENATE(B1001,"_",C1001,"_",D1001)</f>
        <v>Produits_PCP95_pdt_tot_N-1</v>
      </c>
      <c r="G1001" s="148">
        <f t="shared" ref="G1001:G1021" si="104">VLOOKUP(C1001,PCP,E1001,FALSE)</f>
        <v>0</v>
      </c>
    </row>
    <row r="1002" spans="1:7" ht="26.4" x14ac:dyDescent="0.25">
      <c r="A1002" s="146" t="str">
        <f>+Identification!$C$4</f>
        <v>100000001</v>
      </c>
      <c r="B1002" s="146" t="s">
        <v>360</v>
      </c>
      <c r="C1002" s="147" t="s">
        <v>667</v>
      </c>
      <c r="D1002" s="107" t="str">
        <f t="shared" si="102"/>
        <v>pdt_tot_N-1</v>
      </c>
      <c r="E1002" s="108">
        <f>HLOOKUP(D1002,Produits!$B$3:$N$4,2,FALSE)</f>
        <v>10</v>
      </c>
      <c r="F1002" s="108" t="str">
        <f t="shared" si="103"/>
        <v>Produits_PCP96_pdt_tot_N-1</v>
      </c>
      <c r="G1002" s="148">
        <f t="shared" si="104"/>
        <v>0</v>
      </c>
    </row>
    <row r="1003" spans="1:7" ht="26.4" x14ac:dyDescent="0.25">
      <c r="A1003" s="146" t="str">
        <f>+Identification!$C$4</f>
        <v>100000001</v>
      </c>
      <c r="B1003" s="146" t="s">
        <v>360</v>
      </c>
      <c r="C1003" s="147" t="s">
        <v>668</v>
      </c>
      <c r="D1003" s="107" t="str">
        <f t="shared" si="102"/>
        <v>pdt_tot_N-1</v>
      </c>
      <c r="E1003" s="108">
        <f>HLOOKUP(D1003,Produits!$B$3:$N$4,2,FALSE)</f>
        <v>10</v>
      </c>
      <c r="F1003" s="108" t="str">
        <f t="shared" si="103"/>
        <v>Produits_PCP97_pdt_tot_N-1</v>
      </c>
      <c r="G1003" s="148">
        <f t="shared" si="104"/>
        <v>0</v>
      </c>
    </row>
    <row r="1004" spans="1:7" ht="26.4" x14ac:dyDescent="0.25">
      <c r="A1004" s="146" t="str">
        <f>+Identification!$C$4</f>
        <v>100000001</v>
      </c>
      <c r="B1004" s="146" t="s">
        <v>360</v>
      </c>
      <c r="C1004" s="147" t="s">
        <v>669</v>
      </c>
      <c r="D1004" s="107" t="str">
        <f t="shared" si="102"/>
        <v>pdt_tot_N-1</v>
      </c>
      <c r="E1004" s="108">
        <f>HLOOKUP(D1004,Produits!$B$3:$N$4,2,FALSE)</f>
        <v>10</v>
      </c>
      <c r="F1004" s="108" t="str">
        <f t="shared" si="103"/>
        <v>Produits_PCP98_pdt_tot_N-1</v>
      </c>
      <c r="G1004" s="148">
        <f t="shared" si="104"/>
        <v>0</v>
      </c>
    </row>
    <row r="1005" spans="1:7" ht="26.4" x14ac:dyDescent="0.25">
      <c r="A1005" s="146" t="str">
        <f>+Identification!$C$4</f>
        <v>100000001</v>
      </c>
      <c r="B1005" s="146" t="s">
        <v>360</v>
      </c>
      <c r="C1005" s="147" t="s">
        <v>670</v>
      </c>
      <c r="D1005" s="107" t="str">
        <f t="shared" si="102"/>
        <v>pdt_tot_N-1</v>
      </c>
      <c r="E1005" s="108">
        <f>HLOOKUP(D1005,Produits!$B$3:$N$4,2,FALSE)</f>
        <v>10</v>
      </c>
      <c r="F1005" s="108" t="str">
        <f t="shared" si="103"/>
        <v>Produits_PCP99_pdt_tot_N-1</v>
      </c>
      <c r="G1005" s="148">
        <f t="shared" si="104"/>
        <v>0</v>
      </c>
    </row>
    <row r="1006" spans="1:7" ht="26.4" x14ac:dyDescent="0.25">
      <c r="A1006" s="146" t="str">
        <f>+Identification!$C$4</f>
        <v>100000001</v>
      </c>
      <c r="B1006" s="146" t="s">
        <v>360</v>
      </c>
      <c r="C1006" s="147" t="s">
        <v>671</v>
      </c>
      <c r="D1006" s="107" t="str">
        <f t="shared" si="102"/>
        <v>pdt_tot_N-1</v>
      </c>
      <c r="E1006" s="108">
        <f>HLOOKUP(D1006,Produits!$B$3:$N$4,2,FALSE)</f>
        <v>10</v>
      </c>
      <c r="F1006" s="108" t="str">
        <f t="shared" si="103"/>
        <v>Produits_PCP100_pdt_tot_N-1</v>
      </c>
      <c r="G1006" s="148">
        <f t="shared" si="104"/>
        <v>0</v>
      </c>
    </row>
    <row r="1007" spans="1:7" ht="26.4" x14ac:dyDescent="0.25">
      <c r="A1007" s="146" t="str">
        <f>+Identification!$C$4</f>
        <v>100000001</v>
      </c>
      <c r="B1007" s="146" t="s">
        <v>360</v>
      </c>
      <c r="C1007" s="147" t="s">
        <v>672</v>
      </c>
      <c r="D1007" s="107" t="str">
        <f t="shared" ref="D1007:D1018" si="105">+D1001</f>
        <v>pdt_tot_N-1</v>
      </c>
      <c r="E1007" s="108">
        <f>HLOOKUP(D1007,Produits!$B$3:$N$4,2,FALSE)</f>
        <v>10</v>
      </c>
      <c r="F1007" s="108" t="str">
        <f t="shared" si="103"/>
        <v>Produits_PCP101_pdt_tot_N-1</v>
      </c>
      <c r="G1007" s="148">
        <f t="shared" si="104"/>
        <v>0</v>
      </c>
    </row>
    <row r="1008" spans="1:7" ht="26.4" x14ac:dyDescent="0.25">
      <c r="A1008" s="146" t="str">
        <f>+Identification!$C$4</f>
        <v>100000001</v>
      </c>
      <c r="B1008" s="146" t="s">
        <v>360</v>
      </c>
      <c r="C1008" s="147" t="s">
        <v>673</v>
      </c>
      <c r="D1008" s="107" t="str">
        <f t="shared" si="105"/>
        <v>pdt_tot_N-1</v>
      </c>
      <c r="E1008" s="108">
        <f>HLOOKUP(D1008,Produits!$B$3:$N$4,2,FALSE)</f>
        <v>10</v>
      </c>
      <c r="F1008" s="108" t="str">
        <f t="shared" si="103"/>
        <v>Produits_PCP102_pdt_tot_N-1</v>
      </c>
      <c r="G1008" s="148">
        <f t="shared" si="104"/>
        <v>0</v>
      </c>
    </row>
    <row r="1009" spans="1:7" ht="26.4" x14ac:dyDescent="0.25">
      <c r="A1009" s="146" t="str">
        <f>+Identification!$C$4</f>
        <v>100000001</v>
      </c>
      <c r="B1009" s="146" t="s">
        <v>360</v>
      </c>
      <c r="C1009" s="147" t="s">
        <v>674</v>
      </c>
      <c r="D1009" s="107" t="str">
        <f t="shared" si="105"/>
        <v>pdt_tot_N-1</v>
      </c>
      <c r="E1009" s="108">
        <f>HLOOKUP(D1009,Produits!$B$3:$N$4,2,FALSE)</f>
        <v>10</v>
      </c>
      <c r="F1009" s="108" t="str">
        <f t="shared" si="103"/>
        <v>Produits_PCP103_pdt_tot_N-1</v>
      </c>
      <c r="G1009" s="148">
        <f t="shared" si="104"/>
        <v>0</v>
      </c>
    </row>
    <row r="1010" spans="1:7" ht="26.4" x14ac:dyDescent="0.25">
      <c r="A1010" s="146" t="str">
        <f>+Identification!$C$4</f>
        <v>100000001</v>
      </c>
      <c r="B1010" s="146" t="s">
        <v>360</v>
      </c>
      <c r="C1010" s="147" t="s">
        <v>675</v>
      </c>
      <c r="D1010" s="107" t="str">
        <f t="shared" si="105"/>
        <v>pdt_tot_N-1</v>
      </c>
      <c r="E1010" s="108">
        <f>HLOOKUP(D1010,Produits!$B$3:$N$4,2,FALSE)</f>
        <v>10</v>
      </c>
      <c r="F1010" s="108" t="str">
        <f t="shared" si="103"/>
        <v>Produits_PCP104_pdt_tot_N-1</v>
      </c>
      <c r="G1010" s="148">
        <f t="shared" si="104"/>
        <v>0</v>
      </c>
    </row>
    <row r="1011" spans="1:7" ht="26.4" x14ac:dyDescent="0.25">
      <c r="A1011" s="146" t="str">
        <f>+Identification!$C$4</f>
        <v>100000001</v>
      </c>
      <c r="B1011" s="146" t="s">
        <v>360</v>
      </c>
      <c r="C1011" s="147" t="s">
        <v>676</v>
      </c>
      <c r="D1011" s="107" t="str">
        <f t="shared" si="105"/>
        <v>pdt_tot_N-1</v>
      </c>
      <c r="E1011" s="108">
        <f>HLOOKUP(D1011,Produits!$B$3:$N$4,2,FALSE)</f>
        <v>10</v>
      </c>
      <c r="F1011" s="108" t="str">
        <f t="shared" si="103"/>
        <v>Produits_PCP105_pdt_tot_N-1</v>
      </c>
      <c r="G1011" s="148">
        <f t="shared" si="104"/>
        <v>0</v>
      </c>
    </row>
    <row r="1012" spans="1:7" ht="26.4" x14ac:dyDescent="0.25">
      <c r="A1012" s="146" t="str">
        <f>+Identification!$C$4</f>
        <v>100000001</v>
      </c>
      <c r="B1012" s="146" t="s">
        <v>360</v>
      </c>
      <c r="C1012" s="147" t="s">
        <v>677</v>
      </c>
      <c r="D1012" s="107" t="str">
        <f t="shared" si="105"/>
        <v>pdt_tot_N-1</v>
      </c>
      <c r="E1012" s="108">
        <f>HLOOKUP(D1012,Produits!$B$3:$N$4,2,FALSE)</f>
        <v>10</v>
      </c>
      <c r="F1012" s="108" t="str">
        <f t="shared" si="103"/>
        <v>Produits_PCP106_pdt_tot_N-1</v>
      </c>
      <c r="G1012" s="148">
        <f t="shared" si="104"/>
        <v>0</v>
      </c>
    </row>
    <row r="1013" spans="1:7" ht="26.4" x14ac:dyDescent="0.25">
      <c r="A1013" s="146" t="str">
        <f>+Identification!$C$4</f>
        <v>100000001</v>
      </c>
      <c r="B1013" s="146" t="s">
        <v>360</v>
      </c>
      <c r="C1013" s="147" t="s">
        <v>678</v>
      </c>
      <c r="D1013" s="107" t="str">
        <f t="shared" si="105"/>
        <v>pdt_tot_N-1</v>
      </c>
      <c r="E1013" s="108">
        <f>HLOOKUP(D1013,Produits!$B$3:$N$4,2,FALSE)</f>
        <v>10</v>
      </c>
      <c r="F1013" s="108" t="str">
        <f t="shared" si="103"/>
        <v>Produits_PCP107_pdt_tot_N-1</v>
      </c>
      <c r="G1013" s="148">
        <f t="shared" si="104"/>
        <v>0</v>
      </c>
    </row>
    <row r="1014" spans="1:7" ht="26.4" x14ac:dyDescent="0.25">
      <c r="A1014" s="146" t="str">
        <f>+Identification!$C$4</f>
        <v>100000001</v>
      </c>
      <c r="B1014" s="146" t="s">
        <v>360</v>
      </c>
      <c r="C1014" s="147" t="s">
        <v>679</v>
      </c>
      <c r="D1014" s="107" t="str">
        <f t="shared" si="105"/>
        <v>pdt_tot_N-1</v>
      </c>
      <c r="E1014" s="108">
        <f>HLOOKUP(D1014,Produits!$B$3:$N$4,2,FALSE)</f>
        <v>10</v>
      </c>
      <c r="F1014" s="108" t="str">
        <f t="shared" si="103"/>
        <v>Produits_PCP108_pdt_tot_N-1</v>
      </c>
      <c r="G1014" s="148">
        <f t="shared" si="104"/>
        <v>0</v>
      </c>
    </row>
    <row r="1015" spans="1:7" ht="26.4" x14ac:dyDescent="0.25">
      <c r="A1015" s="146" t="str">
        <f>+Identification!$C$4</f>
        <v>100000001</v>
      </c>
      <c r="B1015" s="146" t="s">
        <v>360</v>
      </c>
      <c r="C1015" s="147" t="s">
        <v>680</v>
      </c>
      <c r="D1015" s="107" t="str">
        <f t="shared" si="105"/>
        <v>pdt_tot_N-1</v>
      </c>
      <c r="E1015" s="108">
        <f>HLOOKUP(D1015,Produits!$B$3:$N$4,2,FALSE)</f>
        <v>10</v>
      </c>
      <c r="F1015" s="108" t="str">
        <f t="shared" si="103"/>
        <v>Produits_PCP109_pdt_tot_N-1</v>
      </c>
      <c r="G1015" s="148">
        <f t="shared" si="104"/>
        <v>0</v>
      </c>
    </row>
    <row r="1016" spans="1:7" ht="26.4" x14ac:dyDescent="0.25">
      <c r="A1016" s="146" t="str">
        <f>+Identification!$C$4</f>
        <v>100000001</v>
      </c>
      <c r="B1016" s="146" t="s">
        <v>360</v>
      </c>
      <c r="C1016" s="147" t="s">
        <v>681</v>
      </c>
      <c r="D1016" s="107" t="str">
        <f t="shared" si="105"/>
        <v>pdt_tot_N-1</v>
      </c>
      <c r="E1016" s="108">
        <f>HLOOKUP(D1016,Produits!$B$3:$N$4,2,FALSE)</f>
        <v>10</v>
      </c>
      <c r="F1016" s="108" t="str">
        <f t="shared" si="103"/>
        <v>Produits_PCP110_pdt_tot_N-1</v>
      </c>
      <c r="G1016" s="148">
        <f t="shared" si="104"/>
        <v>0</v>
      </c>
    </row>
    <row r="1017" spans="1:7" ht="26.4" x14ac:dyDescent="0.25">
      <c r="A1017" s="146" t="str">
        <f>+Identification!$C$4</f>
        <v>100000001</v>
      </c>
      <c r="B1017" s="146" t="s">
        <v>360</v>
      </c>
      <c r="C1017" s="147" t="s">
        <v>682</v>
      </c>
      <c r="D1017" s="107" t="str">
        <f t="shared" si="105"/>
        <v>pdt_tot_N-1</v>
      </c>
      <c r="E1017" s="108">
        <f>HLOOKUP(D1017,Produits!$B$3:$N$4,2,FALSE)</f>
        <v>10</v>
      </c>
      <c r="F1017" s="108" t="str">
        <f t="shared" si="103"/>
        <v>Produits_PCP111_pdt_tot_N-1</v>
      </c>
      <c r="G1017" s="148">
        <f t="shared" si="104"/>
        <v>0</v>
      </c>
    </row>
    <row r="1018" spans="1:7" ht="26.4" x14ac:dyDescent="0.25">
      <c r="A1018" s="146" t="str">
        <f>+Identification!$C$4</f>
        <v>100000001</v>
      </c>
      <c r="B1018" s="146" t="s">
        <v>360</v>
      </c>
      <c r="C1018" s="147" t="s">
        <v>683</v>
      </c>
      <c r="D1018" s="107" t="str">
        <f t="shared" si="105"/>
        <v>pdt_tot_N-1</v>
      </c>
      <c r="E1018" s="108">
        <f>HLOOKUP(D1018,Produits!$B$3:$N$4,2,FALSE)</f>
        <v>10</v>
      </c>
      <c r="F1018" s="108" t="str">
        <f t="shared" si="103"/>
        <v>Produits_PCP112_pdt_tot_N-1</v>
      </c>
      <c r="G1018" s="148">
        <f t="shared" si="104"/>
        <v>0</v>
      </c>
    </row>
    <row r="1019" spans="1:7" ht="26.4" x14ac:dyDescent="0.25">
      <c r="A1019" s="146" t="str">
        <f>+Identification!$C$4</f>
        <v>100000001</v>
      </c>
      <c r="B1019" s="146" t="s">
        <v>360</v>
      </c>
      <c r="C1019" s="147" t="s">
        <v>684</v>
      </c>
      <c r="D1019" s="107" t="str">
        <f>+D1012</f>
        <v>pdt_tot_N-1</v>
      </c>
      <c r="E1019" s="108">
        <f>HLOOKUP(D1019,Produits!$B$3:$N$4,2,FALSE)</f>
        <v>10</v>
      </c>
      <c r="F1019" s="108" t="str">
        <f t="shared" ref="F1019" si="106">CONCATENATE(B1019,"_",C1019,"_",D1019)</f>
        <v>Produits_PCP113_pdt_tot_N-1</v>
      </c>
      <c r="G1019" s="148">
        <f t="shared" ref="G1019" si="107">VLOOKUP(C1019,PCP,E1019,FALSE)</f>
        <v>0</v>
      </c>
    </row>
    <row r="1020" spans="1:7" ht="26.4" x14ac:dyDescent="0.25">
      <c r="A1020" s="146" t="str">
        <f>+Identification!$C$4</f>
        <v>100000001</v>
      </c>
      <c r="B1020" s="146" t="s">
        <v>360</v>
      </c>
      <c r="C1020" s="147" t="s">
        <v>685</v>
      </c>
      <c r="D1020" s="107" t="str">
        <f>+D1013</f>
        <v>pdt_tot_N-1</v>
      </c>
      <c r="E1020" s="108">
        <f>HLOOKUP(D1020,Produits!$B$3:$N$4,2,FALSE)</f>
        <v>10</v>
      </c>
      <c r="F1020" s="108" t="str">
        <f t="shared" si="103"/>
        <v>Produits_PCP114_pdt_tot_N-1</v>
      </c>
      <c r="G1020" s="148">
        <f t="shared" si="104"/>
        <v>0</v>
      </c>
    </row>
    <row r="1021" spans="1:7" ht="26.4" x14ac:dyDescent="0.25">
      <c r="A1021" s="146" t="str">
        <f>+Identification!$C$4</f>
        <v>100000001</v>
      </c>
      <c r="B1021" s="146" t="s">
        <v>360</v>
      </c>
      <c r="C1021" s="147" t="s">
        <v>826</v>
      </c>
      <c r="D1021" s="107" t="str">
        <f>+D1014</f>
        <v>pdt_tot_N-1</v>
      </c>
      <c r="E1021" s="108">
        <f>HLOOKUP(D1021,Produits!$B$3:$N$4,2,FALSE)</f>
        <v>10</v>
      </c>
      <c r="F1021" s="108" t="str">
        <f t="shared" si="103"/>
        <v>Produits_PCP115_pdt_tot_N-1</v>
      </c>
      <c r="G1021" s="148">
        <f t="shared" si="104"/>
        <v>0</v>
      </c>
    </row>
    <row r="1022" spans="1:7" ht="26.4" x14ac:dyDescent="0.25">
      <c r="A1022" s="135" t="str">
        <f>+Identification!$C$4</f>
        <v>100000001</v>
      </c>
      <c r="B1022" s="135" t="s">
        <v>360</v>
      </c>
      <c r="C1022" s="92" t="s">
        <v>92</v>
      </c>
      <c r="D1022" s="106" t="s">
        <v>272</v>
      </c>
      <c r="E1022" s="93">
        <f>HLOOKUP(D1022,Produits!$B$3:$N$4,2,FALSE)</f>
        <v>11</v>
      </c>
      <c r="F1022" s="93" t="str">
        <f t="shared" si="91"/>
        <v>Produits_PCP1_pdt_sieg_N-1</v>
      </c>
      <c r="G1022" s="143">
        <f t="shared" si="93"/>
        <v>0</v>
      </c>
    </row>
    <row r="1023" spans="1:7" ht="26.4" x14ac:dyDescent="0.25">
      <c r="A1023" s="146" t="str">
        <f>+Identification!$C$4</f>
        <v>100000001</v>
      </c>
      <c r="B1023" s="146" t="s">
        <v>360</v>
      </c>
      <c r="C1023" s="147" t="s">
        <v>93</v>
      </c>
      <c r="D1023" s="107" t="str">
        <f>+D1022</f>
        <v>pdt_sieg_N-1</v>
      </c>
      <c r="E1023" s="108">
        <f>HLOOKUP(D1023,Produits!$B$3:$N$4,2,FALSE)</f>
        <v>11</v>
      </c>
      <c r="F1023" s="108" t="str">
        <f t="shared" si="91"/>
        <v>Produits_PCP2_pdt_sieg_N-1</v>
      </c>
      <c r="G1023" s="148">
        <f t="shared" si="93"/>
        <v>0</v>
      </c>
    </row>
    <row r="1024" spans="1:7" ht="26.4" x14ac:dyDescent="0.25">
      <c r="A1024" s="146" t="str">
        <f>+Identification!$C$4</f>
        <v>100000001</v>
      </c>
      <c r="B1024" s="146" t="s">
        <v>360</v>
      </c>
      <c r="C1024" s="147" t="s">
        <v>94</v>
      </c>
      <c r="D1024" s="107" t="str">
        <f t="shared" ref="D1024:D1087" si="108">+D1023</f>
        <v>pdt_sieg_N-1</v>
      </c>
      <c r="E1024" s="108">
        <f>HLOOKUP(D1024,Produits!$B$3:$N$4,2,FALSE)</f>
        <v>11</v>
      </c>
      <c r="F1024" s="108" t="str">
        <f t="shared" si="91"/>
        <v>Produits_PCP3_pdt_sieg_N-1</v>
      </c>
      <c r="G1024" s="148">
        <f t="shared" si="93"/>
        <v>0</v>
      </c>
    </row>
    <row r="1025" spans="1:7" ht="26.4" x14ac:dyDescent="0.25">
      <c r="A1025" s="146" t="str">
        <f>+Identification!$C$4</f>
        <v>100000001</v>
      </c>
      <c r="B1025" s="146" t="s">
        <v>360</v>
      </c>
      <c r="C1025" s="147" t="s">
        <v>95</v>
      </c>
      <c r="D1025" s="107" t="str">
        <f t="shared" si="108"/>
        <v>pdt_sieg_N-1</v>
      </c>
      <c r="E1025" s="108">
        <f>HLOOKUP(D1025,Produits!$B$3:$N$4,2,FALSE)</f>
        <v>11</v>
      </c>
      <c r="F1025" s="108" t="str">
        <f t="shared" si="91"/>
        <v>Produits_PCP4_pdt_sieg_N-1</v>
      </c>
      <c r="G1025" s="148">
        <f t="shared" si="93"/>
        <v>0</v>
      </c>
    </row>
    <row r="1026" spans="1:7" ht="26.4" x14ac:dyDescent="0.25">
      <c r="A1026" s="146" t="str">
        <f>+Identification!$C$4</f>
        <v>100000001</v>
      </c>
      <c r="B1026" s="146" t="s">
        <v>360</v>
      </c>
      <c r="C1026" s="147" t="s">
        <v>96</v>
      </c>
      <c r="D1026" s="107" t="str">
        <f t="shared" si="108"/>
        <v>pdt_sieg_N-1</v>
      </c>
      <c r="E1026" s="108">
        <f>HLOOKUP(D1026,Produits!$B$3:$N$4,2,FALSE)</f>
        <v>11</v>
      </c>
      <c r="F1026" s="108" t="str">
        <f t="shared" si="91"/>
        <v>Produits_PCP5_pdt_sieg_N-1</v>
      </c>
      <c r="G1026" s="148">
        <f t="shared" si="93"/>
        <v>0</v>
      </c>
    </row>
    <row r="1027" spans="1:7" ht="26.4" x14ac:dyDescent="0.25">
      <c r="A1027" s="146" t="str">
        <f>+Identification!$C$4</f>
        <v>100000001</v>
      </c>
      <c r="B1027" s="146" t="s">
        <v>360</v>
      </c>
      <c r="C1027" s="147" t="s">
        <v>97</v>
      </c>
      <c r="D1027" s="107" t="str">
        <f t="shared" si="108"/>
        <v>pdt_sieg_N-1</v>
      </c>
      <c r="E1027" s="108">
        <f>HLOOKUP(D1027,Produits!$B$3:$N$4,2,FALSE)</f>
        <v>11</v>
      </c>
      <c r="F1027" s="108" t="str">
        <f t="shared" si="91"/>
        <v>Produits_PCP6_pdt_sieg_N-1</v>
      </c>
      <c r="G1027" s="148">
        <f t="shared" si="93"/>
        <v>0</v>
      </c>
    </row>
    <row r="1028" spans="1:7" ht="26.4" x14ac:dyDescent="0.25">
      <c r="A1028" s="146" t="str">
        <f>+Identification!$C$4</f>
        <v>100000001</v>
      </c>
      <c r="B1028" s="146" t="s">
        <v>360</v>
      </c>
      <c r="C1028" s="147" t="s">
        <v>98</v>
      </c>
      <c r="D1028" s="107" t="str">
        <f t="shared" si="108"/>
        <v>pdt_sieg_N-1</v>
      </c>
      <c r="E1028" s="108">
        <f>HLOOKUP(D1028,Produits!$B$3:$N$4,2,FALSE)</f>
        <v>11</v>
      </c>
      <c r="F1028" s="108" t="str">
        <f t="shared" si="91"/>
        <v>Produits_PCP7_pdt_sieg_N-1</v>
      </c>
      <c r="G1028" s="148">
        <f t="shared" si="93"/>
        <v>0</v>
      </c>
    </row>
    <row r="1029" spans="1:7" ht="26.4" x14ac:dyDescent="0.25">
      <c r="A1029" s="146" t="str">
        <f>+Identification!$C$4</f>
        <v>100000001</v>
      </c>
      <c r="B1029" s="146" t="s">
        <v>360</v>
      </c>
      <c r="C1029" s="147" t="s">
        <v>99</v>
      </c>
      <c r="D1029" s="107" t="str">
        <f t="shared" si="108"/>
        <v>pdt_sieg_N-1</v>
      </c>
      <c r="E1029" s="108">
        <f>HLOOKUP(D1029,Produits!$B$3:$N$4,2,FALSE)</f>
        <v>11</v>
      </c>
      <c r="F1029" s="108" t="str">
        <f t="shared" si="91"/>
        <v>Produits_PCP8_pdt_sieg_N-1</v>
      </c>
      <c r="G1029" s="148">
        <f t="shared" si="93"/>
        <v>0</v>
      </c>
    </row>
    <row r="1030" spans="1:7" ht="26.4" x14ac:dyDescent="0.25">
      <c r="A1030" s="146" t="str">
        <f>+Identification!$C$4</f>
        <v>100000001</v>
      </c>
      <c r="B1030" s="146" t="s">
        <v>360</v>
      </c>
      <c r="C1030" s="147" t="s">
        <v>100</v>
      </c>
      <c r="D1030" s="107" t="str">
        <f t="shared" si="108"/>
        <v>pdt_sieg_N-1</v>
      </c>
      <c r="E1030" s="108">
        <f>HLOOKUP(D1030,Produits!$B$3:$N$4,2,FALSE)</f>
        <v>11</v>
      </c>
      <c r="F1030" s="108" t="str">
        <f t="shared" si="91"/>
        <v>Produits_PCP9_pdt_sieg_N-1</v>
      </c>
      <c r="G1030" s="148">
        <f t="shared" si="93"/>
        <v>0</v>
      </c>
    </row>
    <row r="1031" spans="1:7" ht="26.4" x14ac:dyDescent="0.25">
      <c r="A1031" s="146" t="str">
        <f>+Identification!$C$4</f>
        <v>100000001</v>
      </c>
      <c r="B1031" s="146" t="s">
        <v>360</v>
      </c>
      <c r="C1031" s="147" t="s">
        <v>101</v>
      </c>
      <c r="D1031" s="107" t="str">
        <f t="shared" si="108"/>
        <v>pdt_sieg_N-1</v>
      </c>
      <c r="E1031" s="108">
        <f>HLOOKUP(D1031,Produits!$B$3:$N$4,2,FALSE)</f>
        <v>11</v>
      </c>
      <c r="F1031" s="108" t="str">
        <f t="shared" si="91"/>
        <v>Produits_PCP10_pdt_sieg_N-1</v>
      </c>
      <c r="G1031" s="148">
        <f t="shared" si="93"/>
        <v>0</v>
      </c>
    </row>
    <row r="1032" spans="1:7" ht="26.4" x14ac:dyDescent="0.25">
      <c r="A1032" s="146" t="str">
        <f>+Identification!$C$4</f>
        <v>100000001</v>
      </c>
      <c r="B1032" s="146" t="s">
        <v>360</v>
      </c>
      <c r="C1032" s="147" t="s">
        <v>102</v>
      </c>
      <c r="D1032" s="107" t="str">
        <f t="shared" si="108"/>
        <v>pdt_sieg_N-1</v>
      </c>
      <c r="E1032" s="108">
        <f>HLOOKUP(D1032,Produits!$B$3:$N$4,2,FALSE)</f>
        <v>11</v>
      </c>
      <c r="F1032" s="108" t="str">
        <f t="shared" si="91"/>
        <v>Produits_PCP11_pdt_sieg_N-1</v>
      </c>
      <c r="G1032" s="148">
        <f t="shared" si="93"/>
        <v>0</v>
      </c>
    </row>
    <row r="1033" spans="1:7" ht="26.4" x14ac:dyDescent="0.25">
      <c r="A1033" s="146" t="str">
        <f>+Identification!$C$4</f>
        <v>100000001</v>
      </c>
      <c r="B1033" s="146" t="s">
        <v>360</v>
      </c>
      <c r="C1033" s="147" t="s">
        <v>103</v>
      </c>
      <c r="D1033" s="107" t="str">
        <f t="shared" si="108"/>
        <v>pdt_sieg_N-1</v>
      </c>
      <c r="E1033" s="108">
        <f>HLOOKUP(D1033,Produits!$B$3:$N$4,2,FALSE)</f>
        <v>11</v>
      </c>
      <c r="F1033" s="108" t="str">
        <f t="shared" si="91"/>
        <v>Produits_PCP12_pdt_sieg_N-1</v>
      </c>
      <c r="G1033" s="148">
        <f t="shared" si="93"/>
        <v>0</v>
      </c>
    </row>
    <row r="1034" spans="1:7" ht="26.4" x14ac:dyDescent="0.25">
      <c r="A1034" s="146" t="str">
        <f>+Identification!$C$4</f>
        <v>100000001</v>
      </c>
      <c r="B1034" s="146" t="s">
        <v>360</v>
      </c>
      <c r="C1034" s="147" t="s">
        <v>104</v>
      </c>
      <c r="D1034" s="107" t="str">
        <f t="shared" si="108"/>
        <v>pdt_sieg_N-1</v>
      </c>
      <c r="E1034" s="108">
        <f>HLOOKUP(D1034,Produits!$B$3:$N$4,2,FALSE)</f>
        <v>11</v>
      </c>
      <c r="F1034" s="108" t="str">
        <f t="shared" si="91"/>
        <v>Produits_PCP13_pdt_sieg_N-1</v>
      </c>
      <c r="G1034" s="148">
        <f t="shared" si="93"/>
        <v>0</v>
      </c>
    </row>
    <row r="1035" spans="1:7" ht="26.4" x14ac:dyDescent="0.25">
      <c r="A1035" s="146" t="str">
        <f>+Identification!$C$4</f>
        <v>100000001</v>
      </c>
      <c r="B1035" s="146" t="s">
        <v>360</v>
      </c>
      <c r="C1035" s="147" t="s">
        <v>105</v>
      </c>
      <c r="D1035" s="107" t="str">
        <f t="shared" si="108"/>
        <v>pdt_sieg_N-1</v>
      </c>
      <c r="E1035" s="108">
        <f>HLOOKUP(D1035,Produits!$B$3:$N$4,2,FALSE)</f>
        <v>11</v>
      </c>
      <c r="F1035" s="108" t="str">
        <f t="shared" si="91"/>
        <v>Produits_PCP14_pdt_sieg_N-1</v>
      </c>
      <c r="G1035" s="148">
        <f t="shared" si="93"/>
        <v>0</v>
      </c>
    </row>
    <row r="1036" spans="1:7" ht="26.4" x14ac:dyDescent="0.25">
      <c r="A1036" s="146" t="str">
        <f>+Identification!$C$4</f>
        <v>100000001</v>
      </c>
      <c r="B1036" s="146" t="s">
        <v>360</v>
      </c>
      <c r="C1036" s="147" t="s">
        <v>106</v>
      </c>
      <c r="D1036" s="107" t="str">
        <f t="shared" si="108"/>
        <v>pdt_sieg_N-1</v>
      </c>
      <c r="E1036" s="108">
        <f>HLOOKUP(D1036,Produits!$B$3:$N$4,2,FALSE)</f>
        <v>11</v>
      </c>
      <c r="F1036" s="108" t="str">
        <f t="shared" si="91"/>
        <v>Produits_PCP15_pdt_sieg_N-1</v>
      </c>
      <c r="G1036" s="148">
        <f t="shared" si="93"/>
        <v>0</v>
      </c>
    </row>
    <row r="1037" spans="1:7" ht="26.4" x14ac:dyDescent="0.25">
      <c r="A1037" s="146" t="str">
        <f>+Identification!$C$4</f>
        <v>100000001</v>
      </c>
      <c r="B1037" s="146" t="s">
        <v>360</v>
      </c>
      <c r="C1037" s="147" t="s">
        <v>107</v>
      </c>
      <c r="D1037" s="107" t="str">
        <f t="shared" si="108"/>
        <v>pdt_sieg_N-1</v>
      </c>
      <c r="E1037" s="108">
        <f>HLOOKUP(D1037,Produits!$B$3:$N$4,2,FALSE)</f>
        <v>11</v>
      </c>
      <c r="F1037" s="108" t="str">
        <f t="shared" si="91"/>
        <v>Produits_PCP16_pdt_sieg_N-1</v>
      </c>
      <c r="G1037" s="148">
        <f t="shared" si="93"/>
        <v>0</v>
      </c>
    </row>
    <row r="1038" spans="1:7" ht="26.4" x14ac:dyDescent="0.25">
      <c r="A1038" s="146" t="str">
        <f>+Identification!$C$4</f>
        <v>100000001</v>
      </c>
      <c r="B1038" s="146" t="s">
        <v>360</v>
      </c>
      <c r="C1038" s="147" t="s">
        <v>108</v>
      </c>
      <c r="D1038" s="107" t="str">
        <f t="shared" si="108"/>
        <v>pdt_sieg_N-1</v>
      </c>
      <c r="E1038" s="108">
        <f>HLOOKUP(D1038,Produits!$B$3:$N$4,2,FALSE)</f>
        <v>11</v>
      </c>
      <c r="F1038" s="108" t="str">
        <f t="shared" ref="F1038:F1137" si="109">CONCATENATE(B1038,"_",C1038,"_",D1038)</f>
        <v>Produits_PCP17_pdt_sieg_N-1</v>
      </c>
      <c r="G1038" s="148">
        <f t="shared" si="93"/>
        <v>0</v>
      </c>
    </row>
    <row r="1039" spans="1:7" ht="26.4" x14ac:dyDescent="0.25">
      <c r="A1039" s="146" t="str">
        <f>+Identification!$C$4</f>
        <v>100000001</v>
      </c>
      <c r="B1039" s="146" t="s">
        <v>360</v>
      </c>
      <c r="C1039" s="147" t="s">
        <v>109</v>
      </c>
      <c r="D1039" s="107" t="str">
        <f t="shared" si="108"/>
        <v>pdt_sieg_N-1</v>
      </c>
      <c r="E1039" s="108">
        <f>HLOOKUP(D1039,Produits!$B$3:$N$4,2,FALSE)</f>
        <v>11</v>
      </c>
      <c r="F1039" s="108" t="str">
        <f t="shared" si="109"/>
        <v>Produits_PCP18_pdt_sieg_N-1</v>
      </c>
      <c r="G1039" s="148">
        <f t="shared" si="93"/>
        <v>0</v>
      </c>
    </row>
    <row r="1040" spans="1:7" ht="26.4" x14ac:dyDescent="0.25">
      <c r="A1040" s="146" t="str">
        <f>+Identification!$C$4</f>
        <v>100000001</v>
      </c>
      <c r="B1040" s="146" t="s">
        <v>360</v>
      </c>
      <c r="C1040" s="147" t="s">
        <v>110</v>
      </c>
      <c r="D1040" s="107" t="str">
        <f t="shared" si="108"/>
        <v>pdt_sieg_N-1</v>
      </c>
      <c r="E1040" s="108">
        <f>HLOOKUP(D1040,Produits!$B$3:$N$4,2,FALSE)</f>
        <v>11</v>
      </c>
      <c r="F1040" s="108" t="str">
        <f t="shared" si="109"/>
        <v>Produits_PCP19_pdt_sieg_N-1</v>
      </c>
      <c r="G1040" s="148">
        <f t="shared" si="93"/>
        <v>0</v>
      </c>
    </row>
    <row r="1041" spans="1:7" ht="26.4" x14ac:dyDescent="0.25">
      <c r="A1041" s="146" t="str">
        <f>+Identification!$C$4</f>
        <v>100000001</v>
      </c>
      <c r="B1041" s="146" t="s">
        <v>360</v>
      </c>
      <c r="C1041" s="147" t="s">
        <v>111</v>
      </c>
      <c r="D1041" s="107" t="str">
        <f t="shared" si="108"/>
        <v>pdt_sieg_N-1</v>
      </c>
      <c r="E1041" s="108">
        <f>HLOOKUP(D1041,Produits!$B$3:$N$4,2,FALSE)</f>
        <v>11</v>
      </c>
      <c r="F1041" s="108" t="str">
        <f t="shared" si="109"/>
        <v>Produits_PCP20_pdt_sieg_N-1</v>
      </c>
      <c r="G1041" s="148">
        <f t="shared" si="93"/>
        <v>0</v>
      </c>
    </row>
    <row r="1042" spans="1:7" ht="26.4" x14ac:dyDescent="0.25">
      <c r="A1042" s="146" t="str">
        <f>+Identification!$C$4</f>
        <v>100000001</v>
      </c>
      <c r="B1042" s="146" t="s">
        <v>360</v>
      </c>
      <c r="C1042" s="147" t="s">
        <v>112</v>
      </c>
      <c r="D1042" s="107" t="str">
        <f t="shared" si="108"/>
        <v>pdt_sieg_N-1</v>
      </c>
      <c r="E1042" s="108">
        <f>HLOOKUP(D1042,Produits!$B$3:$N$4,2,FALSE)</f>
        <v>11</v>
      </c>
      <c r="F1042" s="108" t="str">
        <f t="shared" si="109"/>
        <v>Produits_PCP21_pdt_sieg_N-1</v>
      </c>
      <c r="G1042" s="148">
        <f t="shared" si="93"/>
        <v>0</v>
      </c>
    </row>
    <row r="1043" spans="1:7" ht="26.4" x14ac:dyDescent="0.25">
      <c r="A1043" s="146" t="str">
        <f>+Identification!$C$4</f>
        <v>100000001</v>
      </c>
      <c r="B1043" s="146" t="s">
        <v>360</v>
      </c>
      <c r="C1043" s="147" t="s">
        <v>113</v>
      </c>
      <c r="D1043" s="107" t="str">
        <f t="shared" si="108"/>
        <v>pdt_sieg_N-1</v>
      </c>
      <c r="E1043" s="108">
        <f>HLOOKUP(D1043,Produits!$B$3:$N$4,2,FALSE)</f>
        <v>11</v>
      </c>
      <c r="F1043" s="108" t="str">
        <f t="shared" si="109"/>
        <v>Produits_PCP22_pdt_sieg_N-1</v>
      </c>
      <c r="G1043" s="148">
        <f t="shared" si="93"/>
        <v>0</v>
      </c>
    </row>
    <row r="1044" spans="1:7" ht="26.4" x14ac:dyDescent="0.25">
      <c r="A1044" s="146" t="str">
        <f>+Identification!$C$4</f>
        <v>100000001</v>
      </c>
      <c r="B1044" s="146" t="s">
        <v>360</v>
      </c>
      <c r="C1044" s="147" t="s">
        <v>114</v>
      </c>
      <c r="D1044" s="107" t="str">
        <f t="shared" si="108"/>
        <v>pdt_sieg_N-1</v>
      </c>
      <c r="E1044" s="108">
        <f>HLOOKUP(D1044,Produits!$B$3:$N$4,2,FALSE)</f>
        <v>11</v>
      </c>
      <c r="F1044" s="108" t="str">
        <f t="shared" si="109"/>
        <v>Produits_PCP23_pdt_sieg_N-1</v>
      </c>
      <c r="G1044" s="148">
        <f t="shared" si="93"/>
        <v>0</v>
      </c>
    </row>
    <row r="1045" spans="1:7" ht="26.4" x14ac:dyDescent="0.25">
      <c r="A1045" s="146" t="str">
        <f>+Identification!$C$4</f>
        <v>100000001</v>
      </c>
      <c r="B1045" s="146" t="s">
        <v>360</v>
      </c>
      <c r="C1045" s="147" t="s">
        <v>115</v>
      </c>
      <c r="D1045" s="107" t="str">
        <f t="shared" si="108"/>
        <v>pdt_sieg_N-1</v>
      </c>
      <c r="E1045" s="108">
        <f>HLOOKUP(D1045,Produits!$B$3:$N$4,2,FALSE)</f>
        <v>11</v>
      </c>
      <c r="F1045" s="108" t="str">
        <f t="shared" si="109"/>
        <v>Produits_PCP24_pdt_sieg_N-1</v>
      </c>
      <c r="G1045" s="148">
        <f t="shared" si="93"/>
        <v>0</v>
      </c>
    </row>
    <row r="1046" spans="1:7" ht="26.4" x14ac:dyDescent="0.25">
      <c r="A1046" s="146" t="str">
        <f>+Identification!$C$4</f>
        <v>100000001</v>
      </c>
      <c r="B1046" s="146" t="s">
        <v>360</v>
      </c>
      <c r="C1046" s="147" t="s">
        <v>116</v>
      </c>
      <c r="D1046" s="107" t="str">
        <f t="shared" si="108"/>
        <v>pdt_sieg_N-1</v>
      </c>
      <c r="E1046" s="108">
        <f>HLOOKUP(D1046,Produits!$B$3:$N$4,2,FALSE)</f>
        <v>11</v>
      </c>
      <c r="F1046" s="108" t="str">
        <f t="shared" si="109"/>
        <v>Produits_PCP25_pdt_sieg_N-1</v>
      </c>
      <c r="G1046" s="148">
        <f t="shared" si="93"/>
        <v>0</v>
      </c>
    </row>
    <row r="1047" spans="1:7" ht="26.4" x14ac:dyDescent="0.25">
      <c r="A1047" s="146" t="str">
        <f>+Identification!$C$4</f>
        <v>100000001</v>
      </c>
      <c r="B1047" s="146" t="s">
        <v>360</v>
      </c>
      <c r="C1047" s="147" t="s">
        <v>117</v>
      </c>
      <c r="D1047" s="107" t="str">
        <f t="shared" si="108"/>
        <v>pdt_sieg_N-1</v>
      </c>
      <c r="E1047" s="108">
        <f>HLOOKUP(D1047,Produits!$B$3:$N$4,2,FALSE)</f>
        <v>11</v>
      </c>
      <c r="F1047" s="108" t="str">
        <f t="shared" si="109"/>
        <v>Produits_PCP26_pdt_sieg_N-1</v>
      </c>
      <c r="G1047" s="148">
        <f t="shared" si="93"/>
        <v>0</v>
      </c>
    </row>
    <row r="1048" spans="1:7" ht="26.4" x14ac:dyDescent="0.25">
      <c r="A1048" s="146" t="str">
        <f>+Identification!$C$4</f>
        <v>100000001</v>
      </c>
      <c r="B1048" s="146" t="s">
        <v>360</v>
      </c>
      <c r="C1048" s="147" t="s">
        <v>118</v>
      </c>
      <c r="D1048" s="107" t="str">
        <f t="shared" si="108"/>
        <v>pdt_sieg_N-1</v>
      </c>
      <c r="E1048" s="108">
        <f>HLOOKUP(D1048,Produits!$B$3:$N$4,2,FALSE)</f>
        <v>11</v>
      </c>
      <c r="F1048" s="108" t="str">
        <f t="shared" si="109"/>
        <v>Produits_PCP27_pdt_sieg_N-1</v>
      </c>
      <c r="G1048" s="148">
        <f t="shared" si="93"/>
        <v>0</v>
      </c>
    </row>
    <row r="1049" spans="1:7" ht="26.4" x14ac:dyDescent="0.25">
      <c r="A1049" s="146" t="str">
        <f>+Identification!$C$4</f>
        <v>100000001</v>
      </c>
      <c r="B1049" s="146" t="s">
        <v>360</v>
      </c>
      <c r="C1049" s="147" t="s">
        <v>119</v>
      </c>
      <c r="D1049" s="107" t="str">
        <f t="shared" si="108"/>
        <v>pdt_sieg_N-1</v>
      </c>
      <c r="E1049" s="108">
        <f>HLOOKUP(D1049,Produits!$B$3:$N$4,2,FALSE)</f>
        <v>11</v>
      </c>
      <c r="F1049" s="108" t="str">
        <f t="shared" si="109"/>
        <v>Produits_PCP28_pdt_sieg_N-1</v>
      </c>
      <c r="G1049" s="148">
        <f t="shared" si="93"/>
        <v>0</v>
      </c>
    </row>
    <row r="1050" spans="1:7" ht="26.4" x14ac:dyDescent="0.25">
      <c r="A1050" s="146" t="str">
        <f>+Identification!$C$4</f>
        <v>100000001</v>
      </c>
      <c r="B1050" s="146" t="s">
        <v>360</v>
      </c>
      <c r="C1050" s="147" t="s">
        <v>120</v>
      </c>
      <c r="D1050" s="107" t="str">
        <f t="shared" si="108"/>
        <v>pdt_sieg_N-1</v>
      </c>
      <c r="E1050" s="108">
        <f>HLOOKUP(D1050,Produits!$B$3:$N$4,2,FALSE)</f>
        <v>11</v>
      </c>
      <c r="F1050" s="108" t="str">
        <f t="shared" si="109"/>
        <v>Produits_PCP29_pdt_sieg_N-1</v>
      </c>
      <c r="G1050" s="148">
        <f t="shared" si="93"/>
        <v>0</v>
      </c>
    </row>
    <row r="1051" spans="1:7" ht="26.4" x14ac:dyDescent="0.25">
      <c r="A1051" s="146" t="str">
        <f>+Identification!$C$4</f>
        <v>100000001</v>
      </c>
      <c r="B1051" s="146" t="s">
        <v>360</v>
      </c>
      <c r="C1051" s="147" t="s">
        <v>121</v>
      </c>
      <c r="D1051" s="107" t="str">
        <f t="shared" si="108"/>
        <v>pdt_sieg_N-1</v>
      </c>
      <c r="E1051" s="108">
        <f>HLOOKUP(D1051,Produits!$B$3:$N$4,2,FALSE)</f>
        <v>11</v>
      </c>
      <c r="F1051" s="108" t="str">
        <f t="shared" si="109"/>
        <v>Produits_PCP30_pdt_sieg_N-1</v>
      </c>
      <c r="G1051" s="148">
        <f t="shared" si="93"/>
        <v>0</v>
      </c>
    </row>
    <row r="1052" spans="1:7" ht="26.4" x14ac:dyDescent="0.25">
      <c r="A1052" s="146" t="str">
        <f>+Identification!$C$4</f>
        <v>100000001</v>
      </c>
      <c r="B1052" s="146" t="s">
        <v>360</v>
      </c>
      <c r="C1052" s="147" t="s">
        <v>122</v>
      </c>
      <c r="D1052" s="107" t="str">
        <f t="shared" si="108"/>
        <v>pdt_sieg_N-1</v>
      </c>
      <c r="E1052" s="108">
        <f>HLOOKUP(D1052,Produits!$B$3:$N$4,2,FALSE)</f>
        <v>11</v>
      </c>
      <c r="F1052" s="108" t="str">
        <f t="shared" si="109"/>
        <v>Produits_PCP31_pdt_sieg_N-1</v>
      </c>
      <c r="G1052" s="148">
        <f t="shared" si="93"/>
        <v>0</v>
      </c>
    </row>
    <row r="1053" spans="1:7" ht="26.4" x14ac:dyDescent="0.25">
      <c r="A1053" s="146" t="str">
        <f>+Identification!$C$4</f>
        <v>100000001</v>
      </c>
      <c r="B1053" s="146" t="s">
        <v>360</v>
      </c>
      <c r="C1053" s="147" t="s">
        <v>123</v>
      </c>
      <c r="D1053" s="107" t="str">
        <f t="shared" si="108"/>
        <v>pdt_sieg_N-1</v>
      </c>
      <c r="E1053" s="108">
        <f>HLOOKUP(D1053,Produits!$B$3:$N$4,2,FALSE)</f>
        <v>11</v>
      </c>
      <c r="F1053" s="108" t="str">
        <f t="shared" si="109"/>
        <v>Produits_PCP32_pdt_sieg_N-1</v>
      </c>
      <c r="G1053" s="148">
        <f t="shared" si="93"/>
        <v>0</v>
      </c>
    </row>
    <row r="1054" spans="1:7" ht="26.4" x14ac:dyDescent="0.25">
      <c r="A1054" s="146" t="str">
        <f>+Identification!$C$4</f>
        <v>100000001</v>
      </c>
      <c r="B1054" s="146" t="s">
        <v>360</v>
      </c>
      <c r="C1054" s="147" t="s">
        <v>124</v>
      </c>
      <c r="D1054" s="107" t="str">
        <f t="shared" si="108"/>
        <v>pdt_sieg_N-1</v>
      </c>
      <c r="E1054" s="108">
        <f>HLOOKUP(D1054,Produits!$B$3:$N$4,2,FALSE)</f>
        <v>11</v>
      </c>
      <c r="F1054" s="108" t="str">
        <f t="shared" si="109"/>
        <v>Produits_PCP33_pdt_sieg_N-1</v>
      </c>
      <c r="G1054" s="148">
        <f t="shared" si="93"/>
        <v>0</v>
      </c>
    </row>
    <row r="1055" spans="1:7" ht="26.4" x14ac:dyDescent="0.25">
      <c r="A1055" s="146" t="str">
        <f>+Identification!$C$4</f>
        <v>100000001</v>
      </c>
      <c r="B1055" s="146" t="s">
        <v>360</v>
      </c>
      <c r="C1055" s="147" t="s">
        <v>125</v>
      </c>
      <c r="D1055" s="107" t="str">
        <f t="shared" si="108"/>
        <v>pdt_sieg_N-1</v>
      </c>
      <c r="E1055" s="108">
        <f>HLOOKUP(D1055,Produits!$B$3:$N$4,2,FALSE)</f>
        <v>11</v>
      </c>
      <c r="F1055" s="108" t="str">
        <f t="shared" si="109"/>
        <v>Produits_PCP34_pdt_sieg_N-1</v>
      </c>
      <c r="G1055" s="148">
        <f t="shared" si="93"/>
        <v>0</v>
      </c>
    </row>
    <row r="1056" spans="1:7" ht="26.4" x14ac:dyDescent="0.25">
      <c r="A1056" s="146" t="str">
        <f>+Identification!$C$4</f>
        <v>100000001</v>
      </c>
      <c r="B1056" s="146" t="s">
        <v>360</v>
      </c>
      <c r="C1056" s="147" t="s">
        <v>126</v>
      </c>
      <c r="D1056" s="107" t="str">
        <f t="shared" si="108"/>
        <v>pdt_sieg_N-1</v>
      </c>
      <c r="E1056" s="108">
        <f>HLOOKUP(D1056,Produits!$B$3:$N$4,2,FALSE)</f>
        <v>11</v>
      </c>
      <c r="F1056" s="108" t="str">
        <f t="shared" si="109"/>
        <v>Produits_PCP35_pdt_sieg_N-1</v>
      </c>
      <c r="G1056" s="148">
        <f t="shared" si="93"/>
        <v>0</v>
      </c>
    </row>
    <row r="1057" spans="1:7" ht="26.4" x14ac:dyDescent="0.25">
      <c r="A1057" s="146" t="str">
        <f>+Identification!$C$4</f>
        <v>100000001</v>
      </c>
      <c r="B1057" s="146" t="s">
        <v>360</v>
      </c>
      <c r="C1057" s="147" t="s">
        <v>127</v>
      </c>
      <c r="D1057" s="107" t="str">
        <f t="shared" si="108"/>
        <v>pdt_sieg_N-1</v>
      </c>
      <c r="E1057" s="108">
        <f>HLOOKUP(D1057,Produits!$B$3:$N$4,2,FALSE)</f>
        <v>11</v>
      </c>
      <c r="F1057" s="108" t="str">
        <f t="shared" si="109"/>
        <v>Produits_PCP36_pdt_sieg_N-1</v>
      </c>
      <c r="G1057" s="148">
        <f t="shared" si="93"/>
        <v>0</v>
      </c>
    </row>
    <row r="1058" spans="1:7" ht="26.4" x14ac:dyDescent="0.25">
      <c r="A1058" s="146" t="str">
        <f>+Identification!$C$4</f>
        <v>100000001</v>
      </c>
      <c r="B1058" s="146" t="s">
        <v>360</v>
      </c>
      <c r="C1058" s="147" t="s">
        <v>128</v>
      </c>
      <c r="D1058" s="107" t="str">
        <f t="shared" si="108"/>
        <v>pdt_sieg_N-1</v>
      </c>
      <c r="E1058" s="108">
        <f>HLOOKUP(D1058,Produits!$B$3:$N$4,2,FALSE)</f>
        <v>11</v>
      </c>
      <c r="F1058" s="108" t="str">
        <f t="shared" si="109"/>
        <v>Produits_PCP37_pdt_sieg_N-1</v>
      </c>
      <c r="G1058" s="148">
        <f t="shared" si="93"/>
        <v>0</v>
      </c>
    </row>
    <row r="1059" spans="1:7" ht="26.4" x14ac:dyDescent="0.25">
      <c r="A1059" s="146" t="str">
        <f>+Identification!$C$4</f>
        <v>100000001</v>
      </c>
      <c r="B1059" s="146" t="s">
        <v>360</v>
      </c>
      <c r="C1059" s="147" t="s">
        <v>129</v>
      </c>
      <c r="D1059" s="107" t="str">
        <f t="shared" si="108"/>
        <v>pdt_sieg_N-1</v>
      </c>
      <c r="E1059" s="108">
        <f>HLOOKUP(D1059,Produits!$B$3:$N$4,2,FALSE)</f>
        <v>11</v>
      </c>
      <c r="F1059" s="108" t="str">
        <f t="shared" si="109"/>
        <v>Produits_PCP38_pdt_sieg_N-1</v>
      </c>
      <c r="G1059" s="148">
        <f t="shared" si="93"/>
        <v>0</v>
      </c>
    </row>
    <row r="1060" spans="1:7" ht="26.4" x14ac:dyDescent="0.25">
      <c r="A1060" s="146" t="str">
        <f>+Identification!$C$4</f>
        <v>100000001</v>
      </c>
      <c r="B1060" s="146" t="s">
        <v>360</v>
      </c>
      <c r="C1060" s="147" t="s">
        <v>130</v>
      </c>
      <c r="D1060" s="107" t="str">
        <f t="shared" si="108"/>
        <v>pdt_sieg_N-1</v>
      </c>
      <c r="E1060" s="108">
        <f>HLOOKUP(D1060,Produits!$B$3:$N$4,2,FALSE)</f>
        <v>11</v>
      </c>
      <c r="F1060" s="108" t="str">
        <f t="shared" si="109"/>
        <v>Produits_PCP39_pdt_sieg_N-1</v>
      </c>
      <c r="G1060" s="148">
        <f t="shared" si="93"/>
        <v>0</v>
      </c>
    </row>
    <row r="1061" spans="1:7" ht="26.4" x14ac:dyDescent="0.25">
      <c r="A1061" s="146" t="str">
        <f>+Identification!$C$4</f>
        <v>100000001</v>
      </c>
      <c r="B1061" s="146" t="s">
        <v>360</v>
      </c>
      <c r="C1061" s="147" t="s">
        <v>131</v>
      </c>
      <c r="D1061" s="107" t="str">
        <f t="shared" si="108"/>
        <v>pdt_sieg_N-1</v>
      </c>
      <c r="E1061" s="108">
        <f>HLOOKUP(D1061,Produits!$B$3:$N$4,2,FALSE)</f>
        <v>11</v>
      </c>
      <c r="F1061" s="108" t="str">
        <f t="shared" si="109"/>
        <v>Produits_PCP40_pdt_sieg_N-1</v>
      </c>
      <c r="G1061" s="148">
        <f t="shared" si="93"/>
        <v>0</v>
      </c>
    </row>
    <row r="1062" spans="1:7" ht="26.4" x14ac:dyDescent="0.25">
      <c r="A1062" s="146" t="str">
        <f>+Identification!$C$4</f>
        <v>100000001</v>
      </c>
      <c r="B1062" s="146" t="s">
        <v>360</v>
      </c>
      <c r="C1062" s="147" t="s">
        <v>132</v>
      </c>
      <c r="D1062" s="107" t="str">
        <f t="shared" si="108"/>
        <v>pdt_sieg_N-1</v>
      </c>
      <c r="E1062" s="108">
        <f>HLOOKUP(D1062,Produits!$B$3:$N$4,2,FALSE)</f>
        <v>11</v>
      </c>
      <c r="F1062" s="108" t="str">
        <f t="shared" si="109"/>
        <v>Produits_PCP41_pdt_sieg_N-1</v>
      </c>
      <c r="G1062" s="148">
        <f t="shared" si="93"/>
        <v>0</v>
      </c>
    </row>
    <row r="1063" spans="1:7" ht="26.4" x14ac:dyDescent="0.25">
      <c r="A1063" s="146" t="str">
        <f>+Identification!$C$4</f>
        <v>100000001</v>
      </c>
      <c r="B1063" s="146" t="s">
        <v>360</v>
      </c>
      <c r="C1063" s="147" t="s">
        <v>133</v>
      </c>
      <c r="D1063" s="107" t="str">
        <f t="shared" si="108"/>
        <v>pdt_sieg_N-1</v>
      </c>
      <c r="E1063" s="108">
        <f>HLOOKUP(D1063,Produits!$B$3:$N$4,2,FALSE)</f>
        <v>11</v>
      </c>
      <c r="F1063" s="108" t="str">
        <f t="shared" si="109"/>
        <v>Produits_PCP42_pdt_sieg_N-1</v>
      </c>
      <c r="G1063" s="148">
        <f t="shared" si="93"/>
        <v>0</v>
      </c>
    </row>
    <row r="1064" spans="1:7" ht="26.4" x14ac:dyDescent="0.25">
      <c r="A1064" s="146" t="str">
        <f>+Identification!$C$4</f>
        <v>100000001</v>
      </c>
      <c r="B1064" s="146" t="s">
        <v>360</v>
      </c>
      <c r="C1064" s="147" t="s">
        <v>134</v>
      </c>
      <c r="D1064" s="107" t="str">
        <f t="shared" si="108"/>
        <v>pdt_sieg_N-1</v>
      </c>
      <c r="E1064" s="108">
        <f>HLOOKUP(D1064,Produits!$B$3:$N$4,2,FALSE)</f>
        <v>11</v>
      </c>
      <c r="F1064" s="108" t="str">
        <f t="shared" si="109"/>
        <v>Produits_PCP43_pdt_sieg_N-1</v>
      </c>
      <c r="G1064" s="148">
        <f t="shared" si="93"/>
        <v>0</v>
      </c>
    </row>
    <row r="1065" spans="1:7" ht="26.4" x14ac:dyDescent="0.25">
      <c r="A1065" s="146" t="str">
        <f>+Identification!$C$4</f>
        <v>100000001</v>
      </c>
      <c r="B1065" s="146" t="s">
        <v>360</v>
      </c>
      <c r="C1065" s="147" t="s">
        <v>135</v>
      </c>
      <c r="D1065" s="107" t="str">
        <f t="shared" si="108"/>
        <v>pdt_sieg_N-1</v>
      </c>
      <c r="E1065" s="108">
        <f>HLOOKUP(D1065,Produits!$B$3:$N$4,2,FALSE)</f>
        <v>11</v>
      </c>
      <c r="F1065" s="108" t="str">
        <f t="shared" si="109"/>
        <v>Produits_PCP44_pdt_sieg_N-1</v>
      </c>
      <c r="G1065" s="148">
        <f t="shared" si="93"/>
        <v>0</v>
      </c>
    </row>
    <row r="1066" spans="1:7" ht="26.4" x14ac:dyDescent="0.25">
      <c r="A1066" s="146" t="str">
        <f>+Identification!$C$4</f>
        <v>100000001</v>
      </c>
      <c r="B1066" s="146" t="s">
        <v>360</v>
      </c>
      <c r="C1066" s="147" t="s">
        <v>136</v>
      </c>
      <c r="D1066" s="107" t="str">
        <f t="shared" si="108"/>
        <v>pdt_sieg_N-1</v>
      </c>
      <c r="E1066" s="108">
        <f>HLOOKUP(D1066,Produits!$B$3:$N$4,2,FALSE)</f>
        <v>11</v>
      </c>
      <c r="F1066" s="108" t="str">
        <f t="shared" si="109"/>
        <v>Produits_PCP45_pdt_sieg_N-1</v>
      </c>
      <c r="G1066" s="148">
        <f t="shared" si="93"/>
        <v>0</v>
      </c>
    </row>
    <row r="1067" spans="1:7" ht="26.4" x14ac:dyDescent="0.25">
      <c r="A1067" s="146" t="str">
        <f>+Identification!$C$4</f>
        <v>100000001</v>
      </c>
      <c r="B1067" s="146" t="s">
        <v>360</v>
      </c>
      <c r="C1067" s="147" t="s">
        <v>137</v>
      </c>
      <c r="D1067" s="107" t="str">
        <f t="shared" si="108"/>
        <v>pdt_sieg_N-1</v>
      </c>
      <c r="E1067" s="108">
        <f>HLOOKUP(D1067,Produits!$B$3:$N$4,2,FALSE)</f>
        <v>11</v>
      </c>
      <c r="F1067" s="108" t="str">
        <f t="shared" si="109"/>
        <v>Produits_PCP46_pdt_sieg_N-1</v>
      </c>
      <c r="G1067" s="148">
        <f t="shared" si="93"/>
        <v>0</v>
      </c>
    </row>
    <row r="1068" spans="1:7" ht="26.4" x14ac:dyDescent="0.25">
      <c r="A1068" s="146" t="str">
        <f>+Identification!$C$4</f>
        <v>100000001</v>
      </c>
      <c r="B1068" s="146" t="s">
        <v>360</v>
      </c>
      <c r="C1068" s="147" t="s">
        <v>138</v>
      </c>
      <c r="D1068" s="107" t="str">
        <f t="shared" si="108"/>
        <v>pdt_sieg_N-1</v>
      </c>
      <c r="E1068" s="108">
        <f>HLOOKUP(D1068,Produits!$B$3:$N$4,2,FALSE)</f>
        <v>11</v>
      </c>
      <c r="F1068" s="108" t="str">
        <f t="shared" si="109"/>
        <v>Produits_PCP47_pdt_sieg_N-1</v>
      </c>
      <c r="G1068" s="148">
        <f t="shared" si="93"/>
        <v>0</v>
      </c>
    </row>
    <row r="1069" spans="1:7" ht="26.4" x14ac:dyDescent="0.25">
      <c r="A1069" s="146" t="str">
        <f>+Identification!$C$4</f>
        <v>100000001</v>
      </c>
      <c r="B1069" s="146" t="s">
        <v>360</v>
      </c>
      <c r="C1069" s="147" t="s">
        <v>139</v>
      </c>
      <c r="D1069" s="107" t="str">
        <f t="shared" si="108"/>
        <v>pdt_sieg_N-1</v>
      </c>
      <c r="E1069" s="108">
        <f>HLOOKUP(D1069,Produits!$B$3:$N$4,2,FALSE)</f>
        <v>11</v>
      </c>
      <c r="F1069" s="108" t="str">
        <f t="shared" si="109"/>
        <v>Produits_PCP48_pdt_sieg_N-1</v>
      </c>
      <c r="G1069" s="148">
        <f t="shared" si="93"/>
        <v>0</v>
      </c>
    </row>
    <row r="1070" spans="1:7" ht="26.4" x14ac:dyDescent="0.25">
      <c r="A1070" s="146" t="str">
        <f>+Identification!$C$4</f>
        <v>100000001</v>
      </c>
      <c r="B1070" s="146" t="s">
        <v>360</v>
      </c>
      <c r="C1070" s="147" t="s">
        <v>140</v>
      </c>
      <c r="D1070" s="107" t="str">
        <f t="shared" si="108"/>
        <v>pdt_sieg_N-1</v>
      </c>
      <c r="E1070" s="108">
        <f>HLOOKUP(D1070,Produits!$B$3:$N$4,2,FALSE)</f>
        <v>11</v>
      </c>
      <c r="F1070" s="108" t="str">
        <f t="shared" si="109"/>
        <v>Produits_PCP49_pdt_sieg_N-1</v>
      </c>
      <c r="G1070" s="148">
        <f t="shared" si="93"/>
        <v>0</v>
      </c>
    </row>
    <row r="1071" spans="1:7" ht="26.4" x14ac:dyDescent="0.25">
      <c r="A1071" s="146" t="str">
        <f>+Identification!$C$4</f>
        <v>100000001</v>
      </c>
      <c r="B1071" s="146" t="s">
        <v>360</v>
      </c>
      <c r="C1071" s="147" t="s">
        <v>141</v>
      </c>
      <c r="D1071" s="107" t="str">
        <f t="shared" si="108"/>
        <v>pdt_sieg_N-1</v>
      </c>
      <c r="E1071" s="108">
        <f>HLOOKUP(D1071,Produits!$B$3:$N$4,2,FALSE)</f>
        <v>11</v>
      </c>
      <c r="F1071" s="108" t="str">
        <f t="shared" si="109"/>
        <v>Produits_PCP50_pdt_sieg_N-1</v>
      </c>
      <c r="G1071" s="148">
        <f t="shared" si="93"/>
        <v>0</v>
      </c>
    </row>
    <row r="1072" spans="1:7" ht="26.4" x14ac:dyDescent="0.25">
      <c r="A1072" s="146" t="str">
        <f>+Identification!$C$4</f>
        <v>100000001</v>
      </c>
      <c r="B1072" s="146" t="s">
        <v>360</v>
      </c>
      <c r="C1072" s="147" t="s">
        <v>142</v>
      </c>
      <c r="D1072" s="107" t="str">
        <f t="shared" si="108"/>
        <v>pdt_sieg_N-1</v>
      </c>
      <c r="E1072" s="108">
        <f>HLOOKUP(D1072,Produits!$B$3:$N$4,2,FALSE)</f>
        <v>11</v>
      </c>
      <c r="F1072" s="108" t="str">
        <f t="shared" si="109"/>
        <v>Produits_PCP51_pdt_sieg_N-1</v>
      </c>
      <c r="G1072" s="148">
        <f t="shared" si="93"/>
        <v>0</v>
      </c>
    </row>
    <row r="1073" spans="1:7" ht="26.4" x14ac:dyDescent="0.25">
      <c r="A1073" s="146" t="str">
        <f>+Identification!$C$4</f>
        <v>100000001</v>
      </c>
      <c r="B1073" s="146" t="s">
        <v>360</v>
      </c>
      <c r="C1073" s="147" t="s">
        <v>143</v>
      </c>
      <c r="D1073" s="107" t="str">
        <f t="shared" si="108"/>
        <v>pdt_sieg_N-1</v>
      </c>
      <c r="E1073" s="108">
        <f>HLOOKUP(D1073,Produits!$B$3:$N$4,2,FALSE)</f>
        <v>11</v>
      </c>
      <c r="F1073" s="108" t="str">
        <f t="shared" si="109"/>
        <v>Produits_PCP52_pdt_sieg_N-1</v>
      </c>
      <c r="G1073" s="148">
        <f t="shared" si="93"/>
        <v>0</v>
      </c>
    </row>
    <row r="1074" spans="1:7" ht="26.4" x14ac:dyDescent="0.25">
      <c r="A1074" s="146" t="str">
        <f>+Identification!$C$4</f>
        <v>100000001</v>
      </c>
      <c r="B1074" s="146" t="s">
        <v>360</v>
      </c>
      <c r="C1074" s="147" t="s">
        <v>144</v>
      </c>
      <c r="D1074" s="107" t="str">
        <f t="shared" si="108"/>
        <v>pdt_sieg_N-1</v>
      </c>
      <c r="E1074" s="108">
        <f>HLOOKUP(D1074,Produits!$B$3:$N$4,2,FALSE)</f>
        <v>11</v>
      </c>
      <c r="F1074" s="108" t="str">
        <f t="shared" si="109"/>
        <v>Produits_PCP53_pdt_sieg_N-1</v>
      </c>
      <c r="G1074" s="148">
        <f t="shared" si="93"/>
        <v>0</v>
      </c>
    </row>
    <row r="1075" spans="1:7" ht="26.4" x14ac:dyDescent="0.25">
      <c r="A1075" s="146" t="str">
        <f>+Identification!$C$4</f>
        <v>100000001</v>
      </c>
      <c r="B1075" s="146" t="s">
        <v>360</v>
      </c>
      <c r="C1075" s="147" t="s">
        <v>145</v>
      </c>
      <c r="D1075" s="107" t="str">
        <f t="shared" si="108"/>
        <v>pdt_sieg_N-1</v>
      </c>
      <c r="E1075" s="108">
        <f>HLOOKUP(D1075,Produits!$B$3:$N$4,2,FALSE)</f>
        <v>11</v>
      </c>
      <c r="F1075" s="108" t="str">
        <f t="shared" si="109"/>
        <v>Produits_PCP54_pdt_sieg_N-1</v>
      </c>
      <c r="G1075" s="148">
        <f t="shared" ref="G1075:G1174" si="110">VLOOKUP(C1075,PCP,E1075,FALSE)</f>
        <v>0</v>
      </c>
    </row>
    <row r="1076" spans="1:7" ht="26.4" x14ac:dyDescent="0.25">
      <c r="A1076" s="146" t="str">
        <f>+Identification!$C$4</f>
        <v>100000001</v>
      </c>
      <c r="B1076" s="146" t="s">
        <v>360</v>
      </c>
      <c r="C1076" s="147" t="s">
        <v>146</v>
      </c>
      <c r="D1076" s="107" t="str">
        <f t="shared" si="108"/>
        <v>pdt_sieg_N-1</v>
      </c>
      <c r="E1076" s="108">
        <f>HLOOKUP(D1076,Produits!$B$3:$N$4,2,FALSE)</f>
        <v>11</v>
      </c>
      <c r="F1076" s="108" t="str">
        <f t="shared" si="109"/>
        <v>Produits_PCP55_pdt_sieg_N-1</v>
      </c>
      <c r="G1076" s="148">
        <f t="shared" si="110"/>
        <v>0</v>
      </c>
    </row>
    <row r="1077" spans="1:7" ht="26.4" x14ac:dyDescent="0.25">
      <c r="A1077" s="146" t="str">
        <f>+Identification!$C$4</f>
        <v>100000001</v>
      </c>
      <c r="B1077" s="146" t="s">
        <v>360</v>
      </c>
      <c r="C1077" s="147" t="s">
        <v>147</v>
      </c>
      <c r="D1077" s="107" t="str">
        <f t="shared" si="108"/>
        <v>pdt_sieg_N-1</v>
      </c>
      <c r="E1077" s="108">
        <f>HLOOKUP(D1077,Produits!$B$3:$N$4,2,FALSE)</f>
        <v>11</v>
      </c>
      <c r="F1077" s="108" t="str">
        <f t="shared" si="109"/>
        <v>Produits_PCP56_pdt_sieg_N-1</v>
      </c>
      <c r="G1077" s="148">
        <f t="shared" si="110"/>
        <v>0</v>
      </c>
    </row>
    <row r="1078" spans="1:7" ht="26.4" x14ac:dyDescent="0.25">
      <c r="A1078" s="146" t="str">
        <f>+Identification!$C$4</f>
        <v>100000001</v>
      </c>
      <c r="B1078" s="146" t="s">
        <v>360</v>
      </c>
      <c r="C1078" s="147" t="s">
        <v>148</v>
      </c>
      <c r="D1078" s="107" t="str">
        <f t="shared" si="108"/>
        <v>pdt_sieg_N-1</v>
      </c>
      <c r="E1078" s="108">
        <f>HLOOKUP(D1078,Produits!$B$3:$N$4,2,FALSE)</f>
        <v>11</v>
      </c>
      <c r="F1078" s="108" t="str">
        <f t="shared" si="109"/>
        <v>Produits_PCP57_pdt_sieg_N-1</v>
      </c>
      <c r="G1078" s="148">
        <f t="shared" si="110"/>
        <v>0</v>
      </c>
    </row>
    <row r="1079" spans="1:7" ht="26.4" x14ac:dyDescent="0.25">
      <c r="A1079" s="146" t="str">
        <f>+Identification!$C$4</f>
        <v>100000001</v>
      </c>
      <c r="B1079" s="146" t="s">
        <v>360</v>
      </c>
      <c r="C1079" s="147" t="s">
        <v>149</v>
      </c>
      <c r="D1079" s="107" t="str">
        <f t="shared" si="108"/>
        <v>pdt_sieg_N-1</v>
      </c>
      <c r="E1079" s="108">
        <f>HLOOKUP(D1079,Produits!$B$3:$N$4,2,FALSE)</f>
        <v>11</v>
      </c>
      <c r="F1079" s="108" t="str">
        <f t="shared" si="109"/>
        <v>Produits_PCP58_pdt_sieg_N-1</v>
      </c>
      <c r="G1079" s="148">
        <f t="shared" si="110"/>
        <v>0</v>
      </c>
    </row>
    <row r="1080" spans="1:7" ht="26.4" x14ac:dyDescent="0.25">
      <c r="A1080" s="146" t="str">
        <f>+Identification!$C$4</f>
        <v>100000001</v>
      </c>
      <c r="B1080" s="146" t="s">
        <v>360</v>
      </c>
      <c r="C1080" s="147" t="s">
        <v>150</v>
      </c>
      <c r="D1080" s="107" t="str">
        <f t="shared" si="108"/>
        <v>pdt_sieg_N-1</v>
      </c>
      <c r="E1080" s="108">
        <f>HLOOKUP(D1080,Produits!$B$3:$N$4,2,FALSE)</f>
        <v>11</v>
      </c>
      <c r="F1080" s="108" t="str">
        <f t="shared" si="109"/>
        <v>Produits_PCP59_pdt_sieg_N-1</v>
      </c>
      <c r="G1080" s="148">
        <f t="shared" si="110"/>
        <v>0</v>
      </c>
    </row>
    <row r="1081" spans="1:7" ht="26.4" x14ac:dyDescent="0.25">
      <c r="A1081" s="146" t="str">
        <f>+Identification!$C$4</f>
        <v>100000001</v>
      </c>
      <c r="B1081" s="146" t="s">
        <v>360</v>
      </c>
      <c r="C1081" s="147" t="s">
        <v>151</v>
      </c>
      <c r="D1081" s="107" t="str">
        <f t="shared" si="108"/>
        <v>pdt_sieg_N-1</v>
      </c>
      <c r="E1081" s="108">
        <f>HLOOKUP(D1081,Produits!$B$3:$N$4,2,FALSE)</f>
        <v>11</v>
      </c>
      <c r="F1081" s="108" t="str">
        <f t="shared" si="109"/>
        <v>Produits_PCP60_pdt_sieg_N-1</v>
      </c>
      <c r="G1081" s="148">
        <f t="shared" si="110"/>
        <v>0</v>
      </c>
    </row>
    <row r="1082" spans="1:7" ht="26.4" x14ac:dyDescent="0.25">
      <c r="A1082" s="146" t="str">
        <f>+Identification!$C$4</f>
        <v>100000001</v>
      </c>
      <c r="B1082" s="146" t="s">
        <v>360</v>
      </c>
      <c r="C1082" s="147" t="s">
        <v>152</v>
      </c>
      <c r="D1082" s="107" t="str">
        <f t="shared" si="108"/>
        <v>pdt_sieg_N-1</v>
      </c>
      <c r="E1082" s="108">
        <f>HLOOKUP(D1082,Produits!$B$3:$N$4,2,FALSE)</f>
        <v>11</v>
      </c>
      <c r="F1082" s="108" t="str">
        <f t="shared" si="109"/>
        <v>Produits_PCP61_pdt_sieg_N-1</v>
      </c>
      <c r="G1082" s="148">
        <f t="shared" si="110"/>
        <v>0</v>
      </c>
    </row>
    <row r="1083" spans="1:7" ht="26.4" x14ac:dyDescent="0.25">
      <c r="A1083" s="146" t="str">
        <f>+Identification!$C$4</f>
        <v>100000001</v>
      </c>
      <c r="B1083" s="146" t="s">
        <v>360</v>
      </c>
      <c r="C1083" s="147" t="s">
        <v>153</v>
      </c>
      <c r="D1083" s="107" t="str">
        <f t="shared" si="108"/>
        <v>pdt_sieg_N-1</v>
      </c>
      <c r="E1083" s="108">
        <f>HLOOKUP(D1083,Produits!$B$3:$N$4,2,FALSE)</f>
        <v>11</v>
      </c>
      <c r="F1083" s="108" t="str">
        <f t="shared" si="109"/>
        <v>Produits_PCP62_pdt_sieg_N-1</v>
      </c>
      <c r="G1083" s="148">
        <f t="shared" si="110"/>
        <v>0</v>
      </c>
    </row>
    <row r="1084" spans="1:7" ht="26.4" x14ac:dyDescent="0.25">
      <c r="A1084" s="146" t="str">
        <f>+Identification!$C$4</f>
        <v>100000001</v>
      </c>
      <c r="B1084" s="146" t="s">
        <v>360</v>
      </c>
      <c r="C1084" s="147" t="s">
        <v>154</v>
      </c>
      <c r="D1084" s="107" t="str">
        <f t="shared" si="108"/>
        <v>pdt_sieg_N-1</v>
      </c>
      <c r="E1084" s="108">
        <f>HLOOKUP(D1084,Produits!$B$3:$N$4,2,FALSE)</f>
        <v>11</v>
      </c>
      <c r="F1084" s="108" t="str">
        <f t="shared" si="109"/>
        <v>Produits_PCP63_pdt_sieg_N-1</v>
      </c>
      <c r="G1084" s="148">
        <f t="shared" si="110"/>
        <v>0</v>
      </c>
    </row>
    <row r="1085" spans="1:7" ht="26.4" x14ac:dyDescent="0.25">
      <c r="A1085" s="146" t="str">
        <f>+Identification!$C$4</f>
        <v>100000001</v>
      </c>
      <c r="B1085" s="146" t="s">
        <v>360</v>
      </c>
      <c r="C1085" s="147" t="s">
        <v>155</v>
      </c>
      <c r="D1085" s="107" t="str">
        <f t="shared" si="108"/>
        <v>pdt_sieg_N-1</v>
      </c>
      <c r="E1085" s="108">
        <f>HLOOKUP(D1085,Produits!$B$3:$N$4,2,FALSE)</f>
        <v>11</v>
      </c>
      <c r="F1085" s="108" t="str">
        <f t="shared" si="109"/>
        <v>Produits_PCP64_pdt_sieg_N-1</v>
      </c>
      <c r="G1085" s="148">
        <f t="shared" si="110"/>
        <v>0</v>
      </c>
    </row>
    <row r="1086" spans="1:7" ht="26.4" x14ac:dyDescent="0.25">
      <c r="A1086" s="146" t="str">
        <f>+Identification!$C$4</f>
        <v>100000001</v>
      </c>
      <c r="B1086" s="146" t="s">
        <v>360</v>
      </c>
      <c r="C1086" s="147" t="s">
        <v>156</v>
      </c>
      <c r="D1086" s="107" t="str">
        <f t="shared" si="108"/>
        <v>pdt_sieg_N-1</v>
      </c>
      <c r="E1086" s="108">
        <f>HLOOKUP(D1086,Produits!$B$3:$N$4,2,FALSE)</f>
        <v>11</v>
      </c>
      <c r="F1086" s="108" t="str">
        <f t="shared" si="109"/>
        <v>Produits_PCP65_pdt_sieg_N-1</v>
      </c>
      <c r="G1086" s="148">
        <f t="shared" si="110"/>
        <v>0</v>
      </c>
    </row>
    <row r="1087" spans="1:7" ht="26.4" x14ac:dyDescent="0.25">
      <c r="A1087" s="146" t="str">
        <f>+Identification!$C$4</f>
        <v>100000001</v>
      </c>
      <c r="B1087" s="146" t="s">
        <v>360</v>
      </c>
      <c r="C1087" s="147" t="s">
        <v>157</v>
      </c>
      <c r="D1087" s="107" t="str">
        <f t="shared" si="108"/>
        <v>pdt_sieg_N-1</v>
      </c>
      <c r="E1087" s="108">
        <f>HLOOKUP(D1087,Produits!$B$3:$N$4,2,FALSE)</f>
        <v>11</v>
      </c>
      <c r="F1087" s="108" t="str">
        <f t="shared" si="109"/>
        <v>Produits_PCP66_pdt_sieg_N-1</v>
      </c>
      <c r="G1087" s="148">
        <f t="shared" si="110"/>
        <v>0</v>
      </c>
    </row>
    <row r="1088" spans="1:7" ht="26.4" x14ac:dyDescent="0.25">
      <c r="A1088" s="146" t="str">
        <f>+Identification!$C$4</f>
        <v>100000001</v>
      </c>
      <c r="B1088" s="146" t="s">
        <v>360</v>
      </c>
      <c r="C1088" s="147" t="s">
        <v>158</v>
      </c>
      <c r="D1088" s="107" t="str">
        <f t="shared" ref="D1088:D1108" si="111">+D1087</f>
        <v>pdt_sieg_N-1</v>
      </c>
      <c r="E1088" s="108">
        <f>HLOOKUP(D1088,Produits!$B$3:$N$4,2,FALSE)</f>
        <v>11</v>
      </c>
      <c r="F1088" s="108" t="str">
        <f t="shared" si="109"/>
        <v>Produits_PCP67_pdt_sieg_N-1</v>
      </c>
      <c r="G1088" s="148">
        <f t="shared" si="110"/>
        <v>0</v>
      </c>
    </row>
    <row r="1089" spans="1:7" ht="26.4" x14ac:dyDescent="0.25">
      <c r="A1089" s="146" t="str">
        <f>+Identification!$C$4</f>
        <v>100000001</v>
      </c>
      <c r="B1089" s="146" t="s">
        <v>360</v>
      </c>
      <c r="C1089" s="147" t="s">
        <v>159</v>
      </c>
      <c r="D1089" s="107" t="str">
        <f t="shared" si="111"/>
        <v>pdt_sieg_N-1</v>
      </c>
      <c r="E1089" s="108">
        <f>HLOOKUP(D1089,Produits!$B$3:$N$4,2,FALSE)</f>
        <v>11</v>
      </c>
      <c r="F1089" s="108" t="str">
        <f t="shared" si="109"/>
        <v>Produits_PCP68_pdt_sieg_N-1</v>
      </c>
      <c r="G1089" s="148">
        <f t="shared" si="110"/>
        <v>0</v>
      </c>
    </row>
    <row r="1090" spans="1:7" ht="26.4" x14ac:dyDescent="0.25">
      <c r="A1090" s="146" t="str">
        <f>+Identification!$C$4</f>
        <v>100000001</v>
      </c>
      <c r="B1090" s="146" t="s">
        <v>360</v>
      </c>
      <c r="C1090" s="147" t="s">
        <v>160</v>
      </c>
      <c r="D1090" s="107" t="str">
        <f t="shared" si="111"/>
        <v>pdt_sieg_N-1</v>
      </c>
      <c r="E1090" s="108">
        <f>HLOOKUP(D1090,Produits!$B$3:$N$4,2,FALSE)</f>
        <v>11</v>
      </c>
      <c r="F1090" s="108" t="str">
        <f t="shared" si="109"/>
        <v>Produits_PCP69_pdt_sieg_N-1</v>
      </c>
      <c r="G1090" s="148">
        <f t="shared" si="110"/>
        <v>0</v>
      </c>
    </row>
    <row r="1091" spans="1:7" ht="26.4" x14ac:dyDescent="0.25">
      <c r="A1091" s="146" t="str">
        <f>+Identification!$C$4</f>
        <v>100000001</v>
      </c>
      <c r="B1091" s="146" t="s">
        <v>360</v>
      </c>
      <c r="C1091" s="147" t="s">
        <v>161</v>
      </c>
      <c r="D1091" s="107" t="str">
        <f t="shared" si="111"/>
        <v>pdt_sieg_N-1</v>
      </c>
      <c r="E1091" s="108">
        <f>HLOOKUP(D1091,Produits!$B$3:$N$4,2,FALSE)</f>
        <v>11</v>
      </c>
      <c r="F1091" s="108" t="str">
        <f t="shared" si="109"/>
        <v>Produits_PCP70_pdt_sieg_N-1</v>
      </c>
      <c r="G1091" s="148">
        <f t="shared" si="110"/>
        <v>0</v>
      </c>
    </row>
    <row r="1092" spans="1:7" ht="26.4" x14ac:dyDescent="0.25">
      <c r="A1092" s="146" t="str">
        <f>+Identification!$C$4</f>
        <v>100000001</v>
      </c>
      <c r="B1092" s="146" t="s">
        <v>360</v>
      </c>
      <c r="C1092" s="147" t="s">
        <v>162</v>
      </c>
      <c r="D1092" s="107" t="str">
        <f t="shared" si="111"/>
        <v>pdt_sieg_N-1</v>
      </c>
      <c r="E1092" s="108">
        <f>HLOOKUP(D1092,Produits!$B$3:$N$4,2,FALSE)</f>
        <v>11</v>
      </c>
      <c r="F1092" s="108" t="str">
        <f t="shared" si="109"/>
        <v>Produits_PCP71_pdt_sieg_N-1</v>
      </c>
      <c r="G1092" s="148">
        <f t="shared" si="110"/>
        <v>0</v>
      </c>
    </row>
    <row r="1093" spans="1:7" ht="26.4" x14ac:dyDescent="0.25">
      <c r="A1093" s="146" t="str">
        <f>+Identification!$C$4</f>
        <v>100000001</v>
      </c>
      <c r="B1093" s="146" t="s">
        <v>360</v>
      </c>
      <c r="C1093" s="147" t="s">
        <v>163</v>
      </c>
      <c r="D1093" s="107" t="str">
        <f t="shared" si="111"/>
        <v>pdt_sieg_N-1</v>
      </c>
      <c r="E1093" s="108">
        <f>HLOOKUP(D1093,Produits!$B$3:$N$4,2,FALSE)</f>
        <v>11</v>
      </c>
      <c r="F1093" s="108" t="str">
        <f t="shared" si="109"/>
        <v>Produits_PCP72_pdt_sieg_N-1</v>
      </c>
      <c r="G1093" s="148">
        <f t="shared" si="110"/>
        <v>0</v>
      </c>
    </row>
    <row r="1094" spans="1:7" ht="26.4" x14ac:dyDescent="0.25">
      <c r="A1094" s="146" t="str">
        <f>+Identification!$C$4</f>
        <v>100000001</v>
      </c>
      <c r="B1094" s="146" t="s">
        <v>360</v>
      </c>
      <c r="C1094" s="147" t="s">
        <v>164</v>
      </c>
      <c r="D1094" s="107" t="str">
        <f t="shared" si="111"/>
        <v>pdt_sieg_N-1</v>
      </c>
      <c r="E1094" s="108">
        <f>HLOOKUP(D1094,Produits!$B$3:$N$4,2,FALSE)</f>
        <v>11</v>
      </c>
      <c r="F1094" s="108" t="str">
        <f t="shared" si="109"/>
        <v>Produits_PCP73_pdt_sieg_N-1</v>
      </c>
      <c r="G1094" s="148">
        <f t="shared" si="110"/>
        <v>0</v>
      </c>
    </row>
    <row r="1095" spans="1:7" ht="26.4" x14ac:dyDescent="0.25">
      <c r="A1095" s="146" t="str">
        <f>+Identification!$C$4</f>
        <v>100000001</v>
      </c>
      <c r="B1095" s="146" t="s">
        <v>360</v>
      </c>
      <c r="C1095" s="147" t="s">
        <v>165</v>
      </c>
      <c r="D1095" s="107" t="str">
        <f t="shared" si="111"/>
        <v>pdt_sieg_N-1</v>
      </c>
      <c r="E1095" s="108">
        <f>HLOOKUP(D1095,Produits!$B$3:$N$4,2,FALSE)</f>
        <v>11</v>
      </c>
      <c r="F1095" s="108" t="str">
        <f t="shared" si="109"/>
        <v>Produits_PCP74_pdt_sieg_N-1</v>
      </c>
      <c r="G1095" s="148">
        <f t="shared" si="110"/>
        <v>0</v>
      </c>
    </row>
    <row r="1096" spans="1:7" ht="26.4" x14ac:dyDescent="0.25">
      <c r="A1096" s="146" t="str">
        <f>+Identification!$C$4</f>
        <v>100000001</v>
      </c>
      <c r="B1096" s="146" t="s">
        <v>360</v>
      </c>
      <c r="C1096" s="147" t="s">
        <v>166</v>
      </c>
      <c r="D1096" s="107" t="str">
        <f t="shared" si="111"/>
        <v>pdt_sieg_N-1</v>
      </c>
      <c r="E1096" s="108">
        <f>HLOOKUP(D1096,Produits!$B$3:$N$4,2,FALSE)</f>
        <v>11</v>
      </c>
      <c r="F1096" s="108" t="str">
        <f t="shared" si="109"/>
        <v>Produits_PCP75_pdt_sieg_N-1</v>
      </c>
      <c r="G1096" s="148">
        <f t="shared" si="110"/>
        <v>0</v>
      </c>
    </row>
    <row r="1097" spans="1:7" ht="26.4" x14ac:dyDescent="0.25">
      <c r="A1097" s="146" t="str">
        <f>+Identification!$C$4</f>
        <v>100000001</v>
      </c>
      <c r="B1097" s="146" t="s">
        <v>360</v>
      </c>
      <c r="C1097" s="147" t="s">
        <v>167</v>
      </c>
      <c r="D1097" s="107" t="str">
        <f t="shared" si="111"/>
        <v>pdt_sieg_N-1</v>
      </c>
      <c r="E1097" s="108">
        <f>HLOOKUP(D1097,Produits!$B$3:$N$4,2,FALSE)</f>
        <v>11</v>
      </c>
      <c r="F1097" s="108" t="str">
        <f t="shared" si="109"/>
        <v>Produits_PCP76_pdt_sieg_N-1</v>
      </c>
      <c r="G1097" s="148">
        <f t="shared" si="110"/>
        <v>0</v>
      </c>
    </row>
    <row r="1098" spans="1:7" ht="26.4" x14ac:dyDescent="0.25">
      <c r="A1098" s="146" t="str">
        <f>+Identification!$C$4</f>
        <v>100000001</v>
      </c>
      <c r="B1098" s="146" t="s">
        <v>360</v>
      </c>
      <c r="C1098" s="147" t="s">
        <v>168</v>
      </c>
      <c r="D1098" s="107" t="str">
        <f t="shared" si="111"/>
        <v>pdt_sieg_N-1</v>
      </c>
      <c r="E1098" s="108">
        <f>HLOOKUP(D1098,Produits!$B$3:$N$4,2,FALSE)</f>
        <v>11</v>
      </c>
      <c r="F1098" s="108" t="str">
        <f t="shared" si="109"/>
        <v>Produits_PCP77_pdt_sieg_N-1</v>
      </c>
      <c r="G1098" s="148">
        <f t="shared" si="110"/>
        <v>0</v>
      </c>
    </row>
    <row r="1099" spans="1:7" ht="26.4" x14ac:dyDescent="0.25">
      <c r="A1099" s="146" t="str">
        <f>+Identification!$C$4</f>
        <v>100000001</v>
      </c>
      <c r="B1099" s="146" t="s">
        <v>360</v>
      </c>
      <c r="C1099" s="147" t="s">
        <v>169</v>
      </c>
      <c r="D1099" s="107" t="str">
        <f t="shared" si="111"/>
        <v>pdt_sieg_N-1</v>
      </c>
      <c r="E1099" s="108">
        <f>HLOOKUP(D1099,Produits!$B$3:$N$4,2,FALSE)</f>
        <v>11</v>
      </c>
      <c r="F1099" s="108" t="str">
        <f t="shared" si="109"/>
        <v>Produits_PCP78_pdt_sieg_N-1</v>
      </c>
      <c r="G1099" s="148">
        <f t="shared" si="110"/>
        <v>0</v>
      </c>
    </row>
    <row r="1100" spans="1:7" ht="26.4" x14ac:dyDescent="0.25">
      <c r="A1100" s="146" t="str">
        <f>+Identification!$C$4</f>
        <v>100000001</v>
      </c>
      <c r="B1100" s="146" t="s">
        <v>360</v>
      </c>
      <c r="C1100" s="147" t="s">
        <v>170</v>
      </c>
      <c r="D1100" s="107" t="str">
        <f t="shared" si="111"/>
        <v>pdt_sieg_N-1</v>
      </c>
      <c r="E1100" s="108">
        <f>HLOOKUP(D1100,Produits!$B$3:$N$4,2,FALSE)</f>
        <v>11</v>
      </c>
      <c r="F1100" s="108" t="str">
        <f t="shared" si="109"/>
        <v>Produits_PCP79_pdt_sieg_N-1</v>
      </c>
      <c r="G1100" s="148">
        <f t="shared" si="110"/>
        <v>0</v>
      </c>
    </row>
    <row r="1101" spans="1:7" ht="26.4" x14ac:dyDescent="0.25">
      <c r="A1101" s="146" t="str">
        <f>+Identification!$C$4</f>
        <v>100000001</v>
      </c>
      <c r="B1101" s="146" t="s">
        <v>360</v>
      </c>
      <c r="C1101" s="147" t="s">
        <v>416</v>
      </c>
      <c r="D1101" s="107" t="str">
        <f t="shared" si="111"/>
        <v>pdt_sieg_N-1</v>
      </c>
      <c r="E1101" s="108">
        <f>HLOOKUP(D1101,Produits!$B$3:$N$4,2,FALSE)</f>
        <v>11</v>
      </c>
      <c r="F1101" s="108" t="str">
        <f t="shared" ref="F1101:F1114" si="112">CONCATENATE(B1101,"_",C1101,"_",D1101)</f>
        <v>Produits_PCP80_pdt_sieg_N-1</v>
      </c>
      <c r="G1101" s="148">
        <f t="shared" ref="G1101:G1114" si="113">VLOOKUP(C1101,PCP,E1101,FALSE)</f>
        <v>0</v>
      </c>
    </row>
    <row r="1102" spans="1:7" ht="26.4" x14ac:dyDescent="0.25">
      <c r="A1102" s="146" t="str">
        <f>+Identification!$C$4</f>
        <v>100000001</v>
      </c>
      <c r="B1102" s="146" t="s">
        <v>360</v>
      </c>
      <c r="C1102" s="147" t="s">
        <v>417</v>
      </c>
      <c r="D1102" s="107" t="str">
        <f t="shared" si="111"/>
        <v>pdt_sieg_N-1</v>
      </c>
      <c r="E1102" s="108">
        <f>HLOOKUP(D1102,Produits!$B$3:$N$4,2,FALSE)</f>
        <v>11</v>
      </c>
      <c r="F1102" s="108" t="str">
        <f t="shared" si="112"/>
        <v>Produits_PCP81_pdt_sieg_N-1</v>
      </c>
      <c r="G1102" s="148">
        <f t="shared" si="113"/>
        <v>0</v>
      </c>
    </row>
    <row r="1103" spans="1:7" ht="26.4" x14ac:dyDescent="0.25">
      <c r="A1103" s="146" t="str">
        <f>+Identification!$C$4</f>
        <v>100000001</v>
      </c>
      <c r="B1103" s="146" t="s">
        <v>360</v>
      </c>
      <c r="C1103" s="147" t="s">
        <v>418</v>
      </c>
      <c r="D1103" s="107" t="str">
        <f t="shared" si="111"/>
        <v>pdt_sieg_N-1</v>
      </c>
      <c r="E1103" s="108">
        <f>HLOOKUP(D1103,Produits!$B$3:$N$4,2,FALSE)</f>
        <v>11</v>
      </c>
      <c r="F1103" s="108" t="str">
        <f t="shared" si="112"/>
        <v>Produits_PCP82_pdt_sieg_N-1</v>
      </c>
      <c r="G1103" s="148">
        <f t="shared" si="113"/>
        <v>0</v>
      </c>
    </row>
    <row r="1104" spans="1:7" ht="26.4" x14ac:dyDescent="0.25">
      <c r="A1104" s="146" t="str">
        <f>+Identification!$C$4</f>
        <v>100000001</v>
      </c>
      <c r="B1104" s="146" t="s">
        <v>360</v>
      </c>
      <c r="C1104" s="147" t="s">
        <v>419</v>
      </c>
      <c r="D1104" s="107" t="str">
        <f t="shared" si="111"/>
        <v>pdt_sieg_N-1</v>
      </c>
      <c r="E1104" s="108">
        <f>HLOOKUP(D1104,Produits!$B$3:$N$4,2,FALSE)</f>
        <v>11</v>
      </c>
      <c r="F1104" s="108" t="str">
        <f t="shared" si="112"/>
        <v>Produits_PCP83_pdt_sieg_N-1</v>
      </c>
      <c r="G1104" s="148">
        <f t="shared" si="113"/>
        <v>0</v>
      </c>
    </row>
    <row r="1105" spans="1:7" ht="26.4" x14ac:dyDescent="0.25">
      <c r="A1105" s="146" t="str">
        <f>+Identification!$C$4</f>
        <v>100000001</v>
      </c>
      <c r="B1105" s="146" t="s">
        <v>360</v>
      </c>
      <c r="C1105" s="147" t="s">
        <v>420</v>
      </c>
      <c r="D1105" s="107" t="str">
        <f t="shared" si="111"/>
        <v>pdt_sieg_N-1</v>
      </c>
      <c r="E1105" s="108">
        <f>HLOOKUP(D1105,Produits!$B$3:$N$4,2,FALSE)</f>
        <v>11</v>
      </c>
      <c r="F1105" s="108" t="str">
        <f t="shared" si="112"/>
        <v>Produits_PCP84_pdt_sieg_N-1</v>
      </c>
      <c r="G1105" s="148">
        <f t="shared" si="113"/>
        <v>0</v>
      </c>
    </row>
    <row r="1106" spans="1:7" ht="26.4" x14ac:dyDescent="0.25">
      <c r="A1106" s="146" t="str">
        <f>+Identification!$C$4</f>
        <v>100000001</v>
      </c>
      <c r="B1106" s="146" t="s">
        <v>360</v>
      </c>
      <c r="C1106" s="147" t="s">
        <v>421</v>
      </c>
      <c r="D1106" s="107" t="str">
        <f t="shared" si="111"/>
        <v>pdt_sieg_N-1</v>
      </c>
      <c r="E1106" s="108">
        <f>HLOOKUP(D1106,Produits!$B$3:$N$4,2,FALSE)</f>
        <v>11</v>
      </c>
      <c r="F1106" s="108" t="str">
        <f t="shared" si="112"/>
        <v>Produits_PCP85_pdt_sieg_N-1</v>
      </c>
      <c r="G1106" s="148">
        <f t="shared" si="113"/>
        <v>0</v>
      </c>
    </row>
    <row r="1107" spans="1:7" ht="26.4" x14ac:dyDescent="0.25">
      <c r="A1107" s="146" t="str">
        <f>+Identification!$C$4</f>
        <v>100000001</v>
      </c>
      <c r="B1107" s="146" t="s">
        <v>360</v>
      </c>
      <c r="C1107" s="147" t="s">
        <v>422</v>
      </c>
      <c r="D1107" s="107" t="str">
        <f t="shared" si="111"/>
        <v>pdt_sieg_N-1</v>
      </c>
      <c r="E1107" s="108">
        <f>HLOOKUP(D1107,Produits!$B$3:$N$4,2,FALSE)</f>
        <v>11</v>
      </c>
      <c r="F1107" s="108" t="str">
        <f t="shared" si="112"/>
        <v>Produits_PCP86_pdt_sieg_N-1</v>
      </c>
      <c r="G1107" s="148">
        <f t="shared" si="113"/>
        <v>0</v>
      </c>
    </row>
    <row r="1108" spans="1:7" ht="26.4" x14ac:dyDescent="0.25">
      <c r="A1108" s="146" t="str">
        <f>+Identification!$C$4</f>
        <v>100000001</v>
      </c>
      <c r="B1108" s="146" t="s">
        <v>360</v>
      </c>
      <c r="C1108" s="147" t="s">
        <v>423</v>
      </c>
      <c r="D1108" s="107" t="str">
        <f t="shared" si="111"/>
        <v>pdt_sieg_N-1</v>
      </c>
      <c r="E1108" s="108">
        <f>HLOOKUP(D1108,Produits!$B$3:$N$4,2,FALSE)</f>
        <v>11</v>
      </c>
      <c r="F1108" s="108" t="str">
        <f t="shared" si="112"/>
        <v>Produits_PCP87_pdt_sieg_N-1</v>
      </c>
      <c r="G1108" s="148">
        <f t="shared" si="113"/>
        <v>0</v>
      </c>
    </row>
    <row r="1109" spans="1:7" ht="26.4" x14ac:dyDescent="0.25">
      <c r="A1109" s="146" t="str">
        <f>+Identification!$C$4</f>
        <v>100000001</v>
      </c>
      <c r="B1109" s="146" t="s">
        <v>360</v>
      </c>
      <c r="C1109" s="147" t="s">
        <v>424</v>
      </c>
      <c r="D1109" s="107" t="str">
        <f t="shared" ref="D1109:D1110" si="114">+D1106</f>
        <v>pdt_sieg_N-1</v>
      </c>
      <c r="E1109" s="108">
        <f>HLOOKUP(D1109,Produits!$B$3:$N$4,2,FALSE)</f>
        <v>11</v>
      </c>
      <c r="F1109" s="108" t="str">
        <f t="shared" ref="F1109:F1113" si="115">CONCATENATE(B1109,"_",C1109,"_",D1109)</f>
        <v>Produits_PCP88_pdt_sieg_N-1</v>
      </c>
      <c r="G1109" s="148">
        <f t="shared" ref="G1109:G1113" si="116">VLOOKUP(C1109,PCP,E1109,FALSE)</f>
        <v>0</v>
      </c>
    </row>
    <row r="1110" spans="1:7" ht="26.4" x14ac:dyDescent="0.25">
      <c r="A1110" s="146" t="str">
        <f>+Identification!$C$4</f>
        <v>100000001</v>
      </c>
      <c r="B1110" s="146" t="s">
        <v>360</v>
      </c>
      <c r="C1110" s="147" t="s">
        <v>449</v>
      </c>
      <c r="D1110" s="107" t="str">
        <f t="shared" si="114"/>
        <v>pdt_sieg_N-1</v>
      </c>
      <c r="E1110" s="108">
        <f>HLOOKUP(D1110,Produits!$B$3:$N$4,2,FALSE)</f>
        <v>11</v>
      </c>
      <c r="F1110" s="108" t="str">
        <f t="shared" si="115"/>
        <v>Produits_PCP89_pdt_sieg_N-1</v>
      </c>
      <c r="G1110" s="148">
        <f t="shared" si="116"/>
        <v>0</v>
      </c>
    </row>
    <row r="1111" spans="1:7" ht="26.4" x14ac:dyDescent="0.25">
      <c r="A1111" s="146" t="str">
        <f>+Identification!$C$4</f>
        <v>100000001</v>
      </c>
      <c r="B1111" s="146" t="s">
        <v>360</v>
      </c>
      <c r="C1111" s="147" t="s">
        <v>450</v>
      </c>
      <c r="D1111" s="107" t="str">
        <f t="shared" ref="D1111:D1113" si="117">+D1105</f>
        <v>pdt_sieg_N-1</v>
      </c>
      <c r="E1111" s="108">
        <f>HLOOKUP(D1111,Produits!$B$3:$N$4,2,FALSE)</f>
        <v>11</v>
      </c>
      <c r="F1111" s="108" t="str">
        <f t="shared" si="115"/>
        <v>Produits_PCP90_pdt_sieg_N-1</v>
      </c>
      <c r="G1111" s="148">
        <f t="shared" si="116"/>
        <v>0</v>
      </c>
    </row>
    <row r="1112" spans="1:7" ht="26.4" x14ac:dyDescent="0.25">
      <c r="A1112" s="146" t="str">
        <f>+Identification!$C$4</f>
        <v>100000001</v>
      </c>
      <c r="B1112" s="146" t="s">
        <v>360</v>
      </c>
      <c r="C1112" s="147" t="s">
        <v>467</v>
      </c>
      <c r="D1112" s="107" t="str">
        <f t="shared" si="117"/>
        <v>pdt_sieg_N-1</v>
      </c>
      <c r="E1112" s="108">
        <f>HLOOKUP(D1112,Produits!$B$3:$N$4,2,FALSE)</f>
        <v>11</v>
      </c>
      <c r="F1112" s="108" t="str">
        <f t="shared" si="115"/>
        <v>Produits_PCP91_pdt_sieg_N-1</v>
      </c>
      <c r="G1112" s="148">
        <f t="shared" si="116"/>
        <v>0</v>
      </c>
    </row>
    <row r="1113" spans="1:7" ht="26.4" x14ac:dyDescent="0.25">
      <c r="A1113" s="146" t="str">
        <f>+Identification!$C$4</f>
        <v>100000001</v>
      </c>
      <c r="B1113" s="146" t="s">
        <v>360</v>
      </c>
      <c r="C1113" s="147" t="s">
        <v>468</v>
      </c>
      <c r="D1113" s="107" t="str">
        <f t="shared" si="117"/>
        <v>pdt_sieg_N-1</v>
      </c>
      <c r="E1113" s="108">
        <f>HLOOKUP(D1113,Produits!$B$3:$N$4,2,FALSE)</f>
        <v>11</v>
      </c>
      <c r="F1113" s="108" t="str">
        <f t="shared" si="115"/>
        <v>Produits_PCP92_pdt_sieg_N-1</v>
      </c>
      <c r="G1113" s="148">
        <f t="shared" si="116"/>
        <v>0</v>
      </c>
    </row>
    <row r="1114" spans="1:7" ht="26.4" x14ac:dyDescent="0.25">
      <c r="A1114" s="146" t="str">
        <f>+Identification!$C$4</f>
        <v>100000001</v>
      </c>
      <c r="B1114" s="146" t="s">
        <v>360</v>
      </c>
      <c r="C1114" s="147" t="s">
        <v>469</v>
      </c>
      <c r="D1114" s="107" t="str">
        <f>+D1108</f>
        <v>pdt_sieg_N-1</v>
      </c>
      <c r="E1114" s="108">
        <f>HLOOKUP(D1114,Produits!$B$3:$N$4,2,FALSE)</f>
        <v>11</v>
      </c>
      <c r="F1114" s="108" t="str">
        <f t="shared" si="112"/>
        <v>Produits_PCP93_pdt_sieg_N-1</v>
      </c>
      <c r="G1114" s="148">
        <f t="shared" si="113"/>
        <v>0</v>
      </c>
    </row>
    <row r="1115" spans="1:7" ht="26.4" x14ac:dyDescent="0.25">
      <c r="A1115" s="146" t="str">
        <f>+Identification!$C$4</f>
        <v>100000001</v>
      </c>
      <c r="B1115" s="146" t="s">
        <v>360</v>
      </c>
      <c r="C1115" s="147" t="s">
        <v>665</v>
      </c>
      <c r="D1115" s="107" t="str">
        <f t="shared" ref="D1115:D1133" si="118">+D1109</f>
        <v>pdt_sieg_N-1</v>
      </c>
      <c r="E1115" s="108">
        <f>HLOOKUP(D1115,Produits!$B$3:$N$4,2,FALSE)</f>
        <v>11</v>
      </c>
      <c r="F1115" s="108" t="str">
        <f t="shared" ref="F1115:F1136" si="119">CONCATENATE(B1115,"_",C1115,"_",D1115)</f>
        <v>Produits_PCP94_pdt_sieg_N-1</v>
      </c>
      <c r="G1115" s="148">
        <f t="shared" ref="G1115:G1136" si="120">VLOOKUP(C1115,PCP,E1115,FALSE)</f>
        <v>0</v>
      </c>
    </row>
    <row r="1116" spans="1:7" ht="26.4" x14ac:dyDescent="0.25">
      <c r="A1116" s="146" t="str">
        <f>+Identification!$C$4</f>
        <v>100000001</v>
      </c>
      <c r="B1116" s="146" t="s">
        <v>360</v>
      </c>
      <c r="C1116" s="147" t="s">
        <v>666</v>
      </c>
      <c r="D1116" s="107" t="str">
        <f t="shared" si="118"/>
        <v>pdt_sieg_N-1</v>
      </c>
      <c r="E1116" s="108">
        <f>HLOOKUP(D1116,Produits!$B$3:$N$4,2,FALSE)</f>
        <v>11</v>
      </c>
      <c r="F1116" s="108" t="str">
        <f t="shared" si="119"/>
        <v>Produits_PCP95_pdt_sieg_N-1</v>
      </c>
      <c r="G1116" s="148">
        <f t="shared" si="120"/>
        <v>0</v>
      </c>
    </row>
    <row r="1117" spans="1:7" ht="26.4" x14ac:dyDescent="0.25">
      <c r="A1117" s="146" t="str">
        <f>+Identification!$C$4</f>
        <v>100000001</v>
      </c>
      <c r="B1117" s="146" t="s">
        <v>360</v>
      </c>
      <c r="C1117" s="147" t="s">
        <v>667</v>
      </c>
      <c r="D1117" s="107" t="str">
        <f t="shared" si="118"/>
        <v>pdt_sieg_N-1</v>
      </c>
      <c r="E1117" s="108">
        <f>HLOOKUP(D1117,Produits!$B$3:$N$4,2,FALSE)</f>
        <v>11</v>
      </c>
      <c r="F1117" s="108" t="str">
        <f t="shared" si="119"/>
        <v>Produits_PCP96_pdt_sieg_N-1</v>
      </c>
      <c r="G1117" s="148">
        <f t="shared" si="120"/>
        <v>0</v>
      </c>
    </row>
    <row r="1118" spans="1:7" ht="26.4" x14ac:dyDescent="0.25">
      <c r="A1118" s="146" t="str">
        <f>+Identification!$C$4</f>
        <v>100000001</v>
      </c>
      <c r="B1118" s="146" t="s">
        <v>360</v>
      </c>
      <c r="C1118" s="147" t="s">
        <v>668</v>
      </c>
      <c r="D1118" s="107" t="str">
        <f t="shared" si="118"/>
        <v>pdt_sieg_N-1</v>
      </c>
      <c r="E1118" s="108">
        <f>HLOOKUP(D1118,Produits!$B$3:$N$4,2,FALSE)</f>
        <v>11</v>
      </c>
      <c r="F1118" s="108" t="str">
        <f t="shared" si="119"/>
        <v>Produits_PCP97_pdt_sieg_N-1</v>
      </c>
      <c r="G1118" s="148">
        <f t="shared" si="120"/>
        <v>0</v>
      </c>
    </row>
    <row r="1119" spans="1:7" ht="26.4" x14ac:dyDescent="0.25">
      <c r="A1119" s="146" t="str">
        <f>+Identification!$C$4</f>
        <v>100000001</v>
      </c>
      <c r="B1119" s="146" t="s">
        <v>360</v>
      </c>
      <c r="C1119" s="147" t="s">
        <v>669</v>
      </c>
      <c r="D1119" s="107" t="str">
        <f t="shared" si="118"/>
        <v>pdt_sieg_N-1</v>
      </c>
      <c r="E1119" s="108">
        <f>HLOOKUP(D1119,Produits!$B$3:$N$4,2,FALSE)</f>
        <v>11</v>
      </c>
      <c r="F1119" s="108" t="str">
        <f t="shared" si="119"/>
        <v>Produits_PCP98_pdt_sieg_N-1</v>
      </c>
      <c r="G1119" s="148">
        <f t="shared" si="120"/>
        <v>0</v>
      </c>
    </row>
    <row r="1120" spans="1:7" ht="26.4" x14ac:dyDescent="0.25">
      <c r="A1120" s="146" t="str">
        <f>+Identification!$C$4</f>
        <v>100000001</v>
      </c>
      <c r="B1120" s="146" t="s">
        <v>360</v>
      </c>
      <c r="C1120" s="147" t="s">
        <v>670</v>
      </c>
      <c r="D1120" s="107" t="str">
        <f t="shared" si="118"/>
        <v>pdt_sieg_N-1</v>
      </c>
      <c r="E1120" s="108">
        <f>HLOOKUP(D1120,Produits!$B$3:$N$4,2,FALSE)</f>
        <v>11</v>
      </c>
      <c r="F1120" s="108" t="str">
        <f t="shared" si="119"/>
        <v>Produits_PCP99_pdt_sieg_N-1</v>
      </c>
      <c r="G1120" s="148">
        <f t="shared" si="120"/>
        <v>0</v>
      </c>
    </row>
    <row r="1121" spans="1:7" ht="26.4" x14ac:dyDescent="0.25">
      <c r="A1121" s="146" t="str">
        <f>+Identification!$C$4</f>
        <v>100000001</v>
      </c>
      <c r="B1121" s="146" t="s">
        <v>360</v>
      </c>
      <c r="C1121" s="147" t="s">
        <v>671</v>
      </c>
      <c r="D1121" s="107" t="str">
        <f t="shared" si="118"/>
        <v>pdt_sieg_N-1</v>
      </c>
      <c r="E1121" s="108">
        <f>HLOOKUP(D1121,Produits!$B$3:$N$4,2,FALSE)</f>
        <v>11</v>
      </c>
      <c r="F1121" s="108" t="str">
        <f t="shared" si="119"/>
        <v>Produits_PCP100_pdt_sieg_N-1</v>
      </c>
      <c r="G1121" s="148">
        <f t="shared" si="120"/>
        <v>0</v>
      </c>
    </row>
    <row r="1122" spans="1:7" ht="26.4" x14ac:dyDescent="0.25">
      <c r="A1122" s="146" t="str">
        <f>+Identification!$C$4</f>
        <v>100000001</v>
      </c>
      <c r="B1122" s="146" t="s">
        <v>360</v>
      </c>
      <c r="C1122" s="147" t="s">
        <v>672</v>
      </c>
      <c r="D1122" s="107" t="str">
        <f t="shared" si="118"/>
        <v>pdt_sieg_N-1</v>
      </c>
      <c r="E1122" s="108">
        <f>HLOOKUP(D1122,Produits!$B$3:$N$4,2,FALSE)</f>
        <v>11</v>
      </c>
      <c r="F1122" s="108" t="str">
        <f t="shared" si="119"/>
        <v>Produits_PCP101_pdt_sieg_N-1</v>
      </c>
      <c r="G1122" s="148">
        <f t="shared" si="120"/>
        <v>0</v>
      </c>
    </row>
    <row r="1123" spans="1:7" ht="26.4" x14ac:dyDescent="0.25">
      <c r="A1123" s="146" t="str">
        <f>+Identification!$C$4</f>
        <v>100000001</v>
      </c>
      <c r="B1123" s="146" t="s">
        <v>360</v>
      </c>
      <c r="C1123" s="147" t="s">
        <v>673</v>
      </c>
      <c r="D1123" s="107" t="str">
        <f t="shared" si="118"/>
        <v>pdt_sieg_N-1</v>
      </c>
      <c r="E1123" s="108">
        <f>HLOOKUP(D1123,Produits!$B$3:$N$4,2,FALSE)</f>
        <v>11</v>
      </c>
      <c r="F1123" s="108" t="str">
        <f t="shared" si="119"/>
        <v>Produits_PCP102_pdt_sieg_N-1</v>
      </c>
      <c r="G1123" s="148">
        <f t="shared" si="120"/>
        <v>0</v>
      </c>
    </row>
    <row r="1124" spans="1:7" ht="26.4" x14ac:dyDescent="0.25">
      <c r="A1124" s="146" t="str">
        <f>+Identification!$C$4</f>
        <v>100000001</v>
      </c>
      <c r="B1124" s="146" t="s">
        <v>360</v>
      </c>
      <c r="C1124" s="147" t="s">
        <v>674</v>
      </c>
      <c r="D1124" s="107" t="str">
        <f t="shared" si="118"/>
        <v>pdt_sieg_N-1</v>
      </c>
      <c r="E1124" s="108">
        <f>HLOOKUP(D1124,Produits!$B$3:$N$4,2,FALSE)</f>
        <v>11</v>
      </c>
      <c r="F1124" s="108" t="str">
        <f t="shared" si="119"/>
        <v>Produits_PCP103_pdt_sieg_N-1</v>
      </c>
      <c r="G1124" s="148">
        <f t="shared" si="120"/>
        <v>0</v>
      </c>
    </row>
    <row r="1125" spans="1:7" ht="26.4" x14ac:dyDescent="0.25">
      <c r="A1125" s="146" t="str">
        <f>+Identification!$C$4</f>
        <v>100000001</v>
      </c>
      <c r="B1125" s="146" t="s">
        <v>360</v>
      </c>
      <c r="C1125" s="147" t="s">
        <v>675</v>
      </c>
      <c r="D1125" s="107" t="str">
        <f t="shared" si="118"/>
        <v>pdt_sieg_N-1</v>
      </c>
      <c r="E1125" s="108">
        <f>HLOOKUP(D1125,Produits!$B$3:$N$4,2,FALSE)</f>
        <v>11</v>
      </c>
      <c r="F1125" s="108" t="str">
        <f t="shared" si="119"/>
        <v>Produits_PCP104_pdt_sieg_N-1</v>
      </c>
      <c r="G1125" s="148">
        <f t="shared" si="120"/>
        <v>0</v>
      </c>
    </row>
    <row r="1126" spans="1:7" ht="26.4" x14ac:dyDescent="0.25">
      <c r="A1126" s="146" t="str">
        <f>+Identification!$C$4</f>
        <v>100000001</v>
      </c>
      <c r="B1126" s="146" t="s">
        <v>360</v>
      </c>
      <c r="C1126" s="147" t="s">
        <v>676</v>
      </c>
      <c r="D1126" s="107" t="str">
        <f t="shared" si="118"/>
        <v>pdt_sieg_N-1</v>
      </c>
      <c r="E1126" s="108">
        <f>HLOOKUP(D1126,Produits!$B$3:$N$4,2,FALSE)</f>
        <v>11</v>
      </c>
      <c r="F1126" s="108" t="str">
        <f t="shared" si="119"/>
        <v>Produits_PCP105_pdt_sieg_N-1</v>
      </c>
      <c r="G1126" s="148">
        <f t="shared" si="120"/>
        <v>0</v>
      </c>
    </row>
    <row r="1127" spans="1:7" ht="26.4" x14ac:dyDescent="0.25">
      <c r="A1127" s="146" t="str">
        <f>+Identification!$C$4</f>
        <v>100000001</v>
      </c>
      <c r="B1127" s="146" t="s">
        <v>360</v>
      </c>
      <c r="C1127" s="147" t="s">
        <v>677</v>
      </c>
      <c r="D1127" s="107" t="str">
        <f t="shared" si="118"/>
        <v>pdt_sieg_N-1</v>
      </c>
      <c r="E1127" s="108">
        <f>HLOOKUP(D1127,Produits!$B$3:$N$4,2,FALSE)</f>
        <v>11</v>
      </c>
      <c r="F1127" s="108" t="str">
        <f t="shared" si="119"/>
        <v>Produits_PCP106_pdt_sieg_N-1</v>
      </c>
      <c r="G1127" s="148">
        <f t="shared" si="120"/>
        <v>0</v>
      </c>
    </row>
    <row r="1128" spans="1:7" ht="26.4" x14ac:dyDescent="0.25">
      <c r="A1128" s="146" t="str">
        <f>+Identification!$C$4</f>
        <v>100000001</v>
      </c>
      <c r="B1128" s="146" t="s">
        <v>360</v>
      </c>
      <c r="C1128" s="147" t="s">
        <v>678</v>
      </c>
      <c r="D1128" s="107" t="str">
        <f t="shared" si="118"/>
        <v>pdt_sieg_N-1</v>
      </c>
      <c r="E1128" s="108">
        <f>HLOOKUP(D1128,Produits!$B$3:$N$4,2,FALSE)</f>
        <v>11</v>
      </c>
      <c r="F1128" s="108" t="str">
        <f t="shared" si="119"/>
        <v>Produits_PCP107_pdt_sieg_N-1</v>
      </c>
      <c r="G1128" s="148">
        <f t="shared" si="120"/>
        <v>0</v>
      </c>
    </row>
    <row r="1129" spans="1:7" ht="26.4" x14ac:dyDescent="0.25">
      <c r="A1129" s="146" t="str">
        <f>+Identification!$C$4</f>
        <v>100000001</v>
      </c>
      <c r="B1129" s="146" t="s">
        <v>360</v>
      </c>
      <c r="C1129" s="147" t="s">
        <v>679</v>
      </c>
      <c r="D1129" s="107" t="str">
        <f t="shared" si="118"/>
        <v>pdt_sieg_N-1</v>
      </c>
      <c r="E1129" s="108">
        <f>HLOOKUP(D1129,Produits!$B$3:$N$4,2,FALSE)</f>
        <v>11</v>
      </c>
      <c r="F1129" s="108" t="str">
        <f t="shared" si="119"/>
        <v>Produits_PCP108_pdt_sieg_N-1</v>
      </c>
      <c r="G1129" s="148">
        <f t="shared" si="120"/>
        <v>0</v>
      </c>
    </row>
    <row r="1130" spans="1:7" ht="26.4" x14ac:dyDescent="0.25">
      <c r="A1130" s="146" t="str">
        <f>+Identification!$C$4</f>
        <v>100000001</v>
      </c>
      <c r="B1130" s="146" t="s">
        <v>360</v>
      </c>
      <c r="C1130" s="147" t="s">
        <v>680</v>
      </c>
      <c r="D1130" s="107" t="str">
        <f t="shared" si="118"/>
        <v>pdt_sieg_N-1</v>
      </c>
      <c r="E1130" s="108">
        <f>HLOOKUP(D1130,Produits!$B$3:$N$4,2,FALSE)</f>
        <v>11</v>
      </c>
      <c r="F1130" s="108" t="str">
        <f t="shared" si="119"/>
        <v>Produits_PCP109_pdt_sieg_N-1</v>
      </c>
      <c r="G1130" s="148">
        <f t="shared" si="120"/>
        <v>0</v>
      </c>
    </row>
    <row r="1131" spans="1:7" ht="26.4" x14ac:dyDescent="0.25">
      <c r="A1131" s="146" t="str">
        <f>+Identification!$C$4</f>
        <v>100000001</v>
      </c>
      <c r="B1131" s="146" t="s">
        <v>360</v>
      </c>
      <c r="C1131" s="147" t="s">
        <v>681</v>
      </c>
      <c r="D1131" s="107" t="str">
        <f t="shared" si="118"/>
        <v>pdt_sieg_N-1</v>
      </c>
      <c r="E1131" s="108">
        <f>HLOOKUP(D1131,Produits!$B$3:$N$4,2,FALSE)</f>
        <v>11</v>
      </c>
      <c r="F1131" s="108" t="str">
        <f t="shared" si="119"/>
        <v>Produits_PCP110_pdt_sieg_N-1</v>
      </c>
      <c r="G1131" s="148">
        <f t="shared" si="120"/>
        <v>0</v>
      </c>
    </row>
    <row r="1132" spans="1:7" ht="26.4" x14ac:dyDescent="0.25">
      <c r="A1132" s="146" t="str">
        <f>+Identification!$C$4</f>
        <v>100000001</v>
      </c>
      <c r="B1132" s="146" t="s">
        <v>360</v>
      </c>
      <c r="C1132" s="147" t="s">
        <v>682</v>
      </c>
      <c r="D1132" s="107" t="str">
        <f t="shared" si="118"/>
        <v>pdt_sieg_N-1</v>
      </c>
      <c r="E1132" s="108">
        <f>HLOOKUP(D1132,Produits!$B$3:$N$4,2,FALSE)</f>
        <v>11</v>
      </c>
      <c r="F1132" s="108" t="str">
        <f t="shared" si="119"/>
        <v>Produits_PCP111_pdt_sieg_N-1</v>
      </c>
      <c r="G1132" s="148">
        <f t="shared" si="120"/>
        <v>0</v>
      </c>
    </row>
    <row r="1133" spans="1:7" ht="26.4" x14ac:dyDescent="0.25">
      <c r="A1133" s="146" t="str">
        <f>+Identification!$C$4</f>
        <v>100000001</v>
      </c>
      <c r="B1133" s="146" t="s">
        <v>360</v>
      </c>
      <c r="C1133" s="147" t="s">
        <v>683</v>
      </c>
      <c r="D1133" s="107" t="str">
        <f t="shared" si="118"/>
        <v>pdt_sieg_N-1</v>
      </c>
      <c r="E1133" s="108">
        <f>HLOOKUP(D1133,Produits!$B$3:$N$4,2,FALSE)</f>
        <v>11</v>
      </c>
      <c r="F1133" s="108" t="str">
        <f t="shared" si="119"/>
        <v>Produits_PCP112_pdt_sieg_N-1</v>
      </c>
      <c r="G1133" s="148">
        <f t="shared" si="120"/>
        <v>0</v>
      </c>
    </row>
    <row r="1134" spans="1:7" ht="26.4" x14ac:dyDescent="0.25">
      <c r="A1134" s="146" t="str">
        <f>+Identification!$C$4</f>
        <v>100000001</v>
      </c>
      <c r="B1134" s="146" t="s">
        <v>360</v>
      </c>
      <c r="C1134" s="147" t="s">
        <v>684</v>
      </c>
      <c r="D1134" s="107" t="str">
        <f>+D1127</f>
        <v>pdt_sieg_N-1</v>
      </c>
      <c r="E1134" s="108">
        <f>HLOOKUP(D1134,Produits!$B$3:$N$4,2,FALSE)</f>
        <v>11</v>
      </c>
      <c r="F1134" s="108" t="str">
        <f t="shared" ref="F1134" si="121">CONCATENATE(B1134,"_",C1134,"_",D1134)</f>
        <v>Produits_PCP113_pdt_sieg_N-1</v>
      </c>
      <c r="G1134" s="148">
        <f t="shared" ref="G1134" si="122">VLOOKUP(C1134,PCP,E1134,FALSE)</f>
        <v>0</v>
      </c>
    </row>
    <row r="1135" spans="1:7" ht="26.4" x14ac:dyDescent="0.25">
      <c r="A1135" s="146" t="str">
        <f>+Identification!$C$4</f>
        <v>100000001</v>
      </c>
      <c r="B1135" s="146" t="s">
        <v>360</v>
      </c>
      <c r="C1135" s="147" t="s">
        <v>685</v>
      </c>
      <c r="D1135" s="107" t="str">
        <f>+D1128</f>
        <v>pdt_sieg_N-1</v>
      </c>
      <c r="E1135" s="108">
        <f>HLOOKUP(D1135,Produits!$B$3:$N$4,2,FALSE)</f>
        <v>11</v>
      </c>
      <c r="F1135" s="108" t="str">
        <f t="shared" si="119"/>
        <v>Produits_PCP114_pdt_sieg_N-1</v>
      </c>
      <c r="G1135" s="148">
        <f t="shared" si="120"/>
        <v>0</v>
      </c>
    </row>
    <row r="1136" spans="1:7" ht="26.4" x14ac:dyDescent="0.25">
      <c r="A1136" s="146" t="str">
        <f>+Identification!$C$4</f>
        <v>100000001</v>
      </c>
      <c r="B1136" s="146" t="s">
        <v>360</v>
      </c>
      <c r="C1136" s="147" t="s">
        <v>826</v>
      </c>
      <c r="D1136" s="107" t="str">
        <f>+D1129</f>
        <v>pdt_sieg_N-1</v>
      </c>
      <c r="E1136" s="108">
        <f>HLOOKUP(D1136,Produits!$B$3:$N$4,2,FALSE)</f>
        <v>11</v>
      </c>
      <c r="F1136" s="108" t="str">
        <f t="shared" si="119"/>
        <v>Produits_PCP115_pdt_sieg_N-1</v>
      </c>
      <c r="G1136" s="148">
        <f t="shared" si="120"/>
        <v>0</v>
      </c>
    </row>
    <row r="1137" spans="1:7" ht="26.4" x14ac:dyDescent="0.25">
      <c r="A1137" s="135" t="str">
        <f>+Identification!$C$4</f>
        <v>100000001</v>
      </c>
      <c r="B1137" s="135" t="s">
        <v>360</v>
      </c>
      <c r="C1137" s="92" t="s">
        <v>92</v>
      </c>
      <c r="D1137" s="106" t="s">
        <v>290</v>
      </c>
      <c r="E1137" s="93">
        <f>HLOOKUP(D1137,Produits!$B$3:$N$4,2,FALSE)</f>
        <v>12</v>
      </c>
      <c r="F1137" s="93" t="str">
        <f t="shared" si="109"/>
        <v>Produits_PCP1_pdt_HS_N-1</v>
      </c>
      <c r="G1137" s="143">
        <f t="shared" si="110"/>
        <v>0</v>
      </c>
    </row>
    <row r="1138" spans="1:7" ht="26.4" x14ac:dyDescent="0.25">
      <c r="A1138" s="146" t="str">
        <f>+Identification!$C$4</f>
        <v>100000001</v>
      </c>
      <c r="B1138" s="146" t="s">
        <v>360</v>
      </c>
      <c r="C1138" s="147" t="s">
        <v>93</v>
      </c>
      <c r="D1138" s="107" t="str">
        <f>+D1137</f>
        <v>pdt_HS_N-1</v>
      </c>
      <c r="E1138" s="108">
        <f>HLOOKUP(D1138,Produits!$B$3:$N$4,2,FALSE)</f>
        <v>12</v>
      </c>
      <c r="F1138" s="108" t="str">
        <f t="shared" ref="F1138:F1201" si="123">CONCATENATE(B1138,"_",C1138,"_",D1138)</f>
        <v>Produits_PCP2_pdt_HS_N-1</v>
      </c>
      <c r="G1138" s="148">
        <f t="shared" si="110"/>
        <v>0</v>
      </c>
    </row>
    <row r="1139" spans="1:7" ht="26.4" x14ac:dyDescent="0.25">
      <c r="A1139" s="146" t="str">
        <f>+Identification!$C$4</f>
        <v>100000001</v>
      </c>
      <c r="B1139" s="146" t="s">
        <v>360</v>
      </c>
      <c r="C1139" s="147" t="s">
        <v>94</v>
      </c>
      <c r="D1139" s="107" t="str">
        <f t="shared" ref="D1139:D1202" si="124">+D1138</f>
        <v>pdt_HS_N-1</v>
      </c>
      <c r="E1139" s="108">
        <f>HLOOKUP(D1139,Produits!$B$3:$N$4,2,FALSE)</f>
        <v>12</v>
      </c>
      <c r="F1139" s="108" t="str">
        <f t="shared" si="123"/>
        <v>Produits_PCP3_pdt_HS_N-1</v>
      </c>
      <c r="G1139" s="148">
        <f t="shared" si="110"/>
        <v>0</v>
      </c>
    </row>
    <row r="1140" spans="1:7" ht="26.4" x14ac:dyDescent="0.25">
      <c r="A1140" s="146" t="str">
        <f>+Identification!$C$4</f>
        <v>100000001</v>
      </c>
      <c r="B1140" s="146" t="s">
        <v>360</v>
      </c>
      <c r="C1140" s="147" t="s">
        <v>95</v>
      </c>
      <c r="D1140" s="107" t="str">
        <f t="shared" si="124"/>
        <v>pdt_HS_N-1</v>
      </c>
      <c r="E1140" s="108">
        <f>HLOOKUP(D1140,Produits!$B$3:$N$4,2,FALSE)</f>
        <v>12</v>
      </c>
      <c r="F1140" s="108" t="str">
        <f t="shared" si="123"/>
        <v>Produits_PCP4_pdt_HS_N-1</v>
      </c>
      <c r="G1140" s="148">
        <f t="shared" si="110"/>
        <v>0</v>
      </c>
    </row>
    <row r="1141" spans="1:7" ht="26.4" x14ac:dyDescent="0.25">
      <c r="A1141" s="146" t="str">
        <f>+Identification!$C$4</f>
        <v>100000001</v>
      </c>
      <c r="B1141" s="146" t="s">
        <v>360</v>
      </c>
      <c r="C1141" s="147" t="s">
        <v>96</v>
      </c>
      <c r="D1141" s="107" t="str">
        <f t="shared" si="124"/>
        <v>pdt_HS_N-1</v>
      </c>
      <c r="E1141" s="108">
        <f>HLOOKUP(D1141,Produits!$B$3:$N$4,2,FALSE)</f>
        <v>12</v>
      </c>
      <c r="F1141" s="108" t="str">
        <f t="shared" si="123"/>
        <v>Produits_PCP5_pdt_HS_N-1</v>
      </c>
      <c r="G1141" s="148">
        <f t="shared" si="110"/>
        <v>0</v>
      </c>
    </row>
    <row r="1142" spans="1:7" ht="26.4" x14ac:dyDescent="0.25">
      <c r="A1142" s="146" t="str">
        <f>+Identification!$C$4</f>
        <v>100000001</v>
      </c>
      <c r="B1142" s="146" t="s">
        <v>360</v>
      </c>
      <c r="C1142" s="147" t="s">
        <v>97</v>
      </c>
      <c r="D1142" s="107" t="str">
        <f t="shared" si="124"/>
        <v>pdt_HS_N-1</v>
      </c>
      <c r="E1142" s="108">
        <f>HLOOKUP(D1142,Produits!$B$3:$N$4,2,FALSE)</f>
        <v>12</v>
      </c>
      <c r="F1142" s="108" t="str">
        <f t="shared" si="123"/>
        <v>Produits_PCP6_pdt_HS_N-1</v>
      </c>
      <c r="G1142" s="148">
        <f t="shared" si="110"/>
        <v>0</v>
      </c>
    </row>
    <row r="1143" spans="1:7" ht="26.4" x14ac:dyDescent="0.25">
      <c r="A1143" s="146" t="str">
        <f>+Identification!$C$4</f>
        <v>100000001</v>
      </c>
      <c r="B1143" s="146" t="s">
        <v>360</v>
      </c>
      <c r="C1143" s="147" t="s">
        <v>98</v>
      </c>
      <c r="D1143" s="107" t="str">
        <f t="shared" si="124"/>
        <v>pdt_HS_N-1</v>
      </c>
      <c r="E1143" s="108">
        <f>HLOOKUP(D1143,Produits!$B$3:$N$4,2,FALSE)</f>
        <v>12</v>
      </c>
      <c r="F1143" s="108" t="str">
        <f t="shared" si="123"/>
        <v>Produits_PCP7_pdt_HS_N-1</v>
      </c>
      <c r="G1143" s="148">
        <f t="shared" si="110"/>
        <v>0</v>
      </c>
    </row>
    <row r="1144" spans="1:7" ht="26.4" x14ac:dyDescent="0.25">
      <c r="A1144" s="146" t="str">
        <f>+Identification!$C$4</f>
        <v>100000001</v>
      </c>
      <c r="B1144" s="146" t="s">
        <v>360</v>
      </c>
      <c r="C1144" s="147" t="s">
        <v>99</v>
      </c>
      <c r="D1144" s="107" t="str">
        <f t="shared" si="124"/>
        <v>pdt_HS_N-1</v>
      </c>
      <c r="E1144" s="108">
        <f>HLOOKUP(D1144,Produits!$B$3:$N$4,2,FALSE)</f>
        <v>12</v>
      </c>
      <c r="F1144" s="108" t="str">
        <f t="shared" si="123"/>
        <v>Produits_PCP8_pdt_HS_N-1</v>
      </c>
      <c r="G1144" s="148">
        <f t="shared" si="110"/>
        <v>0</v>
      </c>
    </row>
    <row r="1145" spans="1:7" ht="26.4" x14ac:dyDescent="0.25">
      <c r="A1145" s="146" t="str">
        <f>+Identification!$C$4</f>
        <v>100000001</v>
      </c>
      <c r="B1145" s="146" t="s">
        <v>360</v>
      </c>
      <c r="C1145" s="147" t="s">
        <v>100</v>
      </c>
      <c r="D1145" s="107" t="str">
        <f t="shared" si="124"/>
        <v>pdt_HS_N-1</v>
      </c>
      <c r="E1145" s="108">
        <f>HLOOKUP(D1145,Produits!$B$3:$N$4,2,FALSE)</f>
        <v>12</v>
      </c>
      <c r="F1145" s="108" t="str">
        <f t="shared" si="123"/>
        <v>Produits_PCP9_pdt_HS_N-1</v>
      </c>
      <c r="G1145" s="148">
        <f t="shared" si="110"/>
        <v>0</v>
      </c>
    </row>
    <row r="1146" spans="1:7" ht="26.4" x14ac:dyDescent="0.25">
      <c r="A1146" s="146" t="str">
        <f>+Identification!$C$4</f>
        <v>100000001</v>
      </c>
      <c r="B1146" s="146" t="s">
        <v>360</v>
      </c>
      <c r="C1146" s="147" t="s">
        <v>101</v>
      </c>
      <c r="D1146" s="107" t="str">
        <f t="shared" si="124"/>
        <v>pdt_HS_N-1</v>
      </c>
      <c r="E1146" s="108">
        <f>HLOOKUP(D1146,Produits!$B$3:$N$4,2,FALSE)</f>
        <v>12</v>
      </c>
      <c r="F1146" s="108" t="str">
        <f t="shared" si="123"/>
        <v>Produits_PCP10_pdt_HS_N-1</v>
      </c>
      <c r="G1146" s="148">
        <f t="shared" si="110"/>
        <v>0</v>
      </c>
    </row>
    <row r="1147" spans="1:7" ht="26.4" x14ac:dyDescent="0.25">
      <c r="A1147" s="146" t="str">
        <f>+Identification!$C$4</f>
        <v>100000001</v>
      </c>
      <c r="B1147" s="146" t="s">
        <v>360</v>
      </c>
      <c r="C1147" s="147" t="s">
        <v>102</v>
      </c>
      <c r="D1147" s="107" t="str">
        <f t="shared" si="124"/>
        <v>pdt_HS_N-1</v>
      </c>
      <c r="E1147" s="108">
        <f>HLOOKUP(D1147,Produits!$B$3:$N$4,2,FALSE)</f>
        <v>12</v>
      </c>
      <c r="F1147" s="108" t="str">
        <f t="shared" si="123"/>
        <v>Produits_PCP11_pdt_HS_N-1</v>
      </c>
      <c r="G1147" s="148">
        <f t="shared" si="110"/>
        <v>0</v>
      </c>
    </row>
    <row r="1148" spans="1:7" ht="26.4" x14ac:dyDescent="0.25">
      <c r="A1148" s="146" t="str">
        <f>+Identification!$C$4</f>
        <v>100000001</v>
      </c>
      <c r="B1148" s="146" t="s">
        <v>360</v>
      </c>
      <c r="C1148" s="147" t="s">
        <v>103</v>
      </c>
      <c r="D1148" s="107" t="str">
        <f t="shared" si="124"/>
        <v>pdt_HS_N-1</v>
      </c>
      <c r="E1148" s="108">
        <f>HLOOKUP(D1148,Produits!$B$3:$N$4,2,FALSE)</f>
        <v>12</v>
      </c>
      <c r="F1148" s="108" t="str">
        <f t="shared" si="123"/>
        <v>Produits_PCP12_pdt_HS_N-1</v>
      </c>
      <c r="G1148" s="148">
        <f t="shared" si="110"/>
        <v>0</v>
      </c>
    </row>
    <row r="1149" spans="1:7" ht="26.4" x14ac:dyDescent="0.25">
      <c r="A1149" s="146" t="str">
        <f>+Identification!$C$4</f>
        <v>100000001</v>
      </c>
      <c r="B1149" s="146" t="s">
        <v>360</v>
      </c>
      <c r="C1149" s="147" t="s">
        <v>104</v>
      </c>
      <c r="D1149" s="107" t="str">
        <f t="shared" si="124"/>
        <v>pdt_HS_N-1</v>
      </c>
      <c r="E1149" s="108">
        <f>HLOOKUP(D1149,Produits!$B$3:$N$4,2,FALSE)</f>
        <v>12</v>
      </c>
      <c r="F1149" s="108" t="str">
        <f t="shared" si="123"/>
        <v>Produits_PCP13_pdt_HS_N-1</v>
      </c>
      <c r="G1149" s="148">
        <f t="shared" si="110"/>
        <v>0</v>
      </c>
    </row>
    <row r="1150" spans="1:7" ht="26.4" x14ac:dyDescent="0.25">
      <c r="A1150" s="146" t="str">
        <f>+Identification!$C$4</f>
        <v>100000001</v>
      </c>
      <c r="B1150" s="146" t="s">
        <v>360</v>
      </c>
      <c r="C1150" s="147" t="s">
        <v>105</v>
      </c>
      <c r="D1150" s="107" t="str">
        <f t="shared" si="124"/>
        <v>pdt_HS_N-1</v>
      </c>
      <c r="E1150" s="108">
        <f>HLOOKUP(D1150,Produits!$B$3:$N$4,2,FALSE)</f>
        <v>12</v>
      </c>
      <c r="F1150" s="108" t="str">
        <f t="shared" si="123"/>
        <v>Produits_PCP14_pdt_HS_N-1</v>
      </c>
      <c r="G1150" s="148">
        <f t="shared" si="110"/>
        <v>0</v>
      </c>
    </row>
    <row r="1151" spans="1:7" ht="26.4" x14ac:dyDescent="0.25">
      <c r="A1151" s="146" t="str">
        <f>+Identification!$C$4</f>
        <v>100000001</v>
      </c>
      <c r="B1151" s="146" t="s">
        <v>360</v>
      </c>
      <c r="C1151" s="147" t="s">
        <v>106</v>
      </c>
      <c r="D1151" s="107" t="str">
        <f t="shared" si="124"/>
        <v>pdt_HS_N-1</v>
      </c>
      <c r="E1151" s="108">
        <f>HLOOKUP(D1151,Produits!$B$3:$N$4,2,FALSE)</f>
        <v>12</v>
      </c>
      <c r="F1151" s="108" t="str">
        <f t="shared" si="123"/>
        <v>Produits_PCP15_pdt_HS_N-1</v>
      </c>
      <c r="G1151" s="148">
        <f t="shared" si="110"/>
        <v>0</v>
      </c>
    </row>
    <row r="1152" spans="1:7" ht="26.4" x14ac:dyDescent="0.25">
      <c r="A1152" s="146" t="str">
        <f>+Identification!$C$4</f>
        <v>100000001</v>
      </c>
      <c r="B1152" s="146" t="s">
        <v>360</v>
      </c>
      <c r="C1152" s="147" t="s">
        <v>107</v>
      </c>
      <c r="D1152" s="107" t="str">
        <f t="shared" si="124"/>
        <v>pdt_HS_N-1</v>
      </c>
      <c r="E1152" s="108">
        <f>HLOOKUP(D1152,Produits!$B$3:$N$4,2,FALSE)</f>
        <v>12</v>
      </c>
      <c r="F1152" s="108" t="str">
        <f t="shared" si="123"/>
        <v>Produits_PCP16_pdt_HS_N-1</v>
      </c>
      <c r="G1152" s="148">
        <f t="shared" si="110"/>
        <v>0</v>
      </c>
    </row>
    <row r="1153" spans="1:7" ht="26.4" x14ac:dyDescent="0.25">
      <c r="A1153" s="146" t="str">
        <f>+Identification!$C$4</f>
        <v>100000001</v>
      </c>
      <c r="B1153" s="146" t="s">
        <v>360</v>
      </c>
      <c r="C1153" s="147" t="s">
        <v>108</v>
      </c>
      <c r="D1153" s="107" t="str">
        <f t="shared" si="124"/>
        <v>pdt_HS_N-1</v>
      </c>
      <c r="E1153" s="108">
        <f>HLOOKUP(D1153,Produits!$B$3:$N$4,2,FALSE)</f>
        <v>12</v>
      </c>
      <c r="F1153" s="108" t="str">
        <f t="shared" si="123"/>
        <v>Produits_PCP17_pdt_HS_N-1</v>
      </c>
      <c r="G1153" s="148">
        <f t="shared" si="110"/>
        <v>0</v>
      </c>
    </row>
    <row r="1154" spans="1:7" ht="26.4" x14ac:dyDescent="0.25">
      <c r="A1154" s="146" t="str">
        <f>+Identification!$C$4</f>
        <v>100000001</v>
      </c>
      <c r="B1154" s="146" t="s">
        <v>360</v>
      </c>
      <c r="C1154" s="147" t="s">
        <v>109</v>
      </c>
      <c r="D1154" s="107" t="str">
        <f t="shared" si="124"/>
        <v>pdt_HS_N-1</v>
      </c>
      <c r="E1154" s="108">
        <f>HLOOKUP(D1154,Produits!$B$3:$N$4,2,FALSE)</f>
        <v>12</v>
      </c>
      <c r="F1154" s="108" t="str">
        <f t="shared" si="123"/>
        <v>Produits_PCP18_pdt_HS_N-1</v>
      </c>
      <c r="G1154" s="148">
        <f t="shared" si="110"/>
        <v>0</v>
      </c>
    </row>
    <row r="1155" spans="1:7" ht="26.4" x14ac:dyDescent="0.25">
      <c r="A1155" s="146" t="str">
        <f>+Identification!$C$4</f>
        <v>100000001</v>
      </c>
      <c r="B1155" s="146" t="s">
        <v>360</v>
      </c>
      <c r="C1155" s="147" t="s">
        <v>110</v>
      </c>
      <c r="D1155" s="107" t="str">
        <f t="shared" si="124"/>
        <v>pdt_HS_N-1</v>
      </c>
      <c r="E1155" s="108">
        <f>HLOOKUP(D1155,Produits!$B$3:$N$4,2,FALSE)</f>
        <v>12</v>
      </c>
      <c r="F1155" s="108" t="str">
        <f t="shared" si="123"/>
        <v>Produits_PCP19_pdt_HS_N-1</v>
      </c>
      <c r="G1155" s="148">
        <f t="shared" si="110"/>
        <v>0</v>
      </c>
    </row>
    <row r="1156" spans="1:7" ht="26.4" x14ac:dyDescent="0.25">
      <c r="A1156" s="146" t="str">
        <f>+Identification!$C$4</f>
        <v>100000001</v>
      </c>
      <c r="B1156" s="146" t="s">
        <v>360</v>
      </c>
      <c r="C1156" s="147" t="s">
        <v>111</v>
      </c>
      <c r="D1156" s="107" t="str">
        <f t="shared" si="124"/>
        <v>pdt_HS_N-1</v>
      </c>
      <c r="E1156" s="108">
        <f>HLOOKUP(D1156,Produits!$B$3:$N$4,2,FALSE)</f>
        <v>12</v>
      </c>
      <c r="F1156" s="108" t="str">
        <f t="shared" si="123"/>
        <v>Produits_PCP20_pdt_HS_N-1</v>
      </c>
      <c r="G1156" s="148">
        <f t="shared" si="110"/>
        <v>0</v>
      </c>
    </row>
    <row r="1157" spans="1:7" ht="26.4" x14ac:dyDescent="0.25">
      <c r="A1157" s="146" t="str">
        <f>+Identification!$C$4</f>
        <v>100000001</v>
      </c>
      <c r="B1157" s="146" t="s">
        <v>360</v>
      </c>
      <c r="C1157" s="147" t="s">
        <v>112</v>
      </c>
      <c r="D1157" s="107" t="str">
        <f t="shared" si="124"/>
        <v>pdt_HS_N-1</v>
      </c>
      <c r="E1157" s="108">
        <f>HLOOKUP(D1157,Produits!$B$3:$N$4,2,FALSE)</f>
        <v>12</v>
      </c>
      <c r="F1157" s="108" t="str">
        <f t="shared" si="123"/>
        <v>Produits_PCP21_pdt_HS_N-1</v>
      </c>
      <c r="G1157" s="148">
        <f t="shared" si="110"/>
        <v>0</v>
      </c>
    </row>
    <row r="1158" spans="1:7" ht="26.4" x14ac:dyDescent="0.25">
      <c r="A1158" s="146" t="str">
        <f>+Identification!$C$4</f>
        <v>100000001</v>
      </c>
      <c r="B1158" s="146" t="s">
        <v>360</v>
      </c>
      <c r="C1158" s="147" t="s">
        <v>113</v>
      </c>
      <c r="D1158" s="107" t="str">
        <f t="shared" si="124"/>
        <v>pdt_HS_N-1</v>
      </c>
      <c r="E1158" s="108">
        <f>HLOOKUP(D1158,Produits!$B$3:$N$4,2,FALSE)</f>
        <v>12</v>
      </c>
      <c r="F1158" s="108" t="str">
        <f t="shared" si="123"/>
        <v>Produits_PCP22_pdt_HS_N-1</v>
      </c>
      <c r="G1158" s="148">
        <f t="shared" si="110"/>
        <v>0</v>
      </c>
    </row>
    <row r="1159" spans="1:7" ht="26.4" x14ac:dyDescent="0.25">
      <c r="A1159" s="146" t="str">
        <f>+Identification!$C$4</f>
        <v>100000001</v>
      </c>
      <c r="B1159" s="146" t="s">
        <v>360</v>
      </c>
      <c r="C1159" s="147" t="s">
        <v>114</v>
      </c>
      <c r="D1159" s="107" t="str">
        <f t="shared" si="124"/>
        <v>pdt_HS_N-1</v>
      </c>
      <c r="E1159" s="108">
        <f>HLOOKUP(D1159,Produits!$B$3:$N$4,2,FALSE)</f>
        <v>12</v>
      </c>
      <c r="F1159" s="108" t="str">
        <f t="shared" si="123"/>
        <v>Produits_PCP23_pdt_HS_N-1</v>
      </c>
      <c r="G1159" s="148">
        <f t="shared" si="110"/>
        <v>0</v>
      </c>
    </row>
    <row r="1160" spans="1:7" ht="26.4" x14ac:dyDescent="0.25">
      <c r="A1160" s="146" t="str">
        <f>+Identification!$C$4</f>
        <v>100000001</v>
      </c>
      <c r="B1160" s="146" t="s">
        <v>360</v>
      </c>
      <c r="C1160" s="147" t="s">
        <v>115</v>
      </c>
      <c r="D1160" s="107" t="str">
        <f t="shared" si="124"/>
        <v>pdt_HS_N-1</v>
      </c>
      <c r="E1160" s="108">
        <f>HLOOKUP(D1160,Produits!$B$3:$N$4,2,FALSE)</f>
        <v>12</v>
      </c>
      <c r="F1160" s="108" t="str">
        <f t="shared" si="123"/>
        <v>Produits_PCP24_pdt_HS_N-1</v>
      </c>
      <c r="G1160" s="148">
        <f t="shared" si="110"/>
        <v>0</v>
      </c>
    </row>
    <row r="1161" spans="1:7" ht="26.4" x14ac:dyDescent="0.25">
      <c r="A1161" s="146" t="str">
        <f>+Identification!$C$4</f>
        <v>100000001</v>
      </c>
      <c r="B1161" s="146" t="s">
        <v>360</v>
      </c>
      <c r="C1161" s="147" t="s">
        <v>116</v>
      </c>
      <c r="D1161" s="107" t="str">
        <f t="shared" si="124"/>
        <v>pdt_HS_N-1</v>
      </c>
      <c r="E1161" s="108">
        <f>HLOOKUP(D1161,Produits!$B$3:$N$4,2,FALSE)</f>
        <v>12</v>
      </c>
      <c r="F1161" s="108" t="str">
        <f t="shared" si="123"/>
        <v>Produits_PCP25_pdt_HS_N-1</v>
      </c>
      <c r="G1161" s="148">
        <f t="shared" si="110"/>
        <v>0</v>
      </c>
    </row>
    <row r="1162" spans="1:7" ht="26.4" x14ac:dyDescent="0.25">
      <c r="A1162" s="146" t="str">
        <f>+Identification!$C$4</f>
        <v>100000001</v>
      </c>
      <c r="B1162" s="146" t="s">
        <v>360</v>
      </c>
      <c r="C1162" s="147" t="s">
        <v>117</v>
      </c>
      <c r="D1162" s="107" t="str">
        <f t="shared" si="124"/>
        <v>pdt_HS_N-1</v>
      </c>
      <c r="E1162" s="108">
        <f>HLOOKUP(D1162,Produits!$B$3:$N$4,2,FALSE)</f>
        <v>12</v>
      </c>
      <c r="F1162" s="108" t="str">
        <f t="shared" si="123"/>
        <v>Produits_PCP26_pdt_HS_N-1</v>
      </c>
      <c r="G1162" s="148">
        <f t="shared" si="110"/>
        <v>0</v>
      </c>
    </row>
    <row r="1163" spans="1:7" ht="26.4" x14ac:dyDescent="0.25">
      <c r="A1163" s="146" t="str">
        <f>+Identification!$C$4</f>
        <v>100000001</v>
      </c>
      <c r="B1163" s="146" t="s">
        <v>360</v>
      </c>
      <c r="C1163" s="147" t="s">
        <v>118</v>
      </c>
      <c r="D1163" s="107" t="str">
        <f t="shared" si="124"/>
        <v>pdt_HS_N-1</v>
      </c>
      <c r="E1163" s="108">
        <f>HLOOKUP(D1163,Produits!$B$3:$N$4,2,FALSE)</f>
        <v>12</v>
      </c>
      <c r="F1163" s="108" t="str">
        <f t="shared" si="123"/>
        <v>Produits_PCP27_pdt_HS_N-1</v>
      </c>
      <c r="G1163" s="148">
        <f t="shared" si="110"/>
        <v>0</v>
      </c>
    </row>
    <row r="1164" spans="1:7" ht="26.4" x14ac:dyDescent="0.25">
      <c r="A1164" s="146" t="str">
        <f>+Identification!$C$4</f>
        <v>100000001</v>
      </c>
      <c r="B1164" s="146" t="s">
        <v>360</v>
      </c>
      <c r="C1164" s="147" t="s">
        <v>119</v>
      </c>
      <c r="D1164" s="107" t="str">
        <f t="shared" si="124"/>
        <v>pdt_HS_N-1</v>
      </c>
      <c r="E1164" s="108">
        <f>HLOOKUP(D1164,Produits!$B$3:$N$4,2,FALSE)</f>
        <v>12</v>
      </c>
      <c r="F1164" s="108" t="str">
        <f t="shared" si="123"/>
        <v>Produits_PCP28_pdt_HS_N-1</v>
      </c>
      <c r="G1164" s="148">
        <f t="shared" si="110"/>
        <v>0</v>
      </c>
    </row>
    <row r="1165" spans="1:7" ht="26.4" x14ac:dyDescent="0.25">
      <c r="A1165" s="146" t="str">
        <f>+Identification!$C$4</f>
        <v>100000001</v>
      </c>
      <c r="B1165" s="146" t="s">
        <v>360</v>
      </c>
      <c r="C1165" s="147" t="s">
        <v>120</v>
      </c>
      <c r="D1165" s="107" t="str">
        <f t="shared" si="124"/>
        <v>pdt_HS_N-1</v>
      </c>
      <c r="E1165" s="108">
        <f>HLOOKUP(D1165,Produits!$B$3:$N$4,2,FALSE)</f>
        <v>12</v>
      </c>
      <c r="F1165" s="108" t="str">
        <f t="shared" si="123"/>
        <v>Produits_PCP29_pdt_HS_N-1</v>
      </c>
      <c r="G1165" s="148">
        <f t="shared" si="110"/>
        <v>0</v>
      </c>
    </row>
    <row r="1166" spans="1:7" ht="26.4" x14ac:dyDescent="0.25">
      <c r="A1166" s="146" t="str">
        <f>+Identification!$C$4</f>
        <v>100000001</v>
      </c>
      <c r="B1166" s="146" t="s">
        <v>360</v>
      </c>
      <c r="C1166" s="147" t="s">
        <v>121</v>
      </c>
      <c r="D1166" s="107" t="str">
        <f t="shared" si="124"/>
        <v>pdt_HS_N-1</v>
      </c>
      <c r="E1166" s="108">
        <f>HLOOKUP(D1166,Produits!$B$3:$N$4,2,FALSE)</f>
        <v>12</v>
      </c>
      <c r="F1166" s="108" t="str">
        <f t="shared" si="123"/>
        <v>Produits_PCP30_pdt_HS_N-1</v>
      </c>
      <c r="G1166" s="148">
        <f t="shared" si="110"/>
        <v>0</v>
      </c>
    </row>
    <row r="1167" spans="1:7" ht="26.4" x14ac:dyDescent="0.25">
      <c r="A1167" s="146" t="str">
        <f>+Identification!$C$4</f>
        <v>100000001</v>
      </c>
      <c r="B1167" s="146" t="s">
        <v>360</v>
      </c>
      <c r="C1167" s="147" t="s">
        <v>122</v>
      </c>
      <c r="D1167" s="107" t="str">
        <f t="shared" si="124"/>
        <v>pdt_HS_N-1</v>
      </c>
      <c r="E1167" s="108">
        <f>HLOOKUP(D1167,Produits!$B$3:$N$4,2,FALSE)</f>
        <v>12</v>
      </c>
      <c r="F1167" s="108" t="str">
        <f t="shared" si="123"/>
        <v>Produits_PCP31_pdt_HS_N-1</v>
      </c>
      <c r="G1167" s="148">
        <f t="shared" si="110"/>
        <v>0</v>
      </c>
    </row>
    <row r="1168" spans="1:7" ht="26.4" x14ac:dyDescent="0.25">
      <c r="A1168" s="146" t="str">
        <f>+Identification!$C$4</f>
        <v>100000001</v>
      </c>
      <c r="B1168" s="146" t="s">
        <v>360</v>
      </c>
      <c r="C1168" s="147" t="s">
        <v>123</v>
      </c>
      <c r="D1168" s="107" t="str">
        <f t="shared" si="124"/>
        <v>pdt_HS_N-1</v>
      </c>
      <c r="E1168" s="108">
        <f>HLOOKUP(D1168,Produits!$B$3:$N$4,2,FALSE)</f>
        <v>12</v>
      </c>
      <c r="F1168" s="108" t="str">
        <f t="shared" si="123"/>
        <v>Produits_PCP32_pdt_HS_N-1</v>
      </c>
      <c r="G1168" s="148">
        <f t="shared" si="110"/>
        <v>0</v>
      </c>
    </row>
    <row r="1169" spans="1:7" ht="26.4" x14ac:dyDescent="0.25">
      <c r="A1169" s="146" t="str">
        <f>+Identification!$C$4</f>
        <v>100000001</v>
      </c>
      <c r="B1169" s="146" t="s">
        <v>360</v>
      </c>
      <c r="C1169" s="147" t="s">
        <v>124</v>
      </c>
      <c r="D1169" s="107" t="str">
        <f t="shared" si="124"/>
        <v>pdt_HS_N-1</v>
      </c>
      <c r="E1169" s="108">
        <f>HLOOKUP(D1169,Produits!$B$3:$N$4,2,FALSE)</f>
        <v>12</v>
      </c>
      <c r="F1169" s="108" t="str">
        <f t="shared" si="123"/>
        <v>Produits_PCP33_pdt_HS_N-1</v>
      </c>
      <c r="G1169" s="148">
        <f t="shared" si="110"/>
        <v>0</v>
      </c>
    </row>
    <row r="1170" spans="1:7" ht="26.4" x14ac:dyDescent="0.25">
      <c r="A1170" s="146" t="str">
        <f>+Identification!$C$4</f>
        <v>100000001</v>
      </c>
      <c r="B1170" s="146" t="s">
        <v>360</v>
      </c>
      <c r="C1170" s="147" t="s">
        <v>125</v>
      </c>
      <c r="D1170" s="107" t="str">
        <f t="shared" si="124"/>
        <v>pdt_HS_N-1</v>
      </c>
      <c r="E1170" s="108">
        <f>HLOOKUP(D1170,Produits!$B$3:$N$4,2,FALSE)</f>
        <v>12</v>
      </c>
      <c r="F1170" s="108" t="str">
        <f t="shared" si="123"/>
        <v>Produits_PCP34_pdt_HS_N-1</v>
      </c>
      <c r="G1170" s="148">
        <f t="shared" si="110"/>
        <v>0</v>
      </c>
    </row>
    <row r="1171" spans="1:7" ht="26.4" x14ac:dyDescent="0.25">
      <c r="A1171" s="146" t="str">
        <f>+Identification!$C$4</f>
        <v>100000001</v>
      </c>
      <c r="B1171" s="146" t="s">
        <v>360</v>
      </c>
      <c r="C1171" s="147" t="s">
        <v>126</v>
      </c>
      <c r="D1171" s="107" t="str">
        <f t="shared" si="124"/>
        <v>pdt_HS_N-1</v>
      </c>
      <c r="E1171" s="108">
        <f>HLOOKUP(D1171,Produits!$B$3:$N$4,2,FALSE)</f>
        <v>12</v>
      </c>
      <c r="F1171" s="108" t="str">
        <f t="shared" si="123"/>
        <v>Produits_PCP35_pdt_HS_N-1</v>
      </c>
      <c r="G1171" s="148">
        <f t="shared" si="110"/>
        <v>0</v>
      </c>
    </row>
    <row r="1172" spans="1:7" ht="26.4" x14ac:dyDescent="0.25">
      <c r="A1172" s="146" t="str">
        <f>+Identification!$C$4</f>
        <v>100000001</v>
      </c>
      <c r="B1172" s="146" t="s">
        <v>360</v>
      </c>
      <c r="C1172" s="147" t="s">
        <v>127</v>
      </c>
      <c r="D1172" s="107" t="str">
        <f t="shared" si="124"/>
        <v>pdt_HS_N-1</v>
      </c>
      <c r="E1172" s="108">
        <f>HLOOKUP(D1172,Produits!$B$3:$N$4,2,FALSE)</f>
        <v>12</v>
      </c>
      <c r="F1172" s="108" t="str">
        <f t="shared" si="123"/>
        <v>Produits_PCP36_pdt_HS_N-1</v>
      </c>
      <c r="G1172" s="148">
        <f t="shared" si="110"/>
        <v>0</v>
      </c>
    </row>
    <row r="1173" spans="1:7" ht="26.4" x14ac:dyDescent="0.25">
      <c r="A1173" s="146" t="str">
        <f>+Identification!$C$4</f>
        <v>100000001</v>
      </c>
      <c r="B1173" s="146" t="s">
        <v>360</v>
      </c>
      <c r="C1173" s="147" t="s">
        <v>128</v>
      </c>
      <c r="D1173" s="107" t="str">
        <f t="shared" si="124"/>
        <v>pdt_HS_N-1</v>
      </c>
      <c r="E1173" s="108">
        <f>HLOOKUP(D1173,Produits!$B$3:$N$4,2,FALSE)</f>
        <v>12</v>
      </c>
      <c r="F1173" s="108" t="str">
        <f t="shared" si="123"/>
        <v>Produits_PCP37_pdt_HS_N-1</v>
      </c>
      <c r="G1173" s="148">
        <f t="shared" si="110"/>
        <v>0</v>
      </c>
    </row>
    <row r="1174" spans="1:7" ht="26.4" x14ac:dyDescent="0.25">
      <c r="A1174" s="146" t="str">
        <f>+Identification!$C$4</f>
        <v>100000001</v>
      </c>
      <c r="B1174" s="146" t="s">
        <v>360</v>
      </c>
      <c r="C1174" s="147" t="s">
        <v>129</v>
      </c>
      <c r="D1174" s="107" t="str">
        <f t="shared" si="124"/>
        <v>pdt_HS_N-1</v>
      </c>
      <c r="E1174" s="108">
        <f>HLOOKUP(D1174,Produits!$B$3:$N$4,2,FALSE)</f>
        <v>12</v>
      </c>
      <c r="F1174" s="108" t="str">
        <f t="shared" si="123"/>
        <v>Produits_PCP38_pdt_HS_N-1</v>
      </c>
      <c r="G1174" s="148">
        <f t="shared" si="110"/>
        <v>0</v>
      </c>
    </row>
    <row r="1175" spans="1:7" ht="26.4" x14ac:dyDescent="0.25">
      <c r="A1175" s="146" t="str">
        <f>+Identification!$C$4</f>
        <v>100000001</v>
      </c>
      <c r="B1175" s="146" t="s">
        <v>360</v>
      </c>
      <c r="C1175" s="147" t="s">
        <v>130</v>
      </c>
      <c r="D1175" s="107" t="str">
        <f t="shared" si="124"/>
        <v>pdt_HS_N-1</v>
      </c>
      <c r="E1175" s="108">
        <f>HLOOKUP(D1175,Produits!$B$3:$N$4,2,FALSE)</f>
        <v>12</v>
      </c>
      <c r="F1175" s="108" t="str">
        <f t="shared" si="123"/>
        <v>Produits_PCP39_pdt_HS_N-1</v>
      </c>
      <c r="G1175" s="148">
        <f t="shared" ref="G1175:G1274" si="125">VLOOKUP(C1175,PCP,E1175,FALSE)</f>
        <v>0</v>
      </c>
    </row>
    <row r="1176" spans="1:7" ht="26.4" x14ac:dyDescent="0.25">
      <c r="A1176" s="146" t="str">
        <f>+Identification!$C$4</f>
        <v>100000001</v>
      </c>
      <c r="B1176" s="146" t="s">
        <v>360</v>
      </c>
      <c r="C1176" s="147" t="s">
        <v>131</v>
      </c>
      <c r="D1176" s="107" t="str">
        <f t="shared" si="124"/>
        <v>pdt_HS_N-1</v>
      </c>
      <c r="E1176" s="108">
        <f>HLOOKUP(D1176,Produits!$B$3:$N$4,2,FALSE)</f>
        <v>12</v>
      </c>
      <c r="F1176" s="108" t="str">
        <f t="shared" si="123"/>
        <v>Produits_PCP40_pdt_HS_N-1</v>
      </c>
      <c r="G1176" s="148">
        <f t="shared" si="125"/>
        <v>0</v>
      </c>
    </row>
    <row r="1177" spans="1:7" ht="26.4" x14ac:dyDescent="0.25">
      <c r="A1177" s="146" t="str">
        <f>+Identification!$C$4</f>
        <v>100000001</v>
      </c>
      <c r="B1177" s="146" t="s">
        <v>360</v>
      </c>
      <c r="C1177" s="147" t="s">
        <v>132</v>
      </c>
      <c r="D1177" s="107" t="str">
        <f t="shared" si="124"/>
        <v>pdt_HS_N-1</v>
      </c>
      <c r="E1177" s="108">
        <f>HLOOKUP(D1177,Produits!$B$3:$N$4,2,FALSE)</f>
        <v>12</v>
      </c>
      <c r="F1177" s="108" t="str">
        <f t="shared" si="123"/>
        <v>Produits_PCP41_pdt_HS_N-1</v>
      </c>
      <c r="G1177" s="148">
        <f t="shared" si="125"/>
        <v>0</v>
      </c>
    </row>
    <row r="1178" spans="1:7" ht="26.4" x14ac:dyDescent="0.25">
      <c r="A1178" s="146" t="str">
        <f>+Identification!$C$4</f>
        <v>100000001</v>
      </c>
      <c r="B1178" s="146" t="s">
        <v>360</v>
      </c>
      <c r="C1178" s="147" t="s">
        <v>133</v>
      </c>
      <c r="D1178" s="107" t="str">
        <f t="shared" si="124"/>
        <v>pdt_HS_N-1</v>
      </c>
      <c r="E1178" s="108">
        <f>HLOOKUP(D1178,Produits!$B$3:$N$4,2,FALSE)</f>
        <v>12</v>
      </c>
      <c r="F1178" s="108" t="str">
        <f t="shared" si="123"/>
        <v>Produits_PCP42_pdt_HS_N-1</v>
      </c>
      <c r="G1178" s="148">
        <f t="shared" si="125"/>
        <v>0</v>
      </c>
    </row>
    <row r="1179" spans="1:7" ht="26.4" x14ac:dyDescent="0.25">
      <c r="A1179" s="146" t="str">
        <f>+Identification!$C$4</f>
        <v>100000001</v>
      </c>
      <c r="B1179" s="146" t="s">
        <v>360</v>
      </c>
      <c r="C1179" s="147" t="s">
        <v>134</v>
      </c>
      <c r="D1179" s="107" t="str">
        <f t="shared" si="124"/>
        <v>pdt_HS_N-1</v>
      </c>
      <c r="E1179" s="108">
        <f>HLOOKUP(D1179,Produits!$B$3:$N$4,2,FALSE)</f>
        <v>12</v>
      </c>
      <c r="F1179" s="108" t="str">
        <f t="shared" si="123"/>
        <v>Produits_PCP43_pdt_HS_N-1</v>
      </c>
      <c r="G1179" s="148">
        <f t="shared" si="125"/>
        <v>0</v>
      </c>
    </row>
    <row r="1180" spans="1:7" ht="26.4" x14ac:dyDescent="0.25">
      <c r="A1180" s="146" t="str">
        <f>+Identification!$C$4</f>
        <v>100000001</v>
      </c>
      <c r="B1180" s="146" t="s">
        <v>360</v>
      </c>
      <c r="C1180" s="147" t="s">
        <v>135</v>
      </c>
      <c r="D1180" s="107" t="str">
        <f t="shared" si="124"/>
        <v>pdt_HS_N-1</v>
      </c>
      <c r="E1180" s="108">
        <f>HLOOKUP(D1180,Produits!$B$3:$N$4,2,FALSE)</f>
        <v>12</v>
      </c>
      <c r="F1180" s="108" t="str">
        <f t="shared" si="123"/>
        <v>Produits_PCP44_pdt_HS_N-1</v>
      </c>
      <c r="G1180" s="148">
        <f t="shared" si="125"/>
        <v>0</v>
      </c>
    </row>
    <row r="1181" spans="1:7" ht="26.4" x14ac:dyDescent="0.25">
      <c r="A1181" s="146" t="str">
        <f>+Identification!$C$4</f>
        <v>100000001</v>
      </c>
      <c r="B1181" s="146" t="s">
        <v>360</v>
      </c>
      <c r="C1181" s="147" t="s">
        <v>136</v>
      </c>
      <c r="D1181" s="107" t="str">
        <f t="shared" si="124"/>
        <v>pdt_HS_N-1</v>
      </c>
      <c r="E1181" s="108">
        <f>HLOOKUP(D1181,Produits!$B$3:$N$4,2,FALSE)</f>
        <v>12</v>
      </c>
      <c r="F1181" s="108" t="str">
        <f t="shared" si="123"/>
        <v>Produits_PCP45_pdt_HS_N-1</v>
      </c>
      <c r="G1181" s="148">
        <f t="shared" si="125"/>
        <v>0</v>
      </c>
    </row>
    <row r="1182" spans="1:7" ht="26.4" x14ac:dyDescent="0.25">
      <c r="A1182" s="146" t="str">
        <f>+Identification!$C$4</f>
        <v>100000001</v>
      </c>
      <c r="B1182" s="146" t="s">
        <v>360</v>
      </c>
      <c r="C1182" s="147" t="s">
        <v>137</v>
      </c>
      <c r="D1182" s="107" t="str">
        <f t="shared" si="124"/>
        <v>pdt_HS_N-1</v>
      </c>
      <c r="E1182" s="108">
        <f>HLOOKUP(D1182,Produits!$B$3:$N$4,2,FALSE)</f>
        <v>12</v>
      </c>
      <c r="F1182" s="108" t="str">
        <f t="shared" si="123"/>
        <v>Produits_PCP46_pdt_HS_N-1</v>
      </c>
      <c r="G1182" s="148">
        <f t="shared" si="125"/>
        <v>0</v>
      </c>
    </row>
    <row r="1183" spans="1:7" ht="26.4" x14ac:dyDescent="0.25">
      <c r="A1183" s="146" t="str">
        <f>+Identification!$C$4</f>
        <v>100000001</v>
      </c>
      <c r="B1183" s="146" t="s">
        <v>360</v>
      </c>
      <c r="C1183" s="147" t="s">
        <v>138</v>
      </c>
      <c r="D1183" s="107" t="str">
        <f t="shared" si="124"/>
        <v>pdt_HS_N-1</v>
      </c>
      <c r="E1183" s="108">
        <f>HLOOKUP(D1183,Produits!$B$3:$N$4,2,FALSE)</f>
        <v>12</v>
      </c>
      <c r="F1183" s="108" t="str">
        <f t="shared" si="123"/>
        <v>Produits_PCP47_pdt_HS_N-1</v>
      </c>
      <c r="G1183" s="148">
        <f t="shared" si="125"/>
        <v>0</v>
      </c>
    </row>
    <row r="1184" spans="1:7" ht="26.4" x14ac:dyDescent="0.25">
      <c r="A1184" s="146" t="str">
        <f>+Identification!$C$4</f>
        <v>100000001</v>
      </c>
      <c r="B1184" s="146" t="s">
        <v>360</v>
      </c>
      <c r="C1184" s="147" t="s">
        <v>139</v>
      </c>
      <c r="D1184" s="107" t="str">
        <f t="shared" si="124"/>
        <v>pdt_HS_N-1</v>
      </c>
      <c r="E1184" s="108">
        <f>HLOOKUP(D1184,Produits!$B$3:$N$4,2,FALSE)</f>
        <v>12</v>
      </c>
      <c r="F1184" s="108" t="str">
        <f t="shared" si="123"/>
        <v>Produits_PCP48_pdt_HS_N-1</v>
      </c>
      <c r="G1184" s="148">
        <f t="shared" si="125"/>
        <v>0</v>
      </c>
    </row>
    <row r="1185" spans="1:7" ht="26.4" x14ac:dyDescent="0.25">
      <c r="A1185" s="146" t="str">
        <f>+Identification!$C$4</f>
        <v>100000001</v>
      </c>
      <c r="B1185" s="146" t="s">
        <v>360</v>
      </c>
      <c r="C1185" s="147" t="s">
        <v>140</v>
      </c>
      <c r="D1185" s="107" t="str">
        <f t="shared" si="124"/>
        <v>pdt_HS_N-1</v>
      </c>
      <c r="E1185" s="108">
        <f>HLOOKUP(D1185,Produits!$B$3:$N$4,2,FALSE)</f>
        <v>12</v>
      </c>
      <c r="F1185" s="108" t="str">
        <f t="shared" si="123"/>
        <v>Produits_PCP49_pdt_HS_N-1</v>
      </c>
      <c r="G1185" s="148">
        <f t="shared" si="125"/>
        <v>0</v>
      </c>
    </row>
    <row r="1186" spans="1:7" ht="26.4" x14ac:dyDescent="0.25">
      <c r="A1186" s="146" t="str">
        <f>+Identification!$C$4</f>
        <v>100000001</v>
      </c>
      <c r="B1186" s="146" t="s">
        <v>360</v>
      </c>
      <c r="C1186" s="147" t="s">
        <v>141</v>
      </c>
      <c r="D1186" s="107" t="str">
        <f t="shared" si="124"/>
        <v>pdt_HS_N-1</v>
      </c>
      <c r="E1186" s="108">
        <f>HLOOKUP(D1186,Produits!$B$3:$N$4,2,FALSE)</f>
        <v>12</v>
      </c>
      <c r="F1186" s="108" t="str">
        <f t="shared" si="123"/>
        <v>Produits_PCP50_pdt_HS_N-1</v>
      </c>
      <c r="G1186" s="148">
        <f t="shared" si="125"/>
        <v>0</v>
      </c>
    </row>
    <row r="1187" spans="1:7" ht="26.4" x14ac:dyDescent="0.25">
      <c r="A1187" s="146" t="str">
        <f>+Identification!$C$4</f>
        <v>100000001</v>
      </c>
      <c r="B1187" s="146" t="s">
        <v>360</v>
      </c>
      <c r="C1187" s="147" t="s">
        <v>142</v>
      </c>
      <c r="D1187" s="107" t="str">
        <f t="shared" si="124"/>
        <v>pdt_HS_N-1</v>
      </c>
      <c r="E1187" s="108">
        <f>HLOOKUP(D1187,Produits!$B$3:$N$4,2,FALSE)</f>
        <v>12</v>
      </c>
      <c r="F1187" s="108" t="str">
        <f t="shared" si="123"/>
        <v>Produits_PCP51_pdt_HS_N-1</v>
      </c>
      <c r="G1187" s="148">
        <f t="shared" si="125"/>
        <v>0</v>
      </c>
    </row>
    <row r="1188" spans="1:7" ht="26.4" x14ac:dyDescent="0.25">
      <c r="A1188" s="146" t="str">
        <f>+Identification!$C$4</f>
        <v>100000001</v>
      </c>
      <c r="B1188" s="146" t="s">
        <v>360</v>
      </c>
      <c r="C1188" s="147" t="s">
        <v>143</v>
      </c>
      <c r="D1188" s="107" t="str">
        <f t="shared" si="124"/>
        <v>pdt_HS_N-1</v>
      </c>
      <c r="E1188" s="108">
        <f>HLOOKUP(D1188,Produits!$B$3:$N$4,2,FALSE)</f>
        <v>12</v>
      </c>
      <c r="F1188" s="108" t="str">
        <f t="shared" si="123"/>
        <v>Produits_PCP52_pdt_HS_N-1</v>
      </c>
      <c r="G1188" s="148">
        <f t="shared" si="125"/>
        <v>0</v>
      </c>
    </row>
    <row r="1189" spans="1:7" ht="26.4" x14ac:dyDescent="0.25">
      <c r="A1189" s="146" t="str">
        <f>+Identification!$C$4</f>
        <v>100000001</v>
      </c>
      <c r="B1189" s="146" t="s">
        <v>360</v>
      </c>
      <c r="C1189" s="147" t="s">
        <v>144</v>
      </c>
      <c r="D1189" s="107" t="str">
        <f t="shared" si="124"/>
        <v>pdt_HS_N-1</v>
      </c>
      <c r="E1189" s="108">
        <f>HLOOKUP(D1189,Produits!$B$3:$N$4,2,FALSE)</f>
        <v>12</v>
      </c>
      <c r="F1189" s="108" t="str">
        <f t="shared" si="123"/>
        <v>Produits_PCP53_pdt_HS_N-1</v>
      </c>
      <c r="G1189" s="148">
        <f t="shared" si="125"/>
        <v>0</v>
      </c>
    </row>
    <row r="1190" spans="1:7" ht="26.4" x14ac:dyDescent="0.25">
      <c r="A1190" s="146" t="str">
        <f>+Identification!$C$4</f>
        <v>100000001</v>
      </c>
      <c r="B1190" s="146" t="s">
        <v>360</v>
      </c>
      <c r="C1190" s="147" t="s">
        <v>145</v>
      </c>
      <c r="D1190" s="107" t="str">
        <f t="shared" si="124"/>
        <v>pdt_HS_N-1</v>
      </c>
      <c r="E1190" s="108">
        <f>HLOOKUP(D1190,Produits!$B$3:$N$4,2,FALSE)</f>
        <v>12</v>
      </c>
      <c r="F1190" s="108" t="str">
        <f t="shared" si="123"/>
        <v>Produits_PCP54_pdt_HS_N-1</v>
      </c>
      <c r="G1190" s="148">
        <f t="shared" si="125"/>
        <v>0</v>
      </c>
    </row>
    <row r="1191" spans="1:7" ht="26.4" x14ac:dyDescent="0.25">
      <c r="A1191" s="146" t="str">
        <f>+Identification!$C$4</f>
        <v>100000001</v>
      </c>
      <c r="B1191" s="146" t="s">
        <v>360</v>
      </c>
      <c r="C1191" s="147" t="s">
        <v>146</v>
      </c>
      <c r="D1191" s="107" t="str">
        <f t="shared" si="124"/>
        <v>pdt_HS_N-1</v>
      </c>
      <c r="E1191" s="108">
        <f>HLOOKUP(D1191,Produits!$B$3:$N$4,2,FALSE)</f>
        <v>12</v>
      </c>
      <c r="F1191" s="108" t="str">
        <f t="shared" si="123"/>
        <v>Produits_PCP55_pdt_HS_N-1</v>
      </c>
      <c r="G1191" s="148">
        <f t="shared" si="125"/>
        <v>0</v>
      </c>
    </row>
    <row r="1192" spans="1:7" ht="26.4" x14ac:dyDescent="0.25">
      <c r="A1192" s="146" t="str">
        <f>+Identification!$C$4</f>
        <v>100000001</v>
      </c>
      <c r="B1192" s="146" t="s">
        <v>360</v>
      </c>
      <c r="C1192" s="147" t="s">
        <v>147</v>
      </c>
      <c r="D1192" s="107" t="str">
        <f t="shared" si="124"/>
        <v>pdt_HS_N-1</v>
      </c>
      <c r="E1192" s="108">
        <f>HLOOKUP(D1192,Produits!$B$3:$N$4,2,FALSE)</f>
        <v>12</v>
      </c>
      <c r="F1192" s="108" t="str">
        <f t="shared" si="123"/>
        <v>Produits_PCP56_pdt_HS_N-1</v>
      </c>
      <c r="G1192" s="148">
        <f t="shared" si="125"/>
        <v>0</v>
      </c>
    </row>
    <row r="1193" spans="1:7" ht="26.4" x14ac:dyDescent="0.25">
      <c r="A1193" s="146" t="str">
        <f>+Identification!$C$4</f>
        <v>100000001</v>
      </c>
      <c r="B1193" s="146" t="s">
        <v>360</v>
      </c>
      <c r="C1193" s="147" t="s">
        <v>148</v>
      </c>
      <c r="D1193" s="107" t="str">
        <f t="shared" si="124"/>
        <v>pdt_HS_N-1</v>
      </c>
      <c r="E1193" s="108">
        <f>HLOOKUP(D1193,Produits!$B$3:$N$4,2,FALSE)</f>
        <v>12</v>
      </c>
      <c r="F1193" s="108" t="str">
        <f t="shared" si="123"/>
        <v>Produits_PCP57_pdt_HS_N-1</v>
      </c>
      <c r="G1193" s="148">
        <f t="shared" si="125"/>
        <v>0</v>
      </c>
    </row>
    <row r="1194" spans="1:7" ht="26.4" x14ac:dyDescent="0.25">
      <c r="A1194" s="146" t="str">
        <f>+Identification!$C$4</f>
        <v>100000001</v>
      </c>
      <c r="B1194" s="146" t="s">
        <v>360</v>
      </c>
      <c r="C1194" s="147" t="s">
        <v>149</v>
      </c>
      <c r="D1194" s="107" t="str">
        <f t="shared" si="124"/>
        <v>pdt_HS_N-1</v>
      </c>
      <c r="E1194" s="108">
        <f>HLOOKUP(D1194,Produits!$B$3:$N$4,2,FALSE)</f>
        <v>12</v>
      </c>
      <c r="F1194" s="108" t="str">
        <f t="shared" si="123"/>
        <v>Produits_PCP58_pdt_HS_N-1</v>
      </c>
      <c r="G1194" s="148">
        <f t="shared" si="125"/>
        <v>0</v>
      </c>
    </row>
    <row r="1195" spans="1:7" ht="26.4" x14ac:dyDescent="0.25">
      <c r="A1195" s="146" t="str">
        <f>+Identification!$C$4</f>
        <v>100000001</v>
      </c>
      <c r="B1195" s="146" t="s">
        <v>360</v>
      </c>
      <c r="C1195" s="147" t="s">
        <v>150</v>
      </c>
      <c r="D1195" s="107" t="str">
        <f t="shared" si="124"/>
        <v>pdt_HS_N-1</v>
      </c>
      <c r="E1195" s="108">
        <f>HLOOKUP(D1195,Produits!$B$3:$N$4,2,FALSE)</f>
        <v>12</v>
      </c>
      <c r="F1195" s="108" t="str">
        <f t="shared" si="123"/>
        <v>Produits_PCP59_pdt_HS_N-1</v>
      </c>
      <c r="G1195" s="148">
        <f t="shared" si="125"/>
        <v>0</v>
      </c>
    </row>
    <row r="1196" spans="1:7" ht="26.4" x14ac:dyDescent="0.25">
      <c r="A1196" s="146" t="str">
        <f>+Identification!$C$4</f>
        <v>100000001</v>
      </c>
      <c r="B1196" s="146" t="s">
        <v>360</v>
      </c>
      <c r="C1196" s="147" t="s">
        <v>151</v>
      </c>
      <c r="D1196" s="107" t="str">
        <f t="shared" si="124"/>
        <v>pdt_HS_N-1</v>
      </c>
      <c r="E1196" s="108">
        <f>HLOOKUP(D1196,Produits!$B$3:$N$4,2,FALSE)</f>
        <v>12</v>
      </c>
      <c r="F1196" s="108" t="str">
        <f t="shared" si="123"/>
        <v>Produits_PCP60_pdt_HS_N-1</v>
      </c>
      <c r="G1196" s="148">
        <f t="shared" si="125"/>
        <v>0</v>
      </c>
    </row>
    <row r="1197" spans="1:7" ht="26.4" x14ac:dyDescent="0.25">
      <c r="A1197" s="146" t="str">
        <f>+Identification!$C$4</f>
        <v>100000001</v>
      </c>
      <c r="B1197" s="146" t="s">
        <v>360</v>
      </c>
      <c r="C1197" s="147" t="s">
        <v>152</v>
      </c>
      <c r="D1197" s="107" t="str">
        <f t="shared" si="124"/>
        <v>pdt_HS_N-1</v>
      </c>
      <c r="E1197" s="108">
        <f>HLOOKUP(D1197,Produits!$B$3:$N$4,2,FALSE)</f>
        <v>12</v>
      </c>
      <c r="F1197" s="108" t="str">
        <f t="shared" si="123"/>
        <v>Produits_PCP61_pdt_HS_N-1</v>
      </c>
      <c r="G1197" s="148">
        <f t="shared" si="125"/>
        <v>0</v>
      </c>
    </row>
    <row r="1198" spans="1:7" ht="26.4" x14ac:dyDescent="0.25">
      <c r="A1198" s="146" t="str">
        <f>+Identification!$C$4</f>
        <v>100000001</v>
      </c>
      <c r="B1198" s="146" t="s">
        <v>360</v>
      </c>
      <c r="C1198" s="147" t="s">
        <v>153</v>
      </c>
      <c r="D1198" s="107" t="str">
        <f t="shared" si="124"/>
        <v>pdt_HS_N-1</v>
      </c>
      <c r="E1198" s="108">
        <f>HLOOKUP(D1198,Produits!$B$3:$N$4,2,FALSE)</f>
        <v>12</v>
      </c>
      <c r="F1198" s="108" t="str">
        <f t="shared" si="123"/>
        <v>Produits_PCP62_pdt_HS_N-1</v>
      </c>
      <c r="G1198" s="148">
        <f t="shared" si="125"/>
        <v>0</v>
      </c>
    </row>
    <row r="1199" spans="1:7" ht="26.4" x14ac:dyDescent="0.25">
      <c r="A1199" s="146" t="str">
        <f>+Identification!$C$4</f>
        <v>100000001</v>
      </c>
      <c r="B1199" s="146" t="s">
        <v>360</v>
      </c>
      <c r="C1199" s="147" t="s">
        <v>154</v>
      </c>
      <c r="D1199" s="107" t="str">
        <f t="shared" si="124"/>
        <v>pdt_HS_N-1</v>
      </c>
      <c r="E1199" s="108">
        <f>HLOOKUP(D1199,Produits!$B$3:$N$4,2,FALSE)</f>
        <v>12</v>
      </c>
      <c r="F1199" s="108" t="str">
        <f t="shared" si="123"/>
        <v>Produits_PCP63_pdt_HS_N-1</v>
      </c>
      <c r="G1199" s="148">
        <f t="shared" si="125"/>
        <v>0</v>
      </c>
    </row>
    <row r="1200" spans="1:7" ht="26.4" x14ac:dyDescent="0.25">
      <c r="A1200" s="146" t="str">
        <f>+Identification!$C$4</f>
        <v>100000001</v>
      </c>
      <c r="B1200" s="146" t="s">
        <v>360</v>
      </c>
      <c r="C1200" s="147" t="s">
        <v>155</v>
      </c>
      <c r="D1200" s="107" t="str">
        <f t="shared" si="124"/>
        <v>pdt_HS_N-1</v>
      </c>
      <c r="E1200" s="108">
        <f>HLOOKUP(D1200,Produits!$B$3:$N$4,2,FALSE)</f>
        <v>12</v>
      </c>
      <c r="F1200" s="108" t="str">
        <f t="shared" si="123"/>
        <v>Produits_PCP64_pdt_HS_N-1</v>
      </c>
      <c r="G1200" s="148">
        <f t="shared" si="125"/>
        <v>0</v>
      </c>
    </row>
    <row r="1201" spans="1:7" ht="26.4" x14ac:dyDescent="0.25">
      <c r="A1201" s="146" t="str">
        <f>+Identification!$C$4</f>
        <v>100000001</v>
      </c>
      <c r="B1201" s="146" t="s">
        <v>360</v>
      </c>
      <c r="C1201" s="147" t="s">
        <v>156</v>
      </c>
      <c r="D1201" s="107" t="str">
        <f t="shared" si="124"/>
        <v>pdt_HS_N-1</v>
      </c>
      <c r="E1201" s="108">
        <f>HLOOKUP(D1201,Produits!$B$3:$N$4,2,FALSE)</f>
        <v>12</v>
      </c>
      <c r="F1201" s="108" t="str">
        <f t="shared" si="123"/>
        <v>Produits_PCP65_pdt_HS_N-1</v>
      </c>
      <c r="G1201" s="148">
        <f t="shared" si="125"/>
        <v>0</v>
      </c>
    </row>
    <row r="1202" spans="1:7" ht="26.4" x14ac:dyDescent="0.25">
      <c r="A1202" s="146" t="str">
        <f>+Identification!$C$4</f>
        <v>100000001</v>
      </c>
      <c r="B1202" s="146" t="s">
        <v>360</v>
      </c>
      <c r="C1202" s="147" t="s">
        <v>157</v>
      </c>
      <c r="D1202" s="107" t="str">
        <f t="shared" si="124"/>
        <v>pdt_HS_N-1</v>
      </c>
      <c r="E1202" s="108">
        <f>HLOOKUP(D1202,Produits!$B$3:$N$4,2,FALSE)</f>
        <v>12</v>
      </c>
      <c r="F1202" s="108" t="str">
        <f t="shared" ref="F1202:F1301" si="126">CONCATENATE(B1202,"_",C1202,"_",D1202)</f>
        <v>Produits_PCP66_pdt_HS_N-1</v>
      </c>
      <c r="G1202" s="148">
        <f t="shared" si="125"/>
        <v>0</v>
      </c>
    </row>
    <row r="1203" spans="1:7" ht="26.4" x14ac:dyDescent="0.25">
      <c r="A1203" s="146" t="str">
        <f>+Identification!$C$4</f>
        <v>100000001</v>
      </c>
      <c r="B1203" s="146" t="s">
        <v>360</v>
      </c>
      <c r="C1203" s="147" t="s">
        <v>158</v>
      </c>
      <c r="D1203" s="107" t="str">
        <f t="shared" ref="D1203:D1223" si="127">+D1202</f>
        <v>pdt_HS_N-1</v>
      </c>
      <c r="E1203" s="108">
        <f>HLOOKUP(D1203,Produits!$B$3:$N$4,2,FALSE)</f>
        <v>12</v>
      </c>
      <c r="F1203" s="108" t="str">
        <f t="shared" si="126"/>
        <v>Produits_PCP67_pdt_HS_N-1</v>
      </c>
      <c r="G1203" s="148">
        <f t="shared" si="125"/>
        <v>0</v>
      </c>
    </row>
    <row r="1204" spans="1:7" ht="26.4" x14ac:dyDescent="0.25">
      <c r="A1204" s="146" t="str">
        <f>+Identification!$C$4</f>
        <v>100000001</v>
      </c>
      <c r="B1204" s="146" t="s">
        <v>360</v>
      </c>
      <c r="C1204" s="147" t="s">
        <v>159</v>
      </c>
      <c r="D1204" s="107" t="str">
        <f t="shared" si="127"/>
        <v>pdt_HS_N-1</v>
      </c>
      <c r="E1204" s="108">
        <f>HLOOKUP(D1204,Produits!$B$3:$N$4,2,FALSE)</f>
        <v>12</v>
      </c>
      <c r="F1204" s="108" t="str">
        <f t="shared" si="126"/>
        <v>Produits_PCP68_pdt_HS_N-1</v>
      </c>
      <c r="G1204" s="148">
        <f t="shared" si="125"/>
        <v>0</v>
      </c>
    </row>
    <row r="1205" spans="1:7" ht="26.4" x14ac:dyDescent="0.25">
      <c r="A1205" s="146" t="str">
        <f>+Identification!$C$4</f>
        <v>100000001</v>
      </c>
      <c r="B1205" s="146" t="s">
        <v>360</v>
      </c>
      <c r="C1205" s="147" t="s">
        <v>160</v>
      </c>
      <c r="D1205" s="107" t="str">
        <f t="shared" si="127"/>
        <v>pdt_HS_N-1</v>
      </c>
      <c r="E1205" s="108">
        <f>HLOOKUP(D1205,Produits!$B$3:$N$4,2,FALSE)</f>
        <v>12</v>
      </c>
      <c r="F1205" s="108" t="str">
        <f t="shared" si="126"/>
        <v>Produits_PCP69_pdt_HS_N-1</v>
      </c>
      <c r="G1205" s="148">
        <f t="shared" si="125"/>
        <v>0</v>
      </c>
    </row>
    <row r="1206" spans="1:7" ht="26.4" x14ac:dyDescent="0.25">
      <c r="A1206" s="146" t="str">
        <f>+Identification!$C$4</f>
        <v>100000001</v>
      </c>
      <c r="B1206" s="146" t="s">
        <v>360</v>
      </c>
      <c r="C1206" s="147" t="s">
        <v>161</v>
      </c>
      <c r="D1206" s="107" t="str">
        <f t="shared" si="127"/>
        <v>pdt_HS_N-1</v>
      </c>
      <c r="E1206" s="108">
        <f>HLOOKUP(D1206,Produits!$B$3:$N$4,2,FALSE)</f>
        <v>12</v>
      </c>
      <c r="F1206" s="108" t="str">
        <f t="shared" si="126"/>
        <v>Produits_PCP70_pdt_HS_N-1</v>
      </c>
      <c r="G1206" s="148">
        <f t="shared" si="125"/>
        <v>0</v>
      </c>
    </row>
    <row r="1207" spans="1:7" ht="26.4" x14ac:dyDescent="0.25">
      <c r="A1207" s="146" t="str">
        <f>+Identification!$C$4</f>
        <v>100000001</v>
      </c>
      <c r="B1207" s="146" t="s">
        <v>360</v>
      </c>
      <c r="C1207" s="147" t="s">
        <v>162</v>
      </c>
      <c r="D1207" s="107" t="str">
        <f t="shared" si="127"/>
        <v>pdt_HS_N-1</v>
      </c>
      <c r="E1207" s="108">
        <f>HLOOKUP(D1207,Produits!$B$3:$N$4,2,FALSE)</f>
        <v>12</v>
      </c>
      <c r="F1207" s="108" t="str">
        <f t="shared" si="126"/>
        <v>Produits_PCP71_pdt_HS_N-1</v>
      </c>
      <c r="G1207" s="148">
        <f t="shared" si="125"/>
        <v>0</v>
      </c>
    </row>
    <row r="1208" spans="1:7" ht="26.4" x14ac:dyDescent="0.25">
      <c r="A1208" s="146" t="str">
        <f>+Identification!$C$4</f>
        <v>100000001</v>
      </c>
      <c r="B1208" s="146" t="s">
        <v>360</v>
      </c>
      <c r="C1208" s="147" t="s">
        <v>163</v>
      </c>
      <c r="D1208" s="107" t="str">
        <f t="shared" si="127"/>
        <v>pdt_HS_N-1</v>
      </c>
      <c r="E1208" s="108">
        <f>HLOOKUP(D1208,Produits!$B$3:$N$4,2,FALSE)</f>
        <v>12</v>
      </c>
      <c r="F1208" s="108" t="str">
        <f t="shared" si="126"/>
        <v>Produits_PCP72_pdt_HS_N-1</v>
      </c>
      <c r="G1208" s="148">
        <f t="shared" si="125"/>
        <v>0</v>
      </c>
    </row>
    <row r="1209" spans="1:7" ht="26.4" x14ac:dyDescent="0.25">
      <c r="A1209" s="146" t="str">
        <f>+Identification!$C$4</f>
        <v>100000001</v>
      </c>
      <c r="B1209" s="146" t="s">
        <v>360</v>
      </c>
      <c r="C1209" s="147" t="s">
        <v>164</v>
      </c>
      <c r="D1209" s="107" t="str">
        <f t="shared" si="127"/>
        <v>pdt_HS_N-1</v>
      </c>
      <c r="E1209" s="108">
        <f>HLOOKUP(D1209,Produits!$B$3:$N$4,2,FALSE)</f>
        <v>12</v>
      </c>
      <c r="F1209" s="108" t="str">
        <f t="shared" si="126"/>
        <v>Produits_PCP73_pdt_HS_N-1</v>
      </c>
      <c r="G1209" s="148">
        <f t="shared" si="125"/>
        <v>0</v>
      </c>
    </row>
    <row r="1210" spans="1:7" ht="26.4" x14ac:dyDescent="0.25">
      <c r="A1210" s="146" t="str">
        <f>+Identification!$C$4</f>
        <v>100000001</v>
      </c>
      <c r="B1210" s="146" t="s">
        <v>360</v>
      </c>
      <c r="C1210" s="147" t="s">
        <v>165</v>
      </c>
      <c r="D1210" s="107" t="str">
        <f t="shared" si="127"/>
        <v>pdt_HS_N-1</v>
      </c>
      <c r="E1210" s="108">
        <f>HLOOKUP(D1210,Produits!$B$3:$N$4,2,FALSE)</f>
        <v>12</v>
      </c>
      <c r="F1210" s="108" t="str">
        <f t="shared" si="126"/>
        <v>Produits_PCP74_pdt_HS_N-1</v>
      </c>
      <c r="G1210" s="148">
        <f t="shared" si="125"/>
        <v>0</v>
      </c>
    </row>
    <row r="1211" spans="1:7" ht="26.4" x14ac:dyDescent="0.25">
      <c r="A1211" s="146" t="str">
        <f>+Identification!$C$4</f>
        <v>100000001</v>
      </c>
      <c r="B1211" s="146" t="s">
        <v>360</v>
      </c>
      <c r="C1211" s="147" t="s">
        <v>166</v>
      </c>
      <c r="D1211" s="107" t="str">
        <f t="shared" si="127"/>
        <v>pdt_HS_N-1</v>
      </c>
      <c r="E1211" s="108">
        <f>HLOOKUP(D1211,Produits!$B$3:$N$4,2,FALSE)</f>
        <v>12</v>
      </c>
      <c r="F1211" s="108" t="str">
        <f t="shared" si="126"/>
        <v>Produits_PCP75_pdt_HS_N-1</v>
      </c>
      <c r="G1211" s="148">
        <f t="shared" si="125"/>
        <v>0</v>
      </c>
    </row>
    <row r="1212" spans="1:7" ht="26.4" x14ac:dyDescent="0.25">
      <c r="A1212" s="146" t="str">
        <f>+Identification!$C$4</f>
        <v>100000001</v>
      </c>
      <c r="B1212" s="146" t="s">
        <v>360</v>
      </c>
      <c r="C1212" s="147" t="s">
        <v>167</v>
      </c>
      <c r="D1212" s="107" t="str">
        <f t="shared" si="127"/>
        <v>pdt_HS_N-1</v>
      </c>
      <c r="E1212" s="108">
        <f>HLOOKUP(D1212,Produits!$B$3:$N$4,2,FALSE)</f>
        <v>12</v>
      </c>
      <c r="F1212" s="108" t="str">
        <f t="shared" si="126"/>
        <v>Produits_PCP76_pdt_HS_N-1</v>
      </c>
      <c r="G1212" s="148">
        <f t="shared" si="125"/>
        <v>0</v>
      </c>
    </row>
    <row r="1213" spans="1:7" ht="26.4" x14ac:dyDescent="0.25">
      <c r="A1213" s="146" t="str">
        <f>+Identification!$C$4</f>
        <v>100000001</v>
      </c>
      <c r="B1213" s="146" t="s">
        <v>360</v>
      </c>
      <c r="C1213" s="147" t="s">
        <v>168</v>
      </c>
      <c r="D1213" s="107" t="str">
        <f t="shared" si="127"/>
        <v>pdt_HS_N-1</v>
      </c>
      <c r="E1213" s="108">
        <f>HLOOKUP(D1213,Produits!$B$3:$N$4,2,FALSE)</f>
        <v>12</v>
      </c>
      <c r="F1213" s="108" t="str">
        <f t="shared" si="126"/>
        <v>Produits_PCP77_pdt_HS_N-1</v>
      </c>
      <c r="G1213" s="148">
        <f t="shared" si="125"/>
        <v>0</v>
      </c>
    </row>
    <row r="1214" spans="1:7" ht="26.4" x14ac:dyDescent="0.25">
      <c r="A1214" s="146" t="str">
        <f>+Identification!$C$4</f>
        <v>100000001</v>
      </c>
      <c r="B1214" s="146" t="s">
        <v>360</v>
      </c>
      <c r="C1214" s="147" t="s">
        <v>169</v>
      </c>
      <c r="D1214" s="107" t="str">
        <f t="shared" si="127"/>
        <v>pdt_HS_N-1</v>
      </c>
      <c r="E1214" s="108">
        <f>HLOOKUP(D1214,Produits!$B$3:$N$4,2,FALSE)</f>
        <v>12</v>
      </c>
      <c r="F1214" s="108" t="str">
        <f t="shared" si="126"/>
        <v>Produits_PCP78_pdt_HS_N-1</v>
      </c>
      <c r="G1214" s="148">
        <f t="shared" si="125"/>
        <v>0</v>
      </c>
    </row>
    <row r="1215" spans="1:7" ht="26.4" x14ac:dyDescent="0.25">
      <c r="A1215" s="146" t="str">
        <f>+Identification!$C$4</f>
        <v>100000001</v>
      </c>
      <c r="B1215" s="146" t="s">
        <v>360</v>
      </c>
      <c r="C1215" s="147" t="s">
        <v>170</v>
      </c>
      <c r="D1215" s="107" t="str">
        <f t="shared" si="127"/>
        <v>pdt_HS_N-1</v>
      </c>
      <c r="E1215" s="108">
        <f>HLOOKUP(D1215,Produits!$B$3:$N$4,2,FALSE)</f>
        <v>12</v>
      </c>
      <c r="F1215" s="108" t="str">
        <f t="shared" si="126"/>
        <v>Produits_PCP79_pdt_HS_N-1</v>
      </c>
      <c r="G1215" s="148">
        <f t="shared" si="125"/>
        <v>0</v>
      </c>
    </row>
    <row r="1216" spans="1:7" ht="26.4" x14ac:dyDescent="0.25">
      <c r="A1216" s="146" t="str">
        <f>+Identification!$C$4</f>
        <v>100000001</v>
      </c>
      <c r="B1216" s="146" t="s">
        <v>360</v>
      </c>
      <c r="C1216" s="147" t="s">
        <v>416</v>
      </c>
      <c r="D1216" s="107" t="str">
        <f t="shared" si="127"/>
        <v>pdt_HS_N-1</v>
      </c>
      <c r="E1216" s="108">
        <f>HLOOKUP(D1216,Produits!$B$3:$N$4,2,FALSE)</f>
        <v>12</v>
      </c>
      <c r="F1216" s="108" t="str">
        <f t="shared" ref="F1216:F1229" si="128">CONCATENATE(B1216,"_",C1216,"_",D1216)</f>
        <v>Produits_PCP80_pdt_HS_N-1</v>
      </c>
      <c r="G1216" s="148">
        <f t="shared" ref="G1216:G1229" si="129">VLOOKUP(C1216,PCP,E1216,FALSE)</f>
        <v>0</v>
      </c>
    </row>
    <row r="1217" spans="1:7" ht="26.4" x14ac:dyDescent="0.25">
      <c r="A1217" s="146" t="str">
        <f>+Identification!$C$4</f>
        <v>100000001</v>
      </c>
      <c r="B1217" s="146" t="s">
        <v>360</v>
      </c>
      <c r="C1217" s="147" t="s">
        <v>417</v>
      </c>
      <c r="D1217" s="107" t="str">
        <f t="shared" si="127"/>
        <v>pdt_HS_N-1</v>
      </c>
      <c r="E1217" s="108">
        <f>HLOOKUP(D1217,Produits!$B$3:$N$4,2,FALSE)</f>
        <v>12</v>
      </c>
      <c r="F1217" s="108" t="str">
        <f t="shared" si="128"/>
        <v>Produits_PCP81_pdt_HS_N-1</v>
      </c>
      <c r="G1217" s="148">
        <f t="shared" si="129"/>
        <v>0</v>
      </c>
    </row>
    <row r="1218" spans="1:7" ht="26.4" x14ac:dyDescent="0.25">
      <c r="A1218" s="146" t="str">
        <f>+Identification!$C$4</f>
        <v>100000001</v>
      </c>
      <c r="B1218" s="146" t="s">
        <v>360</v>
      </c>
      <c r="C1218" s="147" t="s">
        <v>418</v>
      </c>
      <c r="D1218" s="107" t="str">
        <f t="shared" si="127"/>
        <v>pdt_HS_N-1</v>
      </c>
      <c r="E1218" s="108">
        <f>HLOOKUP(D1218,Produits!$B$3:$N$4,2,FALSE)</f>
        <v>12</v>
      </c>
      <c r="F1218" s="108" t="str">
        <f t="shared" si="128"/>
        <v>Produits_PCP82_pdt_HS_N-1</v>
      </c>
      <c r="G1218" s="148">
        <f t="shared" si="129"/>
        <v>0</v>
      </c>
    </row>
    <row r="1219" spans="1:7" ht="26.4" x14ac:dyDescent="0.25">
      <c r="A1219" s="146" t="str">
        <f>+Identification!$C$4</f>
        <v>100000001</v>
      </c>
      <c r="B1219" s="146" t="s">
        <v>360</v>
      </c>
      <c r="C1219" s="147" t="s">
        <v>419</v>
      </c>
      <c r="D1219" s="107" t="str">
        <f t="shared" si="127"/>
        <v>pdt_HS_N-1</v>
      </c>
      <c r="E1219" s="108">
        <f>HLOOKUP(D1219,Produits!$B$3:$N$4,2,FALSE)</f>
        <v>12</v>
      </c>
      <c r="F1219" s="108" t="str">
        <f t="shared" si="128"/>
        <v>Produits_PCP83_pdt_HS_N-1</v>
      </c>
      <c r="G1219" s="148">
        <f t="shared" si="129"/>
        <v>0</v>
      </c>
    </row>
    <row r="1220" spans="1:7" ht="26.4" x14ac:dyDescent="0.25">
      <c r="A1220" s="146" t="str">
        <f>+Identification!$C$4</f>
        <v>100000001</v>
      </c>
      <c r="B1220" s="146" t="s">
        <v>360</v>
      </c>
      <c r="C1220" s="147" t="s">
        <v>420</v>
      </c>
      <c r="D1220" s="107" t="str">
        <f t="shared" si="127"/>
        <v>pdt_HS_N-1</v>
      </c>
      <c r="E1220" s="108">
        <f>HLOOKUP(D1220,Produits!$B$3:$N$4,2,FALSE)</f>
        <v>12</v>
      </c>
      <c r="F1220" s="108" t="str">
        <f t="shared" si="128"/>
        <v>Produits_PCP84_pdt_HS_N-1</v>
      </c>
      <c r="G1220" s="148">
        <f t="shared" si="129"/>
        <v>0</v>
      </c>
    </row>
    <row r="1221" spans="1:7" ht="26.4" x14ac:dyDescent="0.25">
      <c r="A1221" s="146" t="str">
        <f>+Identification!$C$4</f>
        <v>100000001</v>
      </c>
      <c r="B1221" s="146" t="s">
        <v>360</v>
      </c>
      <c r="C1221" s="147" t="s">
        <v>421</v>
      </c>
      <c r="D1221" s="107" t="str">
        <f t="shared" si="127"/>
        <v>pdt_HS_N-1</v>
      </c>
      <c r="E1221" s="108">
        <f>HLOOKUP(D1221,Produits!$B$3:$N$4,2,FALSE)</f>
        <v>12</v>
      </c>
      <c r="F1221" s="108" t="str">
        <f t="shared" si="128"/>
        <v>Produits_PCP85_pdt_HS_N-1</v>
      </c>
      <c r="G1221" s="148">
        <f t="shared" si="129"/>
        <v>0</v>
      </c>
    </row>
    <row r="1222" spans="1:7" ht="26.4" x14ac:dyDescent="0.25">
      <c r="A1222" s="146" t="str">
        <f>+Identification!$C$4</f>
        <v>100000001</v>
      </c>
      <c r="B1222" s="146" t="s">
        <v>360</v>
      </c>
      <c r="C1222" s="147" t="s">
        <v>422</v>
      </c>
      <c r="D1222" s="107" t="str">
        <f t="shared" si="127"/>
        <v>pdt_HS_N-1</v>
      </c>
      <c r="E1222" s="108">
        <f>HLOOKUP(D1222,Produits!$B$3:$N$4,2,FALSE)</f>
        <v>12</v>
      </c>
      <c r="F1222" s="108" t="str">
        <f t="shared" si="128"/>
        <v>Produits_PCP86_pdt_HS_N-1</v>
      </c>
      <c r="G1222" s="148">
        <f t="shared" si="129"/>
        <v>0</v>
      </c>
    </row>
    <row r="1223" spans="1:7" ht="26.4" x14ac:dyDescent="0.25">
      <c r="A1223" s="146" t="str">
        <f>+Identification!$C$4</f>
        <v>100000001</v>
      </c>
      <c r="B1223" s="146" t="s">
        <v>360</v>
      </c>
      <c r="C1223" s="147" t="s">
        <v>423</v>
      </c>
      <c r="D1223" s="107" t="str">
        <f t="shared" si="127"/>
        <v>pdt_HS_N-1</v>
      </c>
      <c r="E1223" s="108">
        <f>HLOOKUP(D1223,Produits!$B$3:$N$4,2,FALSE)</f>
        <v>12</v>
      </c>
      <c r="F1223" s="108" t="str">
        <f t="shared" si="128"/>
        <v>Produits_PCP87_pdt_HS_N-1</v>
      </c>
      <c r="G1223" s="148">
        <f t="shared" si="129"/>
        <v>0</v>
      </c>
    </row>
    <row r="1224" spans="1:7" ht="26.4" x14ac:dyDescent="0.25">
      <c r="A1224" s="146" t="str">
        <f>+Identification!$C$4</f>
        <v>100000001</v>
      </c>
      <c r="B1224" s="146" t="s">
        <v>360</v>
      </c>
      <c r="C1224" s="147" t="s">
        <v>424</v>
      </c>
      <c r="D1224" s="107" t="str">
        <f t="shared" ref="D1224:D1225" si="130">+D1221</f>
        <v>pdt_HS_N-1</v>
      </c>
      <c r="E1224" s="108">
        <f>HLOOKUP(D1224,Produits!$B$3:$N$4,2,FALSE)</f>
        <v>12</v>
      </c>
      <c r="F1224" s="108" t="str">
        <f t="shared" ref="F1224:F1228" si="131">CONCATENATE(B1224,"_",C1224,"_",D1224)</f>
        <v>Produits_PCP88_pdt_HS_N-1</v>
      </c>
      <c r="G1224" s="148">
        <f t="shared" ref="G1224:G1228" si="132">VLOOKUP(C1224,PCP,E1224,FALSE)</f>
        <v>0</v>
      </c>
    </row>
    <row r="1225" spans="1:7" ht="26.4" x14ac:dyDescent="0.25">
      <c r="A1225" s="146" t="str">
        <f>+Identification!$C$4</f>
        <v>100000001</v>
      </c>
      <c r="B1225" s="146" t="s">
        <v>360</v>
      </c>
      <c r="C1225" s="147" t="s">
        <v>449</v>
      </c>
      <c r="D1225" s="107" t="str">
        <f t="shared" si="130"/>
        <v>pdt_HS_N-1</v>
      </c>
      <c r="E1225" s="108">
        <f>HLOOKUP(D1225,Produits!$B$3:$N$4,2,FALSE)</f>
        <v>12</v>
      </c>
      <c r="F1225" s="108" t="str">
        <f t="shared" si="131"/>
        <v>Produits_PCP89_pdt_HS_N-1</v>
      </c>
      <c r="G1225" s="148">
        <f t="shared" si="132"/>
        <v>0</v>
      </c>
    </row>
    <row r="1226" spans="1:7" ht="26.4" x14ac:dyDescent="0.25">
      <c r="A1226" s="146" t="str">
        <f>+Identification!$C$4</f>
        <v>100000001</v>
      </c>
      <c r="B1226" s="146" t="s">
        <v>360</v>
      </c>
      <c r="C1226" s="147" t="s">
        <v>450</v>
      </c>
      <c r="D1226" s="107" t="str">
        <f t="shared" ref="D1226:D1228" si="133">+D1220</f>
        <v>pdt_HS_N-1</v>
      </c>
      <c r="E1226" s="108">
        <f>HLOOKUP(D1226,Produits!$B$3:$N$4,2,FALSE)</f>
        <v>12</v>
      </c>
      <c r="F1226" s="108" t="str">
        <f t="shared" si="131"/>
        <v>Produits_PCP90_pdt_HS_N-1</v>
      </c>
      <c r="G1226" s="148">
        <f t="shared" si="132"/>
        <v>0</v>
      </c>
    </row>
    <row r="1227" spans="1:7" ht="26.4" x14ac:dyDescent="0.25">
      <c r="A1227" s="146" t="str">
        <f>+Identification!$C$4</f>
        <v>100000001</v>
      </c>
      <c r="B1227" s="146" t="s">
        <v>360</v>
      </c>
      <c r="C1227" s="147" t="s">
        <v>467</v>
      </c>
      <c r="D1227" s="107" t="str">
        <f t="shared" si="133"/>
        <v>pdt_HS_N-1</v>
      </c>
      <c r="E1227" s="108">
        <f>HLOOKUP(D1227,Produits!$B$3:$N$4,2,FALSE)</f>
        <v>12</v>
      </c>
      <c r="F1227" s="108" t="str">
        <f t="shared" si="131"/>
        <v>Produits_PCP91_pdt_HS_N-1</v>
      </c>
      <c r="G1227" s="148">
        <f t="shared" si="132"/>
        <v>0</v>
      </c>
    </row>
    <row r="1228" spans="1:7" ht="26.4" x14ac:dyDescent="0.25">
      <c r="A1228" s="146" t="str">
        <f>+Identification!$C$4</f>
        <v>100000001</v>
      </c>
      <c r="B1228" s="146" t="s">
        <v>360</v>
      </c>
      <c r="C1228" s="147" t="s">
        <v>468</v>
      </c>
      <c r="D1228" s="107" t="str">
        <f t="shared" si="133"/>
        <v>pdt_HS_N-1</v>
      </c>
      <c r="E1228" s="108">
        <f>HLOOKUP(D1228,Produits!$B$3:$N$4,2,FALSE)</f>
        <v>12</v>
      </c>
      <c r="F1228" s="108" t="str">
        <f t="shared" si="131"/>
        <v>Produits_PCP92_pdt_HS_N-1</v>
      </c>
      <c r="G1228" s="148">
        <f t="shared" si="132"/>
        <v>0</v>
      </c>
    </row>
    <row r="1229" spans="1:7" ht="26.4" x14ac:dyDescent="0.25">
      <c r="A1229" s="146" t="str">
        <f>+Identification!$C$4</f>
        <v>100000001</v>
      </c>
      <c r="B1229" s="146" t="s">
        <v>360</v>
      </c>
      <c r="C1229" s="147" t="s">
        <v>469</v>
      </c>
      <c r="D1229" s="107" t="str">
        <f>+D1223</f>
        <v>pdt_HS_N-1</v>
      </c>
      <c r="E1229" s="108">
        <f>HLOOKUP(D1229,Produits!$B$3:$N$4,2,FALSE)</f>
        <v>12</v>
      </c>
      <c r="F1229" s="108" t="str">
        <f t="shared" si="128"/>
        <v>Produits_PCP93_pdt_HS_N-1</v>
      </c>
      <c r="G1229" s="148">
        <f t="shared" si="129"/>
        <v>0</v>
      </c>
    </row>
    <row r="1230" spans="1:7" ht="26.4" x14ac:dyDescent="0.25">
      <c r="A1230" s="146" t="str">
        <f>+Identification!$C$4</f>
        <v>100000001</v>
      </c>
      <c r="B1230" s="146" t="s">
        <v>360</v>
      </c>
      <c r="C1230" s="147" t="s">
        <v>665</v>
      </c>
      <c r="D1230" s="107" t="str">
        <f t="shared" ref="D1230:D1248" si="134">+D1224</f>
        <v>pdt_HS_N-1</v>
      </c>
      <c r="E1230" s="108">
        <f>HLOOKUP(D1230,Produits!$B$3:$N$4,2,FALSE)</f>
        <v>12</v>
      </c>
      <c r="F1230" s="108" t="str">
        <f t="shared" ref="F1230:F1251" si="135">CONCATENATE(B1230,"_",C1230,"_",D1230)</f>
        <v>Produits_PCP94_pdt_HS_N-1</v>
      </c>
      <c r="G1230" s="148">
        <f t="shared" ref="G1230:G1251" si="136">VLOOKUP(C1230,PCP,E1230,FALSE)</f>
        <v>0</v>
      </c>
    </row>
    <row r="1231" spans="1:7" ht="26.4" x14ac:dyDescent="0.25">
      <c r="A1231" s="146" t="str">
        <f>+Identification!$C$4</f>
        <v>100000001</v>
      </c>
      <c r="B1231" s="146" t="s">
        <v>360</v>
      </c>
      <c r="C1231" s="147" t="s">
        <v>666</v>
      </c>
      <c r="D1231" s="107" t="str">
        <f t="shared" si="134"/>
        <v>pdt_HS_N-1</v>
      </c>
      <c r="E1231" s="108">
        <f>HLOOKUP(D1231,Produits!$B$3:$N$4,2,FALSE)</f>
        <v>12</v>
      </c>
      <c r="F1231" s="108" t="str">
        <f t="shared" si="135"/>
        <v>Produits_PCP95_pdt_HS_N-1</v>
      </c>
      <c r="G1231" s="148">
        <f t="shared" si="136"/>
        <v>0</v>
      </c>
    </row>
    <row r="1232" spans="1:7" ht="26.4" x14ac:dyDescent="0.25">
      <c r="A1232" s="146" t="str">
        <f>+Identification!$C$4</f>
        <v>100000001</v>
      </c>
      <c r="B1232" s="146" t="s">
        <v>360</v>
      </c>
      <c r="C1232" s="147" t="s">
        <v>667</v>
      </c>
      <c r="D1232" s="107" t="str">
        <f t="shared" si="134"/>
        <v>pdt_HS_N-1</v>
      </c>
      <c r="E1232" s="108">
        <f>HLOOKUP(D1232,Produits!$B$3:$N$4,2,FALSE)</f>
        <v>12</v>
      </c>
      <c r="F1232" s="108" t="str">
        <f t="shared" si="135"/>
        <v>Produits_PCP96_pdt_HS_N-1</v>
      </c>
      <c r="G1232" s="148">
        <f t="shared" si="136"/>
        <v>0</v>
      </c>
    </row>
    <row r="1233" spans="1:7" ht="26.4" x14ac:dyDescent="0.25">
      <c r="A1233" s="146" t="str">
        <f>+Identification!$C$4</f>
        <v>100000001</v>
      </c>
      <c r="B1233" s="146" t="s">
        <v>360</v>
      </c>
      <c r="C1233" s="147" t="s">
        <v>668</v>
      </c>
      <c r="D1233" s="107" t="str">
        <f t="shared" si="134"/>
        <v>pdt_HS_N-1</v>
      </c>
      <c r="E1233" s="108">
        <f>HLOOKUP(D1233,Produits!$B$3:$N$4,2,FALSE)</f>
        <v>12</v>
      </c>
      <c r="F1233" s="108" t="str">
        <f t="shared" si="135"/>
        <v>Produits_PCP97_pdt_HS_N-1</v>
      </c>
      <c r="G1233" s="148">
        <f t="shared" si="136"/>
        <v>0</v>
      </c>
    </row>
    <row r="1234" spans="1:7" ht="26.4" x14ac:dyDescent="0.25">
      <c r="A1234" s="146" t="str">
        <f>+Identification!$C$4</f>
        <v>100000001</v>
      </c>
      <c r="B1234" s="146" t="s">
        <v>360</v>
      </c>
      <c r="C1234" s="147" t="s">
        <v>669</v>
      </c>
      <c r="D1234" s="107" t="str">
        <f t="shared" si="134"/>
        <v>pdt_HS_N-1</v>
      </c>
      <c r="E1234" s="108">
        <f>HLOOKUP(D1234,Produits!$B$3:$N$4,2,FALSE)</f>
        <v>12</v>
      </c>
      <c r="F1234" s="108" t="str">
        <f t="shared" si="135"/>
        <v>Produits_PCP98_pdt_HS_N-1</v>
      </c>
      <c r="G1234" s="148">
        <f t="shared" si="136"/>
        <v>0</v>
      </c>
    </row>
    <row r="1235" spans="1:7" ht="26.4" x14ac:dyDescent="0.25">
      <c r="A1235" s="146" t="str">
        <f>+Identification!$C$4</f>
        <v>100000001</v>
      </c>
      <c r="B1235" s="146" t="s">
        <v>360</v>
      </c>
      <c r="C1235" s="147" t="s">
        <v>670</v>
      </c>
      <c r="D1235" s="107" t="str">
        <f t="shared" si="134"/>
        <v>pdt_HS_N-1</v>
      </c>
      <c r="E1235" s="108">
        <f>HLOOKUP(D1235,Produits!$B$3:$N$4,2,FALSE)</f>
        <v>12</v>
      </c>
      <c r="F1235" s="108" t="str">
        <f t="shared" si="135"/>
        <v>Produits_PCP99_pdt_HS_N-1</v>
      </c>
      <c r="G1235" s="148">
        <f t="shared" si="136"/>
        <v>0</v>
      </c>
    </row>
    <row r="1236" spans="1:7" ht="26.4" x14ac:dyDescent="0.25">
      <c r="A1236" s="146" t="str">
        <f>+Identification!$C$4</f>
        <v>100000001</v>
      </c>
      <c r="B1236" s="146" t="s">
        <v>360</v>
      </c>
      <c r="C1236" s="147" t="s">
        <v>671</v>
      </c>
      <c r="D1236" s="107" t="str">
        <f t="shared" si="134"/>
        <v>pdt_HS_N-1</v>
      </c>
      <c r="E1236" s="108">
        <f>HLOOKUP(D1236,Produits!$B$3:$N$4,2,FALSE)</f>
        <v>12</v>
      </c>
      <c r="F1236" s="108" t="str">
        <f t="shared" si="135"/>
        <v>Produits_PCP100_pdt_HS_N-1</v>
      </c>
      <c r="G1236" s="148">
        <f t="shared" si="136"/>
        <v>0</v>
      </c>
    </row>
    <row r="1237" spans="1:7" ht="26.4" x14ac:dyDescent="0.25">
      <c r="A1237" s="146" t="str">
        <f>+Identification!$C$4</f>
        <v>100000001</v>
      </c>
      <c r="B1237" s="146" t="s">
        <v>360</v>
      </c>
      <c r="C1237" s="147" t="s">
        <v>672</v>
      </c>
      <c r="D1237" s="107" t="str">
        <f t="shared" si="134"/>
        <v>pdt_HS_N-1</v>
      </c>
      <c r="E1237" s="108">
        <f>HLOOKUP(D1237,Produits!$B$3:$N$4,2,FALSE)</f>
        <v>12</v>
      </c>
      <c r="F1237" s="108" t="str">
        <f t="shared" si="135"/>
        <v>Produits_PCP101_pdt_HS_N-1</v>
      </c>
      <c r="G1237" s="148">
        <f t="shared" si="136"/>
        <v>0</v>
      </c>
    </row>
    <row r="1238" spans="1:7" ht="26.4" x14ac:dyDescent="0.25">
      <c r="A1238" s="146" t="str">
        <f>+Identification!$C$4</f>
        <v>100000001</v>
      </c>
      <c r="B1238" s="146" t="s">
        <v>360</v>
      </c>
      <c r="C1238" s="147" t="s">
        <v>673</v>
      </c>
      <c r="D1238" s="107" t="str">
        <f t="shared" si="134"/>
        <v>pdt_HS_N-1</v>
      </c>
      <c r="E1238" s="108">
        <f>HLOOKUP(D1238,Produits!$B$3:$N$4,2,FALSE)</f>
        <v>12</v>
      </c>
      <c r="F1238" s="108" t="str">
        <f t="shared" si="135"/>
        <v>Produits_PCP102_pdt_HS_N-1</v>
      </c>
      <c r="G1238" s="148">
        <f t="shared" si="136"/>
        <v>0</v>
      </c>
    </row>
    <row r="1239" spans="1:7" ht="26.4" x14ac:dyDescent="0.25">
      <c r="A1239" s="146" t="str">
        <f>+Identification!$C$4</f>
        <v>100000001</v>
      </c>
      <c r="B1239" s="146" t="s">
        <v>360</v>
      </c>
      <c r="C1239" s="147" t="s">
        <v>674</v>
      </c>
      <c r="D1239" s="107" t="str">
        <f t="shared" si="134"/>
        <v>pdt_HS_N-1</v>
      </c>
      <c r="E1239" s="108">
        <f>HLOOKUP(D1239,Produits!$B$3:$N$4,2,FALSE)</f>
        <v>12</v>
      </c>
      <c r="F1239" s="108" t="str">
        <f t="shared" si="135"/>
        <v>Produits_PCP103_pdt_HS_N-1</v>
      </c>
      <c r="G1239" s="148">
        <f t="shared" si="136"/>
        <v>0</v>
      </c>
    </row>
    <row r="1240" spans="1:7" ht="26.4" x14ac:dyDescent="0.25">
      <c r="A1240" s="146" t="str">
        <f>+Identification!$C$4</f>
        <v>100000001</v>
      </c>
      <c r="B1240" s="146" t="s">
        <v>360</v>
      </c>
      <c r="C1240" s="147" t="s">
        <v>675</v>
      </c>
      <c r="D1240" s="107" t="str">
        <f t="shared" si="134"/>
        <v>pdt_HS_N-1</v>
      </c>
      <c r="E1240" s="108">
        <f>HLOOKUP(D1240,Produits!$B$3:$N$4,2,FALSE)</f>
        <v>12</v>
      </c>
      <c r="F1240" s="108" t="str">
        <f t="shared" si="135"/>
        <v>Produits_PCP104_pdt_HS_N-1</v>
      </c>
      <c r="G1240" s="148">
        <f t="shared" si="136"/>
        <v>0</v>
      </c>
    </row>
    <row r="1241" spans="1:7" ht="26.4" x14ac:dyDescent="0.25">
      <c r="A1241" s="146" t="str">
        <f>+Identification!$C$4</f>
        <v>100000001</v>
      </c>
      <c r="B1241" s="146" t="s">
        <v>360</v>
      </c>
      <c r="C1241" s="147" t="s">
        <v>676</v>
      </c>
      <c r="D1241" s="107" t="str">
        <f t="shared" si="134"/>
        <v>pdt_HS_N-1</v>
      </c>
      <c r="E1241" s="108">
        <f>HLOOKUP(D1241,Produits!$B$3:$N$4,2,FALSE)</f>
        <v>12</v>
      </c>
      <c r="F1241" s="108" t="str">
        <f t="shared" si="135"/>
        <v>Produits_PCP105_pdt_HS_N-1</v>
      </c>
      <c r="G1241" s="148">
        <f t="shared" si="136"/>
        <v>0</v>
      </c>
    </row>
    <row r="1242" spans="1:7" ht="26.4" x14ac:dyDescent="0.25">
      <c r="A1242" s="146" t="str">
        <f>+Identification!$C$4</f>
        <v>100000001</v>
      </c>
      <c r="B1242" s="146" t="s">
        <v>360</v>
      </c>
      <c r="C1242" s="147" t="s">
        <v>677</v>
      </c>
      <c r="D1242" s="107" t="str">
        <f t="shared" si="134"/>
        <v>pdt_HS_N-1</v>
      </c>
      <c r="E1242" s="108">
        <f>HLOOKUP(D1242,Produits!$B$3:$N$4,2,FALSE)</f>
        <v>12</v>
      </c>
      <c r="F1242" s="108" t="str">
        <f t="shared" si="135"/>
        <v>Produits_PCP106_pdt_HS_N-1</v>
      </c>
      <c r="G1242" s="148">
        <f t="shared" si="136"/>
        <v>0</v>
      </c>
    </row>
    <row r="1243" spans="1:7" ht="26.4" x14ac:dyDescent="0.25">
      <c r="A1243" s="146" t="str">
        <f>+Identification!$C$4</f>
        <v>100000001</v>
      </c>
      <c r="B1243" s="146" t="s">
        <v>360</v>
      </c>
      <c r="C1243" s="147" t="s">
        <v>678</v>
      </c>
      <c r="D1243" s="107" t="str">
        <f t="shared" si="134"/>
        <v>pdt_HS_N-1</v>
      </c>
      <c r="E1243" s="108">
        <f>HLOOKUP(D1243,Produits!$B$3:$N$4,2,FALSE)</f>
        <v>12</v>
      </c>
      <c r="F1243" s="108" t="str">
        <f t="shared" si="135"/>
        <v>Produits_PCP107_pdt_HS_N-1</v>
      </c>
      <c r="G1243" s="148">
        <f t="shared" si="136"/>
        <v>0</v>
      </c>
    </row>
    <row r="1244" spans="1:7" ht="26.4" x14ac:dyDescent="0.25">
      <c r="A1244" s="146" t="str">
        <f>+Identification!$C$4</f>
        <v>100000001</v>
      </c>
      <c r="B1244" s="146" t="s">
        <v>360</v>
      </c>
      <c r="C1244" s="147" t="s">
        <v>679</v>
      </c>
      <c r="D1244" s="107" t="str">
        <f t="shared" si="134"/>
        <v>pdt_HS_N-1</v>
      </c>
      <c r="E1244" s="108">
        <f>HLOOKUP(D1244,Produits!$B$3:$N$4,2,FALSE)</f>
        <v>12</v>
      </c>
      <c r="F1244" s="108" t="str">
        <f t="shared" si="135"/>
        <v>Produits_PCP108_pdt_HS_N-1</v>
      </c>
      <c r="G1244" s="148">
        <f t="shared" si="136"/>
        <v>0</v>
      </c>
    </row>
    <row r="1245" spans="1:7" ht="26.4" x14ac:dyDescent="0.25">
      <c r="A1245" s="146" t="str">
        <f>+Identification!$C$4</f>
        <v>100000001</v>
      </c>
      <c r="B1245" s="146" t="s">
        <v>360</v>
      </c>
      <c r="C1245" s="147" t="s">
        <v>680</v>
      </c>
      <c r="D1245" s="107" t="str">
        <f t="shared" si="134"/>
        <v>pdt_HS_N-1</v>
      </c>
      <c r="E1245" s="108">
        <f>HLOOKUP(D1245,Produits!$B$3:$N$4,2,FALSE)</f>
        <v>12</v>
      </c>
      <c r="F1245" s="108" t="str">
        <f t="shared" si="135"/>
        <v>Produits_PCP109_pdt_HS_N-1</v>
      </c>
      <c r="G1245" s="148">
        <f t="shared" si="136"/>
        <v>0</v>
      </c>
    </row>
    <row r="1246" spans="1:7" ht="26.4" x14ac:dyDescent="0.25">
      <c r="A1246" s="146" t="str">
        <f>+Identification!$C$4</f>
        <v>100000001</v>
      </c>
      <c r="B1246" s="146" t="s">
        <v>360</v>
      </c>
      <c r="C1246" s="147" t="s">
        <v>681</v>
      </c>
      <c r="D1246" s="107" t="str">
        <f t="shared" si="134"/>
        <v>pdt_HS_N-1</v>
      </c>
      <c r="E1246" s="108">
        <f>HLOOKUP(D1246,Produits!$B$3:$N$4,2,FALSE)</f>
        <v>12</v>
      </c>
      <c r="F1246" s="108" t="str">
        <f t="shared" si="135"/>
        <v>Produits_PCP110_pdt_HS_N-1</v>
      </c>
      <c r="G1246" s="148">
        <f t="shared" si="136"/>
        <v>0</v>
      </c>
    </row>
    <row r="1247" spans="1:7" ht="26.4" x14ac:dyDescent="0.25">
      <c r="A1247" s="146" t="str">
        <f>+Identification!$C$4</f>
        <v>100000001</v>
      </c>
      <c r="B1247" s="146" t="s">
        <v>360</v>
      </c>
      <c r="C1247" s="147" t="s">
        <v>682</v>
      </c>
      <c r="D1247" s="107" t="str">
        <f t="shared" si="134"/>
        <v>pdt_HS_N-1</v>
      </c>
      <c r="E1247" s="108">
        <f>HLOOKUP(D1247,Produits!$B$3:$N$4,2,FALSE)</f>
        <v>12</v>
      </c>
      <c r="F1247" s="108" t="str">
        <f t="shared" si="135"/>
        <v>Produits_PCP111_pdt_HS_N-1</v>
      </c>
      <c r="G1247" s="148">
        <f t="shared" si="136"/>
        <v>0</v>
      </c>
    </row>
    <row r="1248" spans="1:7" ht="26.4" x14ac:dyDescent="0.25">
      <c r="A1248" s="146" t="str">
        <f>+Identification!$C$4</f>
        <v>100000001</v>
      </c>
      <c r="B1248" s="146" t="s">
        <v>360</v>
      </c>
      <c r="C1248" s="147" t="s">
        <v>683</v>
      </c>
      <c r="D1248" s="107" t="str">
        <f t="shared" si="134"/>
        <v>pdt_HS_N-1</v>
      </c>
      <c r="E1248" s="108">
        <f>HLOOKUP(D1248,Produits!$B$3:$N$4,2,FALSE)</f>
        <v>12</v>
      </c>
      <c r="F1248" s="108" t="str">
        <f t="shared" si="135"/>
        <v>Produits_PCP112_pdt_HS_N-1</v>
      </c>
      <c r="G1248" s="148">
        <f t="shared" si="136"/>
        <v>0</v>
      </c>
    </row>
    <row r="1249" spans="1:7" ht="26.4" x14ac:dyDescent="0.25">
      <c r="A1249" s="146" t="str">
        <f>+Identification!$C$4</f>
        <v>100000001</v>
      </c>
      <c r="B1249" s="146" t="s">
        <v>360</v>
      </c>
      <c r="C1249" s="147" t="s">
        <v>684</v>
      </c>
      <c r="D1249" s="107" t="str">
        <f>+D1242</f>
        <v>pdt_HS_N-1</v>
      </c>
      <c r="E1249" s="108">
        <f>HLOOKUP(D1249,Produits!$B$3:$N$4,2,FALSE)</f>
        <v>12</v>
      </c>
      <c r="F1249" s="108" t="str">
        <f t="shared" ref="F1249" si="137">CONCATENATE(B1249,"_",C1249,"_",D1249)</f>
        <v>Produits_PCP113_pdt_HS_N-1</v>
      </c>
      <c r="G1249" s="148">
        <f t="shared" ref="G1249" si="138">VLOOKUP(C1249,PCP,E1249,FALSE)</f>
        <v>0</v>
      </c>
    </row>
    <row r="1250" spans="1:7" ht="26.4" x14ac:dyDescent="0.25">
      <c r="A1250" s="146" t="str">
        <f>+Identification!$C$4</f>
        <v>100000001</v>
      </c>
      <c r="B1250" s="146" t="s">
        <v>360</v>
      </c>
      <c r="C1250" s="147" t="s">
        <v>685</v>
      </c>
      <c r="D1250" s="107" t="str">
        <f>+D1243</f>
        <v>pdt_HS_N-1</v>
      </c>
      <c r="E1250" s="108">
        <f>HLOOKUP(D1250,Produits!$B$3:$N$4,2,FALSE)</f>
        <v>12</v>
      </c>
      <c r="F1250" s="108" t="str">
        <f t="shared" si="135"/>
        <v>Produits_PCP114_pdt_HS_N-1</v>
      </c>
      <c r="G1250" s="148">
        <f t="shared" si="136"/>
        <v>0</v>
      </c>
    </row>
    <row r="1251" spans="1:7" ht="26.4" x14ac:dyDescent="0.25">
      <c r="A1251" s="146" t="str">
        <f>+Identification!$C$4</f>
        <v>100000001</v>
      </c>
      <c r="B1251" s="146" t="s">
        <v>360</v>
      </c>
      <c r="C1251" s="147" t="s">
        <v>826</v>
      </c>
      <c r="D1251" s="107" t="str">
        <f>+D1244</f>
        <v>pdt_HS_N-1</v>
      </c>
      <c r="E1251" s="108">
        <f>HLOOKUP(D1251,Produits!$B$3:$N$4,2,FALSE)</f>
        <v>12</v>
      </c>
      <c r="F1251" s="108" t="str">
        <f t="shared" si="135"/>
        <v>Produits_PCP115_pdt_HS_N-1</v>
      </c>
      <c r="G1251" s="148">
        <f t="shared" si="136"/>
        <v>0</v>
      </c>
    </row>
    <row r="1252" spans="1:7" ht="26.4" x14ac:dyDescent="0.25">
      <c r="A1252" s="135" t="str">
        <f>+Identification!$C$4</f>
        <v>100000001</v>
      </c>
      <c r="B1252" s="135" t="s">
        <v>360</v>
      </c>
      <c r="C1252" s="92" t="s">
        <v>92</v>
      </c>
      <c r="D1252" s="106" t="s">
        <v>273</v>
      </c>
      <c r="E1252" s="93">
        <f>HLOOKUP(D1252,Produits!$B$3:$N$4,2,FALSE)</f>
        <v>13</v>
      </c>
      <c r="F1252" s="93" t="str">
        <f t="shared" si="126"/>
        <v>Produits_PCP1_pdt_ctrl_N-1</v>
      </c>
      <c r="G1252" s="143">
        <f t="shared" si="125"/>
        <v>0</v>
      </c>
    </row>
    <row r="1253" spans="1:7" ht="26.4" x14ac:dyDescent="0.25">
      <c r="A1253" s="146" t="str">
        <f>+Identification!$C$4</f>
        <v>100000001</v>
      </c>
      <c r="B1253" s="146" t="s">
        <v>360</v>
      </c>
      <c r="C1253" s="147" t="s">
        <v>93</v>
      </c>
      <c r="D1253" s="107" t="str">
        <f>+D1252</f>
        <v>pdt_ctrl_N-1</v>
      </c>
      <c r="E1253" s="108">
        <f>HLOOKUP(D1253,Produits!$B$3:$N$4,2,FALSE)</f>
        <v>13</v>
      </c>
      <c r="F1253" s="108" t="str">
        <f t="shared" si="126"/>
        <v>Produits_PCP2_pdt_ctrl_N-1</v>
      </c>
      <c r="G1253" s="148">
        <f t="shared" si="125"/>
        <v>0</v>
      </c>
    </row>
    <row r="1254" spans="1:7" ht="26.4" x14ac:dyDescent="0.25">
      <c r="A1254" s="146" t="str">
        <f>+Identification!$C$4</f>
        <v>100000001</v>
      </c>
      <c r="B1254" s="146" t="s">
        <v>360</v>
      </c>
      <c r="C1254" s="147" t="s">
        <v>94</v>
      </c>
      <c r="D1254" s="107" t="str">
        <f t="shared" ref="D1254:D1317" si="139">+D1253</f>
        <v>pdt_ctrl_N-1</v>
      </c>
      <c r="E1254" s="108">
        <f>HLOOKUP(D1254,Produits!$B$3:$N$4,2,FALSE)</f>
        <v>13</v>
      </c>
      <c r="F1254" s="108" t="str">
        <f t="shared" si="126"/>
        <v>Produits_PCP3_pdt_ctrl_N-1</v>
      </c>
      <c r="G1254" s="148">
        <f t="shared" si="125"/>
        <v>0</v>
      </c>
    </row>
    <row r="1255" spans="1:7" ht="26.4" x14ac:dyDescent="0.25">
      <c r="A1255" s="146" t="str">
        <f>+Identification!$C$4</f>
        <v>100000001</v>
      </c>
      <c r="B1255" s="146" t="s">
        <v>360</v>
      </c>
      <c r="C1255" s="147" t="s">
        <v>95</v>
      </c>
      <c r="D1255" s="107" t="str">
        <f t="shared" si="139"/>
        <v>pdt_ctrl_N-1</v>
      </c>
      <c r="E1255" s="108">
        <f>HLOOKUP(D1255,Produits!$B$3:$N$4,2,FALSE)</f>
        <v>13</v>
      </c>
      <c r="F1255" s="108" t="str">
        <f t="shared" si="126"/>
        <v>Produits_PCP4_pdt_ctrl_N-1</v>
      </c>
      <c r="G1255" s="148">
        <f t="shared" si="125"/>
        <v>0</v>
      </c>
    </row>
    <row r="1256" spans="1:7" ht="26.4" x14ac:dyDescent="0.25">
      <c r="A1256" s="146" t="str">
        <f>+Identification!$C$4</f>
        <v>100000001</v>
      </c>
      <c r="B1256" s="146" t="s">
        <v>360</v>
      </c>
      <c r="C1256" s="147" t="s">
        <v>96</v>
      </c>
      <c r="D1256" s="107" t="str">
        <f t="shared" si="139"/>
        <v>pdt_ctrl_N-1</v>
      </c>
      <c r="E1256" s="108">
        <f>HLOOKUP(D1256,Produits!$B$3:$N$4,2,FALSE)</f>
        <v>13</v>
      </c>
      <c r="F1256" s="108" t="str">
        <f t="shared" si="126"/>
        <v>Produits_PCP5_pdt_ctrl_N-1</v>
      </c>
      <c r="G1256" s="148">
        <f t="shared" si="125"/>
        <v>0</v>
      </c>
    </row>
    <row r="1257" spans="1:7" ht="26.4" x14ac:dyDescent="0.25">
      <c r="A1257" s="146" t="str">
        <f>+Identification!$C$4</f>
        <v>100000001</v>
      </c>
      <c r="B1257" s="146" t="s">
        <v>360</v>
      </c>
      <c r="C1257" s="147" t="s">
        <v>97</v>
      </c>
      <c r="D1257" s="107" t="str">
        <f t="shared" si="139"/>
        <v>pdt_ctrl_N-1</v>
      </c>
      <c r="E1257" s="108">
        <f>HLOOKUP(D1257,Produits!$B$3:$N$4,2,FALSE)</f>
        <v>13</v>
      </c>
      <c r="F1257" s="108" t="str">
        <f t="shared" si="126"/>
        <v>Produits_PCP6_pdt_ctrl_N-1</v>
      </c>
      <c r="G1257" s="148">
        <f t="shared" si="125"/>
        <v>0</v>
      </c>
    </row>
    <row r="1258" spans="1:7" ht="26.4" x14ac:dyDescent="0.25">
      <c r="A1258" s="146" t="str">
        <f>+Identification!$C$4</f>
        <v>100000001</v>
      </c>
      <c r="B1258" s="146" t="s">
        <v>360</v>
      </c>
      <c r="C1258" s="147" t="s">
        <v>98</v>
      </c>
      <c r="D1258" s="107" t="str">
        <f t="shared" si="139"/>
        <v>pdt_ctrl_N-1</v>
      </c>
      <c r="E1258" s="108">
        <f>HLOOKUP(D1258,Produits!$B$3:$N$4,2,FALSE)</f>
        <v>13</v>
      </c>
      <c r="F1258" s="108" t="str">
        <f t="shared" si="126"/>
        <v>Produits_PCP7_pdt_ctrl_N-1</v>
      </c>
      <c r="G1258" s="148">
        <f t="shared" si="125"/>
        <v>0</v>
      </c>
    </row>
    <row r="1259" spans="1:7" ht="26.4" x14ac:dyDescent="0.25">
      <c r="A1259" s="146" t="str">
        <f>+Identification!$C$4</f>
        <v>100000001</v>
      </c>
      <c r="B1259" s="146" t="s">
        <v>360</v>
      </c>
      <c r="C1259" s="147" t="s">
        <v>99</v>
      </c>
      <c r="D1259" s="107" t="str">
        <f t="shared" si="139"/>
        <v>pdt_ctrl_N-1</v>
      </c>
      <c r="E1259" s="108">
        <f>HLOOKUP(D1259,Produits!$B$3:$N$4,2,FALSE)</f>
        <v>13</v>
      </c>
      <c r="F1259" s="108" t="str">
        <f t="shared" si="126"/>
        <v>Produits_PCP8_pdt_ctrl_N-1</v>
      </c>
      <c r="G1259" s="148">
        <f t="shared" si="125"/>
        <v>0</v>
      </c>
    </row>
    <row r="1260" spans="1:7" ht="26.4" x14ac:dyDescent="0.25">
      <c r="A1260" s="146" t="str">
        <f>+Identification!$C$4</f>
        <v>100000001</v>
      </c>
      <c r="B1260" s="146" t="s">
        <v>360</v>
      </c>
      <c r="C1260" s="147" t="s">
        <v>100</v>
      </c>
      <c r="D1260" s="107" t="str">
        <f t="shared" si="139"/>
        <v>pdt_ctrl_N-1</v>
      </c>
      <c r="E1260" s="108">
        <f>HLOOKUP(D1260,Produits!$B$3:$N$4,2,FALSE)</f>
        <v>13</v>
      </c>
      <c r="F1260" s="108" t="str">
        <f t="shared" si="126"/>
        <v>Produits_PCP9_pdt_ctrl_N-1</v>
      </c>
      <c r="G1260" s="148">
        <f t="shared" si="125"/>
        <v>0</v>
      </c>
    </row>
    <row r="1261" spans="1:7" ht="26.4" x14ac:dyDescent="0.25">
      <c r="A1261" s="146" t="str">
        <f>+Identification!$C$4</f>
        <v>100000001</v>
      </c>
      <c r="B1261" s="146" t="s">
        <v>360</v>
      </c>
      <c r="C1261" s="147" t="s">
        <v>101</v>
      </c>
      <c r="D1261" s="107" t="str">
        <f t="shared" si="139"/>
        <v>pdt_ctrl_N-1</v>
      </c>
      <c r="E1261" s="108">
        <f>HLOOKUP(D1261,Produits!$B$3:$N$4,2,FALSE)</f>
        <v>13</v>
      </c>
      <c r="F1261" s="108" t="str">
        <f t="shared" si="126"/>
        <v>Produits_PCP10_pdt_ctrl_N-1</v>
      </c>
      <c r="G1261" s="148">
        <f t="shared" si="125"/>
        <v>0</v>
      </c>
    </row>
    <row r="1262" spans="1:7" ht="26.4" x14ac:dyDescent="0.25">
      <c r="A1262" s="146" t="str">
        <f>+Identification!$C$4</f>
        <v>100000001</v>
      </c>
      <c r="B1262" s="146" t="s">
        <v>360</v>
      </c>
      <c r="C1262" s="147" t="s">
        <v>102</v>
      </c>
      <c r="D1262" s="107" t="str">
        <f t="shared" si="139"/>
        <v>pdt_ctrl_N-1</v>
      </c>
      <c r="E1262" s="108">
        <f>HLOOKUP(D1262,Produits!$B$3:$N$4,2,FALSE)</f>
        <v>13</v>
      </c>
      <c r="F1262" s="108" t="str">
        <f t="shared" si="126"/>
        <v>Produits_PCP11_pdt_ctrl_N-1</v>
      </c>
      <c r="G1262" s="148">
        <f t="shared" si="125"/>
        <v>0</v>
      </c>
    </row>
    <row r="1263" spans="1:7" ht="26.4" x14ac:dyDescent="0.25">
      <c r="A1263" s="146" t="str">
        <f>+Identification!$C$4</f>
        <v>100000001</v>
      </c>
      <c r="B1263" s="146" t="s">
        <v>360</v>
      </c>
      <c r="C1263" s="147" t="s">
        <v>103</v>
      </c>
      <c r="D1263" s="107" t="str">
        <f t="shared" si="139"/>
        <v>pdt_ctrl_N-1</v>
      </c>
      <c r="E1263" s="108">
        <f>HLOOKUP(D1263,Produits!$B$3:$N$4,2,FALSE)</f>
        <v>13</v>
      </c>
      <c r="F1263" s="108" t="str">
        <f t="shared" si="126"/>
        <v>Produits_PCP12_pdt_ctrl_N-1</v>
      </c>
      <c r="G1263" s="148">
        <f t="shared" si="125"/>
        <v>0</v>
      </c>
    </row>
    <row r="1264" spans="1:7" ht="26.4" x14ac:dyDescent="0.25">
      <c r="A1264" s="146" t="str">
        <f>+Identification!$C$4</f>
        <v>100000001</v>
      </c>
      <c r="B1264" s="146" t="s">
        <v>360</v>
      </c>
      <c r="C1264" s="147" t="s">
        <v>104</v>
      </c>
      <c r="D1264" s="107" t="str">
        <f t="shared" si="139"/>
        <v>pdt_ctrl_N-1</v>
      </c>
      <c r="E1264" s="108">
        <f>HLOOKUP(D1264,Produits!$B$3:$N$4,2,FALSE)</f>
        <v>13</v>
      </c>
      <c r="F1264" s="108" t="str">
        <f t="shared" si="126"/>
        <v>Produits_PCP13_pdt_ctrl_N-1</v>
      </c>
      <c r="G1264" s="148">
        <f t="shared" si="125"/>
        <v>0</v>
      </c>
    </row>
    <row r="1265" spans="1:7" ht="26.4" x14ac:dyDescent="0.25">
      <c r="A1265" s="146" t="str">
        <f>+Identification!$C$4</f>
        <v>100000001</v>
      </c>
      <c r="B1265" s="146" t="s">
        <v>360</v>
      </c>
      <c r="C1265" s="147" t="s">
        <v>105</v>
      </c>
      <c r="D1265" s="107" t="str">
        <f t="shared" si="139"/>
        <v>pdt_ctrl_N-1</v>
      </c>
      <c r="E1265" s="108">
        <f>HLOOKUP(D1265,Produits!$B$3:$N$4,2,FALSE)</f>
        <v>13</v>
      </c>
      <c r="F1265" s="108" t="str">
        <f t="shared" si="126"/>
        <v>Produits_PCP14_pdt_ctrl_N-1</v>
      </c>
      <c r="G1265" s="148">
        <f t="shared" si="125"/>
        <v>0</v>
      </c>
    </row>
    <row r="1266" spans="1:7" ht="26.4" x14ac:dyDescent="0.25">
      <c r="A1266" s="146" t="str">
        <f>+Identification!$C$4</f>
        <v>100000001</v>
      </c>
      <c r="B1266" s="146" t="s">
        <v>360</v>
      </c>
      <c r="C1266" s="147" t="s">
        <v>106</v>
      </c>
      <c r="D1266" s="107" t="str">
        <f t="shared" si="139"/>
        <v>pdt_ctrl_N-1</v>
      </c>
      <c r="E1266" s="108">
        <f>HLOOKUP(D1266,Produits!$B$3:$N$4,2,FALSE)</f>
        <v>13</v>
      </c>
      <c r="F1266" s="108" t="str">
        <f t="shared" si="126"/>
        <v>Produits_PCP15_pdt_ctrl_N-1</v>
      </c>
      <c r="G1266" s="148">
        <f t="shared" si="125"/>
        <v>0</v>
      </c>
    </row>
    <row r="1267" spans="1:7" ht="26.4" x14ac:dyDescent="0.25">
      <c r="A1267" s="146" t="str">
        <f>+Identification!$C$4</f>
        <v>100000001</v>
      </c>
      <c r="B1267" s="146" t="s">
        <v>360</v>
      </c>
      <c r="C1267" s="147" t="s">
        <v>107</v>
      </c>
      <c r="D1267" s="107" t="str">
        <f t="shared" si="139"/>
        <v>pdt_ctrl_N-1</v>
      </c>
      <c r="E1267" s="108">
        <f>HLOOKUP(D1267,Produits!$B$3:$N$4,2,FALSE)</f>
        <v>13</v>
      </c>
      <c r="F1267" s="108" t="str">
        <f t="shared" si="126"/>
        <v>Produits_PCP16_pdt_ctrl_N-1</v>
      </c>
      <c r="G1267" s="148">
        <f t="shared" si="125"/>
        <v>0</v>
      </c>
    </row>
    <row r="1268" spans="1:7" ht="26.4" x14ac:dyDescent="0.25">
      <c r="A1268" s="146" t="str">
        <f>+Identification!$C$4</f>
        <v>100000001</v>
      </c>
      <c r="B1268" s="146" t="s">
        <v>360</v>
      </c>
      <c r="C1268" s="147" t="s">
        <v>108</v>
      </c>
      <c r="D1268" s="107" t="str">
        <f t="shared" si="139"/>
        <v>pdt_ctrl_N-1</v>
      </c>
      <c r="E1268" s="108">
        <f>HLOOKUP(D1268,Produits!$B$3:$N$4,2,FALSE)</f>
        <v>13</v>
      </c>
      <c r="F1268" s="108" t="str">
        <f t="shared" si="126"/>
        <v>Produits_PCP17_pdt_ctrl_N-1</v>
      </c>
      <c r="G1268" s="148">
        <f t="shared" si="125"/>
        <v>0</v>
      </c>
    </row>
    <row r="1269" spans="1:7" ht="26.4" x14ac:dyDescent="0.25">
      <c r="A1269" s="146" t="str">
        <f>+Identification!$C$4</f>
        <v>100000001</v>
      </c>
      <c r="B1269" s="146" t="s">
        <v>360</v>
      </c>
      <c r="C1269" s="147" t="s">
        <v>109</v>
      </c>
      <c r="D1269" s="107" t="str">
        <f t="shared" si="139"/>
        <v>pdt_ctrl_N-1</v>
      </c>
      <c r="E1269" s="108">
        <f>HLOOKUP(D1269,Produits!$B$3:$N$4,2,FALSE)</f>
        <v>13</v>
      </c>
      <c r="F1269" s="108" t="str">
        <f t="shared" si="126"/>
        <v>Produits_PCP18_pdt_ctrl_N-1</v>
      </c>
      <c r="G1269" s="148">
        <f t="shared" si="125"/>
        <v>0</v>
      </c>
    </row>
    <row r="1270" spans="1:7" ht="26.4" x14ac:dyDescent="0.25">
      <c r="A1270" s="146" t="str">
        <f>+Identification!$C$4</f>
        <v>100000001</v>
      </c>
      <c r="B1270" s="146" t="s">
        <v>360</v>
      </c>
      <c r="C1270" s="147" t="s">
        <v>110</v>
      </c>
      <c r="D1270" s="107" t="str">
        <f t="shared" si="139"/>
        <v>pdt_ctrl_N-1</v>
      </c>
      <c r="E1270" s="108">
        <f>HLOOKUP(D1270,Produits!$B$3:$N$4,2,FALSE)</f>
        <v>13</v>
      </c>
      <c r="F1270" s="108" t="str">
        <f t="shared" si="126"/>
        <v>Produits_PCP19_pdt_ctrl_N-1</v>
      </c>
      <c r="G1270" s="148">
        <f t="shared" si="125"/>
        <v>0</v>
      </c>
    </row>
    <row r="1271" spans="1:7" ht="26.4" x14ac:dyDescent="0.25">
      <c r="A1271" s="146" t="str">
        <f>+Identification!$C$4</f>
        <v>100000001</v>
      </c>
      <c r="B1271" s="146" t="s">
        <v>360</v>
      </c>
      <c r="C1271" s="147" t="s">
        <v>111</v>
      </c>
      <c r="D1271" s="107" t="str">
        <f t="shared" si="139"/>
        <v>pdt_ctrl_N-1</v>
      </c>
      <c r="E1271" s="108">
        <f>HLOOKUP(D1271,Produits!$B$3:$N$4,2,FALSE)</f>
        <v>13</v>
      </c>
      <c r="F1271" s="108" t="str">
        <f t="shared" si="126"/>
        <v>Produits_PCP20_pdt_ctrl_N-1</v>
      </c>
      <c r="G1271" s="148">
        <f t="shared" si="125"/>
        <v>0</v>
      </c>
    </row>
    <row r="1272" spans="1:7" ht="26.4" x14ac:dyDescent="0.25">
      <c r="A1272" s="146" t="str">
        <f>+Identification!$C$4</f>
        <v>100000001</v>
      </c>
      <c r="B1272" s="146" t="s">
        <v>360</v>
      </c>
      <c r="C1272" s="147" t="s">
        <v>112</v>
      </c>
      <c r="D1272" s="107" t="str">
        <f t="shared" si="139"/>
        <v>pdt_ctrl_N-1</v>
      </c>
      <c r="E1272" s="108">
        <f>HLOOKUP(D1272,Produits!$B$3:$N$4,2,FALSE)</f>
        <v>13</v>
      </c>
      <c r="F1272" s="108" t="str">
        <f t="shared" si="126"/>
        <v>Produits_PCP21_pdt_ctrl_N-1</v>
      </c>
      <c r="G1272" s="148">
        <f t="shared" si="125"/>
        <v>0</v>
      </c>
    </row>
    <row r="1273" spans="1:7" ht="26.4" x14ac:dyDescent="0.25">
      <c r="A1273" s="146" t="str">
        <f>+Identification!$C$4</f>
        <v>100000001</v>
      </c>
      <c r="B1273" s="146" t="s">
        <v>360</v>
      </c>
      <c r="C1273" s="147" t="s">
        <v>113</v>
      </c>
      <c r="D1273" s="107" t="str">
        <f t="shared" si="139"/>
        <v>pdt_ctrl_N-1</v>
      </c>
      <c r="E1273" s="108">
        <f>HLOOKUP(D1273,Produits!$B$3:$N$4,2,FALSE)</f>
        <v>13</v>
      </c>
      <c r="F1273" s="108" t="str">
        <f t="shared" si="126"/>
        <v>Produits_PCP22_pdt_ctrl_N-1</v>
      </c>
      <c r="G1273" s="148">
        <f t="shared" si="125"/>
        <v>0</v>
      </c>
    </row>
    <row r="1274" spans="1:7" ht="26.4" x14ac:dyDescent="0.25">
      <c r="A1274" s="146" t="str">
        <f>+Identification!$C$4</f>
        <v>100000001</v>
      </c>
      <c r="B1274" s="146" t="s">
        <v>360</v>
      </c>
      <c r="C1274" s="147" t="s">
        <v>114</v>
      </c>
      <c r="D1274" s="107" t="str">
        <f t="shared" si="139"/>
        <v>pdt_ctrl_N-1</v>
      </c>
      <c r="E1274" s="108">
        <f>HLOOKUP(D1274,Produits!$B$3:$N$4,2,FALSE)</f>
        <v>13</v>
      </c>
      <c r="F1274" s="108" t="str">
        <f t="shared" si="126"/>
        <v>Produits_PCP23_pdt_ctrl_N-1</v>
      </c>
      <c r="G1274" s="148">
        <f t="shared" si="125"/>
        <v>0</v>
      </c>
    </row>
    <row r="1275" spans="1:7" ht="26.4" x14ac:dyDescent="0.25">
      <c r="A1275" s="146" t="str">
        <f>+Identification!$C$4</f>
        <v>100000001</v>
      </c>
      <c r="B1275" s="146" t="s">
        <v>360</v>
      </c>
      <c r="C1275" s="147" t="s">
        <v>115</v>
      </c>
      <c r="D1275" s="107" t="str">
        <f t="shared" si="139"/>
        <v>pdt_ctrl_N-1</v>
      </c>
      <c r="E1275" s="108">
        <f>HLOOKUP(D1275,Produits!$B$3:$N$4,2,FALSE)</f>
        <v>13</v>
      </c>
      <c r="F1275" s="108" t="str">
        <f t="shared" si="126"/>
        <v>Produits_PCP24_pdt_ctrl_N-1</v>
      </c>
      <c r="G1275" s="148">
        <f t="shared" ref="G1275:G1330" si="140">VLOOKUP(C1275,PCP,E1275,FALSE)</f>
        <v>0</v>
      </c>
    </row>
    <row r="1276" spans="1:7" ht="26.4" x14ac:dyDescent="0.25">
      <c r="A1276" s="146" t="str">
        <f>+Identification!$C$4</f>
        <v>100000001</v>
      </c>
      <c r="B1276" s="146" t="s">
        <v>360</v>
      </c>
      <c r="C1276" s="147" t="s">
        <v>116</v>
      </c>
      <c r="D1276" s="107" t="str">
        <f t="shared" si="139"/>
        <v>pdt_ctrl_N-1</v>
      </c>
      <c r="E1276" s="108">
        <f>HLOOKUP(D1276,Produits!$B$3:$N$4,2,FALSE)</f>
        <v>13</v>
      </c>
      <c r="F1276" s="108" t="str">
        <f t="shared" si="126"/>
        <v>Produits_PCP25_pdt_ctrl_N-1</v>
      </c>
      <c r="G1276" s="148">
        <f t="shared" si="140"/>
        <v>0</v>
      </c>
    </row>
    <row r="1277" spans="1:7" ht="26.4" x14ac:dyDescent="0.25">
      <c r="A1277" s="146" t="str">
        <f>+Identification!$C$4</f>
        <v>100000001</v>
      </c>
      <c r="B1277" s="146" t="s">
        <v>360</v>
      </c>
      <c r="C1277" s="147" t="s">
        <v>117</v>
      </c>
      <c r="D1277" s="107" t="str">
        <f t="shared" si="139"/>
        <v>pdt_ctrl_N-1</v>
      </c>
      <c r="E1277" s="108">
        <f>HLOOKUP(D1277,Produits!$B$3:$N$4,2,FALSE)</f>
        <v>13</v>
      </c>
      <c r="F1277" s="108" t="str">
        <f t="shared" si="126"/>
        <v>Produits_PCP26_pdt_ctrl_N-1</v>
      </c>
      <c r="G1277" s="148">
        <f t="shared" si="140"/>
        <v>0</v>
      </c>
    </row>
    <row r="1278" spans="1:7" ht="26.4" x14ac:dyDescent="0.25">
      <c r="A1278" s="146" t="str">
        <f>+Identification!$C$4</f>
        <v>100000001</v>
      </c>
      <c r="B1278" s="146" t="s">
        <v>360</v>
      </c>
      <c r="C1278" s="147" t="s">
        <v>118</v>
      </c>
      <c r="D1278" s="107" t="str">
        <f t="shared" si="139"/>
        <v>pdt_ctrl_N-1</v>
      </c>
      <c r="E1278" s="108">
        <f>HLOOKUP(D1278,Produits!$B$3:$N$4,2,FALSE)</f>
        <v>13</v>
      </c>
      <c r="F1278" s="108" t="str">
        <f t="shared" si="126"/>
        <v>Produits_PCP27_pdt_ctrl_N-1</v>
      </c>
      <c r="G1278" s="148">
        <f t="shared" si="140"/>
        <v>0</v>
      </c>
    </row>
    <row r="1279" spans="1:7" ht="26.4" x14ac:dyDescent="0.25">
      <c r="A1279" s="146" t="str">
        <f>+Identification!$C$4</f>
        <v>100000001</v>
      </c>
      <c r="B1279" s="146" t="s">
        <v>360</v>
      </c>
      <c r="C1279" s="147" t="s">
        <v>119</v>
      </c>
      <c r="D1279" s="107" t="str">
        <f t="shared" si="139"/>
        <v>pdt_ctrl_N-1</v>
      </c>
      <c r="E1279" s="108">
        <f>HLOOKUP(D1279,Produits!$B$3:$N$4,2,FALSE)</f>
        <v>13</v>
      </c>
      <c r="F1279" s="108" t="str">
        <f t="shared" si="126"/>
        <v>Produits_PCP28_pdt_ctrl_N-1</v>
      </c>
      <c r="G1279" s="148">
        <f t="shared" si="140"/>
        <v>0</v>
      </c>
    </row>
    <row r="1280" spans="1:7" ht="26.4" x14ac:dyDescent="0.25">
      <c r="A1280" s="146" t="str">
        <f>+Identification!$C$4</f>
        <v>100000001</v>
      </c>
      <c r="B1280" s="146" t="s">
        <v>360</v>
      </c>
      <c r="C1280" s="147" t="s">
        <v>120</v>
      </c>
      <c r="D1280" s="107" t="str">
        <f t="shared" si="139"/>
        <v>pdt_ctrl_N-1</v>
      </c>
      <c r="E1280" s="108">
        <f>HLOOKUP(D1280,Produits!$B$3:$N$4,2,FALSE)</f>
        <v>13</v>
      </c>
      <c r="F1280" s="108" t="str">
        <f t="shared" si="126"/>
        <v>Produits_PCP29_pdt_ctrl_N-1</v>
      </c>
      <c r="G1280" s="148">
        <f t="shared" si="140"/>
        <v>0</v>
      </c>
    </row>
    <row r="1281" spans="1:7" ht="26.4" x14ac:dyDescent="0.25">
      <c r="A1281" s="146" t="str">
        <f>+Identification!$C$4</f>
        <v>100000001</v>
      </c>
      <c r="B1281" s="146" t="s">
        <v>360</v>
      </c>
      <c r="C1281" s="147" t="s">
        <v>121</v>
      </c>
      <c r="D1281" s="107" t="str">
        <f t="shared" si="139"/>
        <v>pdt_ctrl_N-1</v>
      </c>
      <c r="E1281" s="108">
        <f>HLOOKUP(D1281,Produits!$B$3:$N$4,2,FALSE)</f>
        <v>13</v>
      </c>
      <c r="F1281" s="108" t="str">
        <f t="shared" si="126"/>
        <v>Produits_PCP30_pdt_ctrl_N-1</v>
      </c>
      <c r="G1281" s="148">
        <f t="shared" si="140"/>
        <v>0</v>
      </c>
    </row>
    <row r="1282" spans="1:7" ht="26.4" x14ac:dyDescent="0.25">
      <c r="A1282" s="146" t="str">
        <f>+Identification!$C$4</f>
        <v>100000001</v>
      </c>
      <c r="B1282" s="146" t="s">
        <v>360</v>
      </c>
      <c r="C1282" s="147" t="s">
        <v>122</v>
      </c>
      <c r="D1282" s="107" t="str">
        <f t="shared" si="139"/>
        <v>pdt_ctrl_N-1</v>
      </c>
      <c r="E1282" s="108">
        <f>HLOOKUP(D1282,Produits!$B$3:$N$4,2,FALSE)</f>
        <v>13</v>
      </c>
      <c r="F1282" s="108" t="str">
        <f t="shared" si="126"/>
        <v>Produits_PCP31_pdt_ctrl_N-1</v>
      </c>
      <c r="G1282" s="148">
        <f t="shared" si="140"/>
        <v>0</v>
      </c>
    </row>
    <row r="1283" spans="1:7" ht="26.4" x14ac:dyDescent="0.25">
      <c r="A1283" s="146" t="str">
        <f>+Identification!$C$4</f>
        <v>100000001</v>
      </c>
      <c r="B1283" s="146" t="s">
        <v>360</v>
      </c>
      <c r="C1283" s="147" t="s">
        <v>123</v>
      </c>
      <c r="D1283" s="107" t="str">
        <f t="shared" si="139"/>
        <v>pdt_ctrl_N-1</v>
      </c>
      <c r="E1283" s="108">
        <f>HLOOKUP(D1283,Produits!$B$3:$N$4,2,FALSE)</f>
        <v>13</v>
      </c>
      <c r="F1283" s="108" t="str">
        <f t="shared" si="126"/>
        <v>Produits_PCP32_pdt_ctrl_N-1</v>
      </c>
      <c r="G1283" s="148">
        <f t="shared" si="140"/>
        <v>0</v>
      </c>
    </row>
    <row r="1284" spans="1:7" ht="26.4" x14ac:dyDescent="0.25">
      <c r="A1284" s="146" t="str">
        <f>+Identification!$C$4</f>
        <v>100000001</v>
      </c>
      <c r="B1284" s="146" t="s">
        <v>360</v>
      </c>
      <c r="C1284" s="147" t="s">
        <v>124</v>
      </c>
      <c r="D1284" s="107" t="str">
        <f t="shared" si="139"/>
        <v>pdt_ctrl_N-1</v>
      </c>
      <c r="E1284" s="108">
        <f>HLOOKUP(D1284,Produits!$B$3:$N$4,2,FALSE)</f>
        <v>13</v>
      </c>
      <c r="F1284" s="108" t="str">
        <f t="shared" si="126"/>
        <v>Produits_PCP33_pdt_ctrl_N-1</v>
      </c>
      <c r="G1284" s="148">
        <f t="shared" si="140"/>
        <v>0</v>
      </c>
    </row>
    <row r="1285" spans="1:7" ht="26.4" x14ac:dyDescent="0.25">
      <c r="A1285" s="146" t="str">
        <f>+Identification!$C$4</f>
        <v>100000001</v>
      </c>
      <c r="B1285" s="146" t="s">
        <v>360</v>
      </c>
      <c r="C1285" s="147" t="s">
        <v>125</v>
      </c>
      <c r="D1285" s="107" t="str">
        <f t="shared" si="139"/>
        <v>pdt_ctrl_N-1</v>
      </c>
      <c r="E1285" s="108">
        <f>HLOOKUP(D1285,Produits!$B$3:$N$4,2,FALSE)</f>
        <v>13</v>
      </c>
      <c r="F1285" s="108" t="str">
        <f t="shared" si="126"/>
        <v>Produits_PCP34_pdt_ctrl_N-1</v>
      </c>
      <c r="G1285" s="148">
        <f t="shared" si="140"/>
        <v>0</v>
      </c>
    </row>
    <row r="1286" spans="1:7" ht="26.4" x14ac:dyDescent="0.25">
      <c r="A1286" s="146" t="str">
        <f>+Identification!$C$4</f>
        <v>100000001</v>
      </c>
      <c r="B1286" s="146" t="s">
        <v>360</v>
      </c>
      <c r="C1286" s="147" t="s">
        <v>126</v>
      </c>
      <c r="D1286" s="107" t="str">
        <f t="shared" si="139"/>
        <v>pdt_ctrl_N-1</v>
      </c>
      <c r="E1286" s="108">
        <f>HLOOKUP(D1286,Produits!$B$3:$N$4,2,FALSE)</f>
        <v>13</v>
      </c>
      <c r="F1286" s="108" t="str">
        <f t="shared" si="126"/>
        <v>Produits_PCP35_pdt_ctrl_N-1</v>
      </c>
      <c r="G1286" s="148">
        <f t="shared" si="140"/>
        <v>0</v>
      </c>
    </row>
    <row r="1287" spans="1:7" ht="26.4" x14ac:dyDescent="0.25">
      <c r="A1287" s="146" t="str">
        <f>+Identification!$C$4</f>
        <v>100000001</v>
      </c>
      <c r="B1287" s="146" t="s">
        <v>360</v>
      </c>
      <c r="C1287" s="147" t="s">
        <v>127</v>
      </c>
      <c r="D1287" s="107" t="str">
        <f t="shared" si="139"/>
        <v>pdt_ctrl_N-1</v>
      </c>
      <c r="E1287" s="108">
        <f>HLOOKUP(D1287,Produits!$B$3:$N$4,2,FALSE)</f>
        <v>13</v>
      </c>
      <c r="F1287" s="108" t="str">
        <f t="shared" si="126"/>
        <v>Produits_PCP36_pdt_ctrl_N-1</v>
      </c>
      <c r="G1287" s="148">
        <f t="shared" si="140"/>
        <v>0</v>
      </c>
    </row>
    <row r="1288" spans="1:7" ht="26.4" x14ac:dyDescent="0.25">
      <c r="A1288" s="146" t="str">
        <f>+Identification!$C$4</f>
        <v>100000001</v>
      </c>
      <c r="B1288" s="146" t="s">
        <v>360</v>
      </c>
      <c r="C1288" s="147" t="s">
        <v>128</v>
      </c>
      <c r="D1288" s="107" t="str">
        <f t="shared" si="139"/>
        <v>pdt_ctrl_N-1</v>
      </c>
      <c r="E1288" s="108">
        <f>HLOOKUP(D1288,Produits!$B$3:$N$4,2,FALSE)</f>
        <v>13</v>
      </c>
      <c r="F1288" s="108" t="str">
        <f t="shared" si="126"/>
        <v>Produits_PCP37_pdt_ctrl_N-1</v>
      </c>
      <c r="G1288" s="148">
        <f t="shared" si="140"/>
        <v>0</v>
      </c>
    </row>
    <row r="1289" spans="1:7" ht="26.4" x14ac:dyDescent="0.25">
      <c r="A1289" s="146" t="str">
        <f>+Identification!$C$4</f>
        <v>100000001</v>
      </c>
      <c r="B1289" s="146" t="s">
        <v>360</v>
      </c>
      <c r="C1289" s="147" t="s">
        <v>129</v>
      </c>
      <c r="D1289" s="107" t="str">
        <f t="shared" si="139"/>
        <v>pdt_ctrl_N-1</v>
      </c>
      <c r="E1289" s="108">
        <f>HLOOKUP(D1289,Produits!$B$3:$N$4,2,FALSE)</f>
        <v>13</v>
      </c>
      <c r="F1289" s="108" t="str">
        <f t="shared" si="126"/>
        <v>Produits_PCP38_pdt_ctrl_N-1</v>
      </c>
      <c r="G1289" s="148">
        <f t="shared" si="140"/>
        <v>0</v>
      </c>
    </row>
    <row r="1290" spans="1:7" ht="26.4" x14ac:dyDescent="0.25">
      <c r="A1290" s="146" t="str">
        <f>+Identification!$C$4</f>
        <v>100000001</v>
      </c>
      <c r="B1290" s="146" t="s">
        <v>360</v>
      </c>
      <c r="C1290" s="147" t="s">
        <v>130</v>
      </c>
      <c r="D1290" s="107" t="str">
        <f t="shared" si="139"/>
        <v>pdt_ctrl_N-1</v>
      </c>
      <c r="E1290" s="108">
        <f>HLOOKUP(D1290,Produits!$B$3:$N$4,2,FALSE)</f>
        <v>13</v>
      </c>
      <c r="F1290" s="108" t="str">
        <f t="shared" si="126"/>
        <v>Produits_PCP39_pdt_ctrl_N-1</v>
      </c>
      <c r="G1290" s="148">
        <f t="shared" si="140"/>
        <v>0</v>
      </c>
    </row>
    <row r="1291" spans="1:7" ht="26.4" x14ac:dyDescent="0.25">
      <c r="A1291" s="146" t="str">
        <f>+Identification!$C$4</f>
        <v>100000001</v>
      </c>
      <c r="B1291" s="146" t="s">
        <v>360</v>
      </c>
      <c r="C1291" s="147" t="s">
        <v>131</v>
      </c>
      <c r="D1291" s="107" t="str">
        <f t="shared" si="139"/>
        <v>pdt_ctrl_N-1</v>
      </c>
      <c r="E1291" s="108">
        <f>HLOOKUP(D1291,Produits!$B$3:$N$4,2,FALSE)</f>
        <v>13</v>
      </c>
      <c r="F1291" s="108" t="str">
        <f t="shared" si="126"/>
        <v>Produits_PCP40_pdt_ctrl_N-1</v>
      </c>
      <c r="G1291" s="148">
        <f t="shared" si="140"/>
        <v>0</v>
      </c>
    </row>
    <row r="1292" spans="1:7" ht="26.4" x14ac:dyDescent="0.25">
      <c r="A1292" s="146" t="str">
        <f>+Identification!$C$4</f>
        <v>100000001</v>
      </c>
      <c r="B1292" s="146" t="s">
        <v>360</v>
      </c>
      <c r="C1292" s="147" t="s">
        <v>132</v>
      </c>
      <c r="D1292" s="107" t="str">
        <f t="shared" si="139"/>
        <v>pdt_ctrl_N-1</v>
      </c>
      <c r="E1292" s="108">
        <f>HLOOKUP(D1292,Produits!$B$3:$N$4,2,FALSE)</f>
        <v>13</v>
      </c>
      <c r="F1292" s="108" t="str">
        <f t="shared" si="126"/>
        <v>Produits_PCP41_pdt_ctrl_N-1</v>
      </c>
      <c r="G1292" s="148">
        <f t="shared" si="140"/>
        <v>0</v>
      </c>
    </row>
    <row r="1293" spans="1:7" ht="26.4" x14ac:dyDescent="0.25">
      <c r="A1293" s="146" t="str">
        <f>+Identification!$C$4</f>
        <v>100000001</v>
      </c>
      <c r="B1293" s="146" t="s">
        <v>360</v>
      </c>
      <c r="C1293" s="147" t="s">
        <v>133</v>
      </c>
      <c r="D1293" s="107" t="str">
        <f t="shared" si="139"/>
        <v>pdt_ctrl_N-1</v>
      </c>
      <c r="E1293" s="108">
        <f>HLOOKUP(D1293,Produits!$B$3:$N$4,2,FALSE)</f>
        <v>13</v>
      </c>
      <c r="F1293" s="108" t="str">
        <f t="shared" si="126"/>
        <v>Produits_PCP42_pdt_ctrl_N-1</v>
      </c>
      <c r="G1293" s="148">
        <f t="shared" si="140"/>
        <v>0</v>
      </c>
    </row>
    <row r="1294" spans="1:7" ht="26.4" x14ac:dyDescent="0.25">
      <c r="A1294" s="146" t="str">
        <f>+Identification!$C$4</f>
        <v>100000001</v>
      </c>
      <c r="B1294" s="146" t="s">
        <v>360</v>
      </c>
      <c r="C1294" s="147" t="s">
        <v>134</v>
      </c>
      <c r="D1294" s="107" t="str">
        <f t="shared" si="139"/>
        <v>pdt_ctrl_N-1</v>
      </c>
      <c r="E1294" s="108">
        <f>HLOOKUP(D1294,Produits!$B$3:$N$4,2,FALSE)</f>
        <v>13</v>
      </c>
      <c r="F1294" s="108" t="str">
        <f t="shared" si="126"/>
        <v>Produits_PCP43_pdt_ctrl_N-1</v>
      </c>
      <c r="G1294" s="148">
        <f t="shared" si="140"/>
        <v>0</v>
      </c>
    </row>
    <row r="1295" spans="1:7" ht="26.4" x14ac:dyDescent="0.25">
      <c r="A1295" s="146" t="str">
        <f>+Identification!$C$4</f>
        <v>100000001</v>
      </c>
      <c r="B1295" s="146" t="s">
        <v>360</v>
      </c>
      <c r="C1295" s="147" t="s">
        <v>135</v>
      </c>
      <c r="D1295" s="107" t="str">
        <f t="shared" si="139"/>
        <v>pdt_ctrl_N-1</v>
      </c>
      <c r="E1295" s="108">
        <f>HLOOKUP(D1295,Produits!$B$3:$N$4,2,FALSE)</f>
        <v>13</v>
      </c>
      <c r="F1295" s="108" t="str">
        <f t="shared" si="126"/>
        <v>Produits_PCP44_pdt_ctrl_N-1</v>
      </c>
      <c r="G1295" s="148">
        <f t="shared" si="140"/>
        <v>0</v>
      </c>
    </row>
    <row r="1296" spans="1:7" ht="26.4" x14ac:dyDescent="0.25">
      <c r="A1296" s="146" t="str">
        <f>+Identification!$C$4</f>
        <v>100000001</v>
      </c>
      <c r="B1296" s="146" t="s">
        <v>360</v>
      </c>
      <c r="C1296" s="147" t="s">
        <v>136</v>
      </c>
      <c r="D1296" s="107" t="str">
        <f t="shared" si="139"/>
        <v>pdt_ctrl_N-1</v>
      </c>
      <c r="E1296" s="108">
        <f>HLOOKUP(D1296,Produits!$B$3:$N$4,2,FALSE)</f>
        <v>13</v>
      </c>
      <c r="F1296" s="108" t="str">
        <f t="shared" si="126"/>
        <v>Produits_PCP45_pdt_ctrl_N-1</v>
      </c>
      <c r="G1296" s="148">
        <f t="shared" si="140"/>
        <v>0</v>
      </c>
    </row>
    <row r="1297" spans="1:7" ht="26.4" x14ac:dyDescent="0.25">
      <c r="A1297" s="146" t="str">
        <f>+Identification!$C$4</f>
        <v>100000001</v>
      </c>
      <c r="B1297" s="146" t="s">
        <v>360</v>
      </c>
      <c r="C1297" s="147" t="s">
        <v>137</v>
      </c>
      <c r="D1297" s="107" t="str">
        <f t="shared" si="139"/>
        <v>pdt_ctrl_N-1</v>
      </c>
      <c r="E1297" s="108">
        <f>HLOOKUP(D1297,Produits!$B$3:$N$4,2,FALSE)</f>
        <v>13</v>
      </c>
      <c r="F1297" s="108" t="str">
        <f t="shared" si="126"/>
        <v>Produits_PCP46_pdt_ctrl_N-1</v>
      </c>
      <c r="G1297" s="148">
        <f t="shared" si="140"/>
        <v>0</v>
      </c>
    </row>
    <row r="1298" spans="1:7" ht="26.4" x14ac:dyDescent="0.25">
      <c r="A1298" s="146" t="str">
        <f>+Identification!$C$4</f>
        <v>100000001</v>
      </c>
      <c r="B1298" s="146" t="s">
        <v>360</v>
      </c>
      <c r="C1298" s="147" t="s">
        <v>138</v>
      </c>
      <c r="D1298" s="107" t="str">
        <f t="shared" si="139"/>
        <v>pdt_ctrl_N-1</v>
      </c>
      <c r="E1298" s="108">
        <f>HLOOKUP(D1298,Produits!$B$3:$N$4,2,FALSE)</f>
        <v>13</v>
      </c>
      <c r="F1298" s="108" t="str">
        <f t="shared" si="126"/>
        <v>Produits_PCP47_pdt_ctrl_N-1</v>
      </c>
      <c r="G1298" s="148">
        <f t="shared" si="140"/>
        <v>0</v>
      </c>
    </row>
    <row r="1299" spans="1:7" ht="26.4" x14ac:dyDescent="0.25">
      <c r="A1299" s="146" t="str">
        <f>+Identification!$C$4</f>
        <v>100000001</v>
      </c>
      <c r="B1299" s="146" t="s">
        <v>360</v>
      </c>
      <c r="C1299" s="147" t="s">
        <v>139</v>
      </c>
      <c r="D1299" s="107" t="str">
        <f t="shared" si="139"/>
        <v>pdt_ctrl_N-1</v>
      </c>
      <c r="E1299" s="108">
        <f>HLOOKUP(D1299,Produits!$B$3:$N$4,2,FALSE)</f>
        <v>13</v>
      </c>
      <c r="F1299" s="108" t="str">
        <f t="shared" si="126"/>
        <v>Produits_PCP48_pdt_ctrl_N-1</v>
      </c>
      <c r="G1299" s="148">
        <f t="shared" si="140"/>
        <v>0</v>
      </c>
    </row>
    <row r="1300" spans="1:7" ht="26.4" x14ac:dyDescent="0.25">
      <c r="A1300" s="146" t="str">
        <f>+Identification!$C$4</f>
        <v>100000001</v>
      </c>
      <c r="B1300" s="146" t="s">
        <v>360</v>
      </c>
      <c r="C1300" s="147" t="s">
        <v>140</v>
      </c>
      <c r="D1300" s="107" t="str">
        <f t="shared" si="139"/>
        <v>pdt_ctrl_N-1</v>
      </c>
      <c r="E1300" s="108">
        <f>HLOOKUP(D1300,Produits!$B$3:$N$4,2,FALSE)</f>
        <v>13</v>
      </c>
      <c r="F1300" s="108" t="str">
        <f t="shared" si="126"/>
        <v>Produits_PCP49_pdt_ctrl_N-1</v>
      </c>
      <c r="G1300" s="148">
        <f t="shared" si="140"/>
        <v>0</v>
      </c>
    </row>
    <row r="1301" spans="1:7" ht="26.4" x14ac:dyDescent="0.25">
      <c r="A1301" s="146" t="str">
        <f>+Identification!$C$4</f>
        <v>100000001</v>
      </c>
      <c r="B1301" s="146" t="s">
        <v>360</v>
      </c>
      <c r="C1301" s="147" t="s">
        <v>141</v>
      </c>
      <c r="D1301" s="107" t="str">
        <f t="shared" si="139"/>
        <v>pdt_ctrl_N-1</v>
      </c>
      <c r="E1301" s="108">
        <f>HLOOKUP(D1301,Produits!$B$3:$N$4,2,FALSE)</f>
        <v>13</v>
      </c>
      <c r="F1301" s="108" t="str">
        <f t="shared" si="126"/>
        <v>Produits_PCP50_pdt_ctrl_N-1</v>
      </c>
      <c r="G1301" s="148">
        <f t="shared" si="140"/>
        <v>0</v>
      </c>
    </row>
    <row r="1302" spans="1:7" ht="26.4" x14ac:dyDescent="0.25">
      <c r="A1302" s="146" t="str">
        <f>+Identification!$C$4</f>
        <v>100000001</v>
      </c>
      <c r="B1302" s="146" t="s">
        <v>360</v>
      </c>
      <c r="C1302" s="147" t="s">
        <v>142</v>
      </c>
      <c r="D1302" s="107" t="str">
        <f t="shared" si="139"/>
        <v>pdt_ctrl_N-1</v>
      </c>
      <c r="E1302" s="108">
        <f>HLOOKUP(D1302,Produits!$B$3:$N$4,2,FALSE)</f>
        <v>13</v>
      </c>
      <c r="F1302" s="108" t="str">
        <f t="shared" ref="F1302:F1401" si="141">CONCATENATE(B1302,"_",C1302,"_",D1302)</f>
        <v>Produits_PCP51_pdt_ctrl_N-1</v>
      </c>
      <c r="G1302" s="148">
        <f t="shared" si="140"/>
        <v>0</v>
      </c>
    </row>
    <row r="1303" spans="1:7" ht="26.4" x14ac:dyDescent="0.25">
      <c r="A1303" s="146" t="str">
        <f>+Identification!$C$4</f>
        <v>100000001</v>
      </c>
      <c r="B1303" s="146" t="s">
        <v>360</v>
      </c>
      <c r="C1303" s="147" t="s">
        <v>143</v>
      </c>
      <c r="D1303" s="107" t="str">
        <f t="shared" si="139"/>
        <v>pdt_ctrl_N-1</v>
      </c>
      <c r="E1303" s="108">
        <f>HLOOKUP(D1303,Produits!$B$3:$N$4,2,FALSE)</f>
        <v>13</v>
      </c>
      <c r="F1303" s="108" t="str">
        <f t="shared" si="141"/>
        <v>Produits_PCP52_pdt_ctrl_N-1</v>
      </c>
      <c r="G1303" s="148">
        <f t="shared" si="140"/>
        <v>0</v>
      </c>
    </row>
    <row r="1304" spans="1:7" ht="26.4" x14ac:dyDescent="0.25">
      <c r="A1304" s="146" t="str">
        <f>+Identification!$C$4</f>
        <v>100000001</v>
      </c>
      <c r="B1304" s="146" t="s">
        <v>360</v>
      </c>
      <c r="C1304" s="147" t="s">
        <v>144</v>
      </c>
      <c r="D1304" s="107" t="str">
        <f t="shared" si="139"/>
        <v>pdt_ctrl_N-1</v>
      </c>
      <c r="E1304" s="108">
        <f>HLOOKUP(D1304,Produits!$B$3:$N$4,2,FALSE)</f>
        <v>13</v>
      </c>
      <c r="F1304" s="108" t="str">
        <f t="shared" si="141"/>
        <v>Produits_PCP53_pdt_ctrl_N-1</v>
      </c>
      <c r="G1304" s="148">
        <f t="shared" si="140"/>
        <v>0</v>
      </c>
    </row>
    <row r="1305" spans="1:7" ht="26.4" x14ac:dyDescent="0.25">
      <c r="A1305" s="146" t="str">
        <f>+Identification!$C$4</f>
        <v>100000001</v>
      </c>
      <c r="B1305" s="146" t="s">
        <v>360</v>
      </c>
      <c r="C1305" s="147" t="s">
        <v>145</v>
      </c>
      <c r="D1305" s="107" t="str">
        <f t="shared" si="139"/>
        <v>pdt_ctrl_N-1</v>
      </c>
      <c r="E1305" s="108">
        <f>HLOOKUP(D1305,Produits!$B$3:$N$4,2,FALSE)</f>
        <v>13</v>
      </c>
      <c r="F1305" s="108" t="str">
        <f t="shared" si="141"/>
        <v>Produits_PCP54_pdt_ctrl_N-1</v>
      </c>
      <c r="G1305" s="148">
        <f t="shared" si="140"/>
        <v>0</v>
      </c>
    </row>
    <row r="1306" spans="1:7" ht="26.4" x14ac:dyDescent="0.25">
      <c r="A1306" s="146" t="str">
        <f>+Identification!$C$4</f>
        <v>100000001</v>
      </c>
      <c r="B1306" s="146" t="s">
        <v>360</v>
      </c>
      <c r="C1306" s="147" t="s">
        <v>146</v>
      </c>
      <c r="D1306" s="107" t="str">
        <f t="shared" si="139"/>
        <v>pdt_ctrl_N-1</v>
      </c>
      <c r="E1306" s="108">
        <f>HLOOKUP(D1306,Produits!$B$3:$N$4,2,FALSE)</f>
        <v>13</v>
      </c>
      <c r="F1306" s="108" t="str">
        <f t="shared" si="141"/>
        <v>Produits_PCP55_pdt_ctrl_N-1</v>
      </c>
      <c r="G1306" s="148">
        <f t="shared" si="140"/>
        <v>0</v>
      </c>
    </row>
    <row r="1307" spans="1:7" ht="26.4" x14ac:dyDescent="0.25">
      <c r="A1307" s="146" t="str">
        <f>+Identification!$C$4</f>
        <v>100000001</v>
      </c>
      <c r="B1307" s="146" t="s">
        <v>360</v>
      </c>
      <c r="C1307" s="147" t="s">
        <v>147</v>
      </c>
      <c r="D1307" s="107" t="str">
        <f t="shared" si="139"/>
        <v>pdt_ctrl_N-1</v>
      </c>
      <c r="E1307" s="108">
        <f>HLOOKUP(D1307,Produits!$B$3:$N$4,2,FALSE)</f>
        <v>13</v>
      </c>
      <c r="F1307" s="108" t="str">
        <f t="shared" si="141"/>
        <v>Produits_PCP56_pdt_ctrl_N-1</v>
      </c>
      <c r="G1307" s="148">
        <f t="shared" si="140"/>
        <v>0</v>
      </c>
    </row>
    <row r="1308" spans="1:7" ht="26.4" x14ac:dyDescent="0.25">
      <c r="A1308" s="146" t="str">
        <f>+Identification!$C$4</f>
        <v>100000001</v>
      </c>
      <c r="B1308" s="146" t="s">
        <v>360</v>
      </c>
      <c r="C1308" s="147" t="s">
        <v>148</v>
      </c>
      <c r="D1308" s="107" t="str">
        <f t="shared" si="139"/>
        <v>pdt_ctrl_N-1</v>
      </c>
      <c r="E1308" s="108">
        <f>HLOOKUP(D1308,Produits!$B$3:$N$4,2,FALSE)</f>
        <v>13</v>
      </c>
      <c r="F1308" s="108" t="str">
        <f t="shared" si="141"/>
        <v>Produits_PCP57_pdt_ctrl_N-1</v>
      </c>
      <c r="G1308" s="148">
        <f t="shared" si="140"/>
        <v>0</v>
      </c>
    </row>
    <row r="1309" spans="1:7" ht="26.4" x14ac:dyDescent="0.25">
      <c r="A1309" s="146" t="str">
        <f>+Identification!$C$4</f>
        <v>100000001</v>
      </c>
      <c r="B1309" s="146" t="s">
        <v>360</v>
      </c>
      <c r="C1309" s="147" t="s">
        <v>149</v>
      </c>
      <c r="D1309" s="107" t="str">
        <f t="shared" si="139"/>
        <v>pdt_ctrl_N-1</v>
      </c>
      <c r="E1309" s="108">
        <f>HLOOKUP(D1309,Produits!$B$3:$N$4,2,FALSE)</f>
        <v>13</v>
      </c>
      <c r="F1309" s="108" t="str">
        <f t="shared" si="141"/>
        <v>Produits_PCP58_pdt_ctrl_N-1</v>
      </c>
      <c r="G1309" s="148">
        <f t="shared" si="140"/>
        <v>0</v>
      </c>
    </row>
    <row r="1310" spans="1:7" ht="26.4" x14ac:dyDescent="0.25">
      <c r="A1310" s="146" t="str">
        <f>+Identification!$C$4</f>
        <v>100000001</v>
      </c>
      <c r="B1310" s="146" t="s">
        <v>360</v>
      </c>
      <c r="C1310" s="147" t="s">
        <v>150</v>
      </c>
      <c r="D1310" s="107" t="str">
        <f t="shared" si="139"/>
        <v>pdt_ctrl_N-1</v>
      </c>
      <c r="E1310" s="108">
        <f>HLOOKUP(D1310,Produits!$B$3:$N$4,2,FALSE)</f>
        <v>13</v>
      </c>
      <c r="F1310" s="108" t="str">
        <f t="shared" si="141"/>
        <v>Produits_PCP59_pdt_ctrl_N-1</v>
      </c>
      <c r="G1310" s="148">
        <f t="shared" si="140"/>
        <v>0</v>
      </c>
    </row>
    <row r="1311" spans="1:7" ht="26.4" x14ac:dyDescent="0.25">
      <c r="A1311" s="146" t="str">
        <f>+Identification!$C$4</f>
        <v>100000001</v>
      </c>
      <c r="B1311" s="146" t="s">
        <v>360</v>
      </c>
      <c r="C1311" s="147" t="s">
        <v>151</v>
      </c>
      <c r="D1311" s="107" t="str">
        <f t="shared" si="139"/>
        <v>pdt_ctrl_N-1</v>
      </c>
      <c r="E1311" s="108">
        <f>HLOOKUP(D1311,Produits!$B$3:$N$4,2,FALSE)</f>
        <v>13</v>
      </c>
      <c r="F1311" s="108" t="str">
        <f t="shared" si="141"/>
        <v>Produits_PCP60_pdt_ctrl_N-1</v>
      </c>
      <c r="G1311" s="148">
        <f t="shared" si="140"/>
        <v>0</v>
      </c>
    </row>
    <row r="1312" spans="1:7" ht="26.4" x14ac:dyDescent="0.25">
      <c r="A1312" s="146" t="str">
        <f>+Identification!$C$4</f>
        <v>100000001</v>
      </c>
      <c r="B1312" s="146" t="s">
        <v>360</v>
      </c>
      <c r="C1312" s="147" t="s">
        <v>152</v>
      </c>
      <c r="D1312" s="107" t="str">
        <f t="shared" si="139"/>
        <v>pdt_ctrl_N-1</v>
      </c>
      <c r="E1312" s="108">
        <f>HLOOKUP(D1312,Produits!$B$3:$N$4,2,FALSE)</f>
        <v>13</v>
      </c>
      <c r="F1312" s="108" t="str">
        <f t="shared" si="141"/>
        <v>Produits_PCP61_pdt_ctrl_N-1</v>
      </c>
      <c r="G1312" s="148">
        <f t="shared" si="140"/>
        <v>0</v>
      </c>
    </row>
    <row r="1313" spans="1:7" ht="26.4" x14ac:dyDescent="0.25">
      <c r="A1313" s="146" t="str">
        <f>+Identification!$C$4</f>
        <v>100000001</v>
      </c>
      <c r="B1313" s="146" t="s">
        <v>360</v>
      </c>
      <c r="C1313" s="147" t="s">
        <v>153</v>
      </c>
      <c r="D1313" s="107" t="str">
        <f t="shared" si="139"/>
        <v>pdt_ctrl_N-1</v>
      </c>
      <c r="E1313" s="108">
        <f>HLOOKUP(D1313,Produits!$B$3:$N$4,2,FALSE)</f>
        <v>13</v>
      </c>
      <c r="F1313" s="108" t="str">
        <f t="shared" si="141"/>
        <v>Produits_PCP62_pdt_ctrl_N-1</v>
      </c>
      <c r="G1313" s="148">
        <f t="shared" si="140"/>
        <v>0</v>
      </c>
    </row>
    <row r="1314" spans="1:7" ht="26.4" x14ac:dyDescent="0.25">
      <c r="A1314" s="146" t="str">
        <f>+Identification!$C$4</f>
        <v>100000001</v>
      </c>
      <c r="B1314" s="146" t="s">
        <v>360</v>
      </c>
      <c r="C1314" s="147" t="s">
        <v>154</v>
      </c>
      <c r="D1314" s="107" t="str">
        <f t="shared" si="139"/>
        <v>pdt_ctrl_N-1</v>
      </c>
      <c r="E1314" s="108">
        <f>HLOOKUP(D1314,Produits!$B$3:$N$4,2,FALSE)</f>
        <v>13</v>
      </c>
      <c r="F1314" s="108" t="str">
        <f t="shared" si="141"/>
        <v>Produits_PCP63_pdt_ctrl_N-1</v>
      </c>
      <c r="G1314" s="148">
        <f t="shared" si="140"/>
        <v>0</v>
      </c>
    </row>
    <row r="1315" spans="1:7" ht="26.4" x14ac:dyDescent="0.25">
      <c r="A1315" s="146" t="str">
        <f>+Identification!$C$4</f>
        <v>100000001</v>
      </c>
      <c r="B1315" s="146" t="s">
        <v>360</v>
      </c>
      <c r="C1315" s="147" t="s">
        <v>155</v>
      </c>
      <c r="D1315" s="107" t="str">
        <f t="shared" si="139"/>
        <v>pdt_ctrl_N-1</v>
      </c>
      <c r="E1315" s="108">
        <f>HLOOKUP(D1315,Produits!$B$3:$N$4,2,FALSE)</f>
        <v>13</v>
      </c>
      <c r="F1315" s="108" t="str">
        <f t="shared" si="141"/>
        <v>Produits_PCP64_pdt_ctrl_N-1</v>
      </c>
      <c r="G1315" s="148">
        <f t="shared" si="140"/>
        <v>0</v>
      </c>
    </row>
    <row r="1316" spans="1:7" ht="26.4" x14ac:dyDescent="0.25">
      <c r="A1316" s="146" t="str">
        <f>+Identification!$C$4</f>
        <v>100000001</v>
      </c>
      <c r="B1316" s="146" t="s">
        <v>360</v>
      </c>
      <c r="C1316" s="147" t="s">
        <v>156</v>
      </c>
      <c r="D1316" s="107" t="str">
        <f t="shared" si="139"/>
        <v>pdt_ctrl_N-1</v>
      </c>
      <c r="E1316" s="108">
        <f>HLOOKUP(D1316,Produits!$B$3:$N$4,2,FALSE)</f>
        <v>13</v>
      </c>
      <c r="F1316" s="108" t="str">
        <f t="shared" si="141"/>
        <v>Produits_PCP65_pdt_ctrl_N-1</v>
      </c>
      <c r="G1316" s="148">
        <f t="shared" si="140"/>
        <v>0</v>
      </c>
    </row>
    <row r="1317" spans="1:7" ht="26.4" x14ac:dyDescent="0.25">
      <c r="A1317" s="146" t="str">
        <f>+Identification!$C$4</f>
        <v>100000001</v>
      </c>
      <c r="B1317" s="146" t="s">
        <v>360</v>
      </c>
      <c r="C1317" s="147" t="s">
        <v>157</v>
      </c>
      <c r="D1317" s="107" t="str">
        <f t="shared" si="139"/>
        <v>pdt_ctrl_N-1</v>
      </c>
      <c r="E1317" s="108">
        <f>HLOOKUP(D1317,Produits!$B$3:$N$4,2,FALSE)</f>
        <v>13</v>
      </c>
      <c r="F1317" s="108" t="str">
        <f t="shared" si="141"/>
        <v>Produits_PCP66_pdt_ctrl_N-1</v>
      </c>
      <c r="G1317" s="148">
        <f t="shared" si="140"/>
        <v>0</v>
      </c>
    </row>
    <row r="1318" spans="1:7" ht="26.4" x14ac:dyDescent="0.25">
      <c r="A1318" s="146" t="str">
        <f>+Identification!$C$4</f>
        <v>100000001</v>
      </c>
      <c r="B1318" s="146" t="s">
        <v>360</v>
      </c>
      <c r="C1318" s="147" t="s">
        <v>158</v>
      </c>
      <c r="D1318" s="107" t="str">
        <f t="shared" ref="D1318:D1338" si="142">+D1317</f>
        <v>pdt_ctrl_N-1</v>
      </c>
      <c r="E1318" s="108">
        <f>HLOOKUP(D1318,Produits!$B$3:$N$4,2,FALSE)</f>
        <v>13</v>
      </c>
      <c r="F1318" s="108" t="str">
        <f t="shared" si="141"/>
        <v>Produits_PCP67_pdt_ctrl_N-1</v>
      </c>
      <c r="G1318" s="148">
        <f t="shared" si="140"/>
        <v>0</v>
      </c>
    </row>
    <row r="1319" spans="1:7" ht="26.4" x14ac:dyDescent="0.25">
      <c r="A1319" s="146" t="str">
        <f>+Identification!$C$4</f>
        <v>100000001</v>
      </c>
      <c r="B1319" s="146" t="s">
        <v>360</v>
      </c>
      <c r="C1319" s="147" t="s">
        <v>159</v>
      </c>
      <c r="D1319" s="107" t="str">
        <f t="shared" si="142"/>
        <v>pdt_ctrl_N-1</v>
      </c>
      <c r="E1319" s="108">
        <f>HLOOKUP(D1319,Produits!$B$3:$N$4,2,FALSE)</f>
        <v>13</v>
      </c>
      <c r="F1319" s="108" t="str">
        <f t="shared" si="141"/>
        <v>Produits_PCP68_pdt_ctrl_N-1</v>
      </c>
      <c r="G1319" s="148">
        <f t="shared" si="140"/>
        <v>0</v>
      </c>
    </row>
    <row r="1320" spans="1:7" ht="26.4" x14ac:dyDescent="0.25">
      <c r="A1320" s="146" t="str">
        <f>+Identification!$C$4</f>
        <v>100000001</v>
      </c>
      <c r="B1320" s="146" t="s">
        <v>360</v>
      </c>
      <c r="C1320" s="147" t="s">
        <v>160</v>
      </c>
      <c r="D1320" s="107" t="str">
        <f t="shared" si="142"/>
        <v>pdt_ctrl_N-1</v>
      </c>
      <c r="E1320" s="108">
        <f>HLOOKUP(D1320,Produits!$B$3:$N$4,2,FALSE)</f>
        <v>13</v>
      </c>
      <c r="F1320" s="108" t="str">
        <f t="shared" si="141"/>
        <v>Produits_PCP69_pdt_ctrl_N-1</v>
      </c>
      <c r="G1320" s="148">
        <f t="shared" si="140"/>
        <v>0</v>
      </c>
    </row>
    <row r="1321" spans="1:7" ht="26.4" x14ac:dyDescent="0.25">
      <c r="A1321" s="146" t="str">
        <f>+Identification!$C$4</f>
        <v>100000001</v>
      </c>
      <c r="B1321" s="146" t="s">
        <v>360</v>
      </c>
      <c r="C1321" s="147" t="s">
        <v>161</v>
      </c>
      <c r="D1321" s="107" t="str">
        <f t="shared" si="142"/>
        <v>pdt_ctrl_N-1</v>
      </c>
      <c r="E1321" s="108">
        <f>HLOOKUP(D1321,Produits!$B$3:$N$4,2,FALSE)</f>
        <v>13</v>
      </c>
      <c r="F1321" s="108" t="str">
        <f t="shared" si="141"/>
        <v>Produits_PCP70_pdt_ctrl_N-1</v>
      </c>
      <c r="G1321" s="148">
        <f t="shared" si="140"/>
        <v>0</v>
      </c>
    </row>
    <row r="1322" spans="1:7" ht="26.4" x14ac:dyDescent="0.25">
      <c r="A1322" s="146" t="str">
        <f>+Identification!$C$4</f>
        <v>100000001</v>
      </c>
      <c r="B1322" s="146" t="s">
        <v>360</v>
      </c>
      <c r="C1322" s="147" t="s">
        <v>162</v>
      </c>
      <c r="D1322" s="107" t="str">
        <f t="shared" si="142"/>
        <v>pdt_ctrl_N-1</v>
      </c>
      <c r="E1322" s="108">
        <f>HLOOKUP(D1322,Produits!$B$3:$N$4,2,FALSE)</f>
        <v>13</v>
      </c>
      <c r="F1322" s="108" t="str">
        <f t="shared" si="141"/>
        <v>Produits_PCP71_pdt_ctrl_N-1</v>
      </c>
      <c r="G1322" s="148">
        <f t="shared" si="140"/>
        <v>0</v>
      </c>
    </row>
    <row r="1323" spans="1:7" ht="26.4" x14ac:dyDescent="0.25">
      <c r="A1323" s="146" t="str">
        <f>+Identification!$C$4</f>
        <v>100000001</v>
      </c>
      <c r="B1323" s="146" t="s">
        <v>360</v>
      </c>
      <c r="C1323" s="147" t="s">
        <v>163</v>
      </c>
      <c r="D1323" s="107" t="str">
        <f t="shared" si="142"/>
        <v>pdt_ctrl_N-1</v>
      </c>
      <c r="E1323" s="108">
        <f>HLOOKUP(D1323,Produits!$B$3:$N$4,2,FALSE)</f>
        <v>13</v>
      </c>
      <c r="F1323" s="108" t="str">
        <f t="shared" si="141"/>
        <v>Produits_PCP72_pdt_ctrl_N-1</v>
      </c>
      <c r="G1323" s="148">
        <f t="shared" si="140"/>
        <v>0</v>
      </c>
    </row>
    <row r="1324" spans="1:7" ht="26.4" x14ac:dyDescent="0.25">
      <c r="A1324" s="146" t="str">
        <f>+Identification!$C$4</f>
        <v>100000001</v>
      </c>
      <c r="B1324" s="146" t="s">
        <v>360</v>
      </c>
      <c r="C1324" s="147" t="s">
        <v>164</v>
      </c>
      <c r="D1324" s="107" t="str">
        <f t="shared" si="142"/>
        <v>pdt_ctrl_N-1</v>
      </c>
      <c r="E1324" s="108">
        <f>HLOOKUP(D1324,Produits!$B$3:$N$4,2,FALSE)</f>
        <v>13</v>
      </c>
      <c r="F1324" s="108" t="str">
        <f t="shared" si="141"/>
        <v>Produits_PCP73_pdt_ctrl_N-1</v>
      </c>
      <c r="G1324" s="148">
        <f t="shared" si="140"/>
        <v>0</v>
      </c>
    </row>
    <row r="1325" spans="1:7" ht="26.4" x14ac:dyDescent="0.25">
      <c r="A1325" s="146" t="str">
        <f>+Identification!$C$4</f>
        <v>100000001</v>
      </c>
      <c r="B1325" s="146" t="s">
        <v>360</v>
      </c>
      <c r="C1325" s="147" t="s">
        <v>165</v>
      </c>
      <c r="D1325" s="107" t="str">
        <f t="shared" si="142"/>
        <v>pdt_ctrl_N-1</v>
      </c>
      <c r="E1325" s="108">
        <f>HLOOKUP(D1325,Produits!$B$3:$N$4,2,FALSE)</f>
        <v>13</v>
      </c>
      <c r="F1325" s="108" t="str">
        <f t="shared" si="141"/>
        <v>Produits_PCP74_pdt_ctrl_N-1</v>
      </c>
      <c r="G1325" s="148">
        <f t="shared" si="140"/>
        <v>0</v>
      </c>
    </row>
    <row r="1326" spans="1:7" ht="26.4" x14ac:dyDescent="0.25">
      <c r="A1326" s="146" t="str">
        <f>+Identification!$C$4</f>
        <v>100000001</v>
      </c>
      <c r="B1326" s="146" t="s">
        <v>360</v>
      </c>
      <c r="C1326" s="147" t="s">
        <v>166</v>
      </c>
      <c r="D1326" s="107" t="str">
        <f t="shared" si="142"/>
        <v>pdt_ctrl_N-1</v>
      </c>
      <c r="E1326" s="108">
        <f>HLOOKUP(D1326,Produits!$B$3:$N$4,2,FALSE)</f>
        <v>13</v>
      </c>
      <c r="F1326" s="108" t="str">
        <f t="shared" si="141"/>
        <v>Produits_PCP75_pdt_ctrl_N-1</v>
      </c>
      <c r="G1326" s="148">
        <f t="shared" si="140"/>
        <v>0</v>
      </c>
    </row>
    <row r="1327" spans="1:7" ht="26.4" x14ac:dyDescent="0.25">
      <c r="A1327" s="146" t="str">
        <f>+Identification!$C$4</f>
        <v>100000001</v>
      </c>
      <c r="B1327" s="146" t="s">
        <v>360</v>
      </c>
      <c r="C1327" s="147" t="s">
        <v>167</v>
      </c>
      <c r="D1327" s="107" t="str">
        <f t="shared" si="142"/>
        <v>pdt_ctrl_N-1</v>
      </c>
      <c r="E1327" s="108">
        <f>HLOOKUP(D1327,Produits!$B$3:$N$4,2,FALSE)</f>
        <v>13</v>
      </c>
      <c r="F1327" s="108" t="str">
        <f t="shared" si="141"/>
        <v>Produits_PCP76_pdt_ctrl_N-1</v>
      </c>
      <c r="G1327" s="148">
        <f t="shared" si="140"/>
        <v>0</v>
      </c>
    </row>
    <row r="1328" spans="1:7" ht="26.4" x14ac:dyDescent="0.25">
      <c r="A1328" s="146" t="str">
        <f>+Identification!$C$4</f>
        <v>100000001</v>
      </c>
      <c r="B1328" s="146" t="s">
        <v>360</v>
      </c>
      <c r="C1328" s="147" t="s">
        <v>168</v>
      </c>
      <c r="D1328" s="107" t="str">
        <f t="shared" si="142"/>
        <v>pdt_ctrl_N-1</v>
      </c>
      <c r="E1328" s="108">
        <f>HLOOKUP(D1328,Produits!$B$3:$N$4,2,FALSE)</f>
        <v>13</v>
      </c>
      <c r="F1328" s="108" t="str">
        <f t="shared" si="141"/>
        <v>Produits_PCP77_pdt_ctrl_N-1</v>
      </c>
      <c r="G1328" s="148">
        <f t="shared" si="140"/>
        <v>0</v>
      </c>
    </row>
    <row r="1329" spans="1:7" ht="26.4" x14ac:dyDescent="0.25">
      <c r="A1329" s="146" t="str">
        <f>+Identification!$C$4</f>
        <v>100000001</v>
      </c>
      <c r="B1329" s="146" t="s">
        <v>360</v>
      </c>
      <c r="C1329" s="147" t="s">
        <v>169</v>
      </c>
      <c r="D1329" s="107" t="str">
        <f t="shared" si="142"/>
        <v>pdt_ctrl_N-1</v>
      </c>
      <c r="E1329" s="108">
        <f>HLOOKUP(D1329,Produits!$B$3:$N$4,2,FALSE)</f>
        <v>13</v>
      </c>
      <c r="F1329" s="108" t="str">
        <f t="shared" si="141"/>
        <v>Produits_PCP78_pdt_ctrl_N-1</v>
      </c>
      <c r="G1329" s="148">
        <f t="shared" si="140"/>
        <v>0</v>
      </c>
    </row>
    <row r="1330" spans="1:7" ht="19.2" customHeight="1" x14ac:dyDescent="0.25">
      <c r="A1330" s="146" t="str">
        <f>+Identification!$C$4</f>
        <v>100000001</v>
      </c>
      <c r="B1330" s="146" t="s">
        <v>360</v>
      </c>
      <c r="C1330" s="147" t="s">
        <v>170</v>
      </c>
      <c r="D1330" s="107" t="str">
        <f t="shared" si="142"/>
        <v>pdt_ctrl_N-1</v>
      </c>
      <c r="E1330" s="108">
        <f>HLOOKUP(D1330,Produits!$B$3:$N$4,2,FALSE)</f>
        <v>13</v>
      </c>
      <c r="F1330" s="108" t="str">
        <f t="shared" si="141"/>
        <v>Produits_PCP79_pdt_ctrl_N-1</v>
      </c>
      <c r="G1330" s="148">
        <f t="shared" si="140"/>
        <v>0</v>
      </c>
    </row>
    <row r="1331" spans="1:7" ht="19.2" customHeight="1" x14ac:dyDescent="0.25">
      <c r="A1331" s="146" t="str">
        <f>+Identification!$C$4</f>
        <v>100000001</v>
      </c>
      <c r="B1331" s="146" t="s">
        <v>360</v>
      </c>
      <c r="C1331" s="147" t="s">
        <v>416</v>
      </c>
      <c r="D1331" s="107" t="str">
        <f t="shared" si="142"/>
        <v>pdt_ctrl_N-1</v>
      </c>
      <c r="E1331" s="108">
        <f>HLOOKUP(D1331,Produits!$B$3:$N$4,2,FALSE)</f>
        <v>13</v>
      </c>
      <c r="F1331" s="108" t="str">
        <f t="shared" ref="F1331:F1344" si="143">CONCATENATE(B1331,"_",C1331,"_",D1331)</f>
        <v>Produits_PCP80_pdt_ctrl_N-1</v>
      </c>
      <c r="G1331" s="148">
        <f t="shared" ref="G1331:G1344" si="144">VLOOKUP(C1331,PCP,E1331,FALSE)</f>
        <v>0</v>
      </c>
    </row>
    <row r="1332" spans="1:7" ht="19.2" customHeight="1" x14ac:dyDescent="0.25">
      <c r="A1332" s="146" t="str">
        <f>+Identification!$C$4</f>
        <v>100000001</v>
      </c>
      <c r="B1332" s="146" t="s">
        <v>360</v>
      </c>
      <c r="C1332" s="147" t="s">
        <v>417</v>
      </c>
      <c r="D1332" s="107" t="str">
        <f t="shared" si="142"/>
        <v>pdt_ctrl_N-1</v>
      </c>
      <c r="E1332" s="108">
        <f>HLOOKUP(D1332,Produits!$B$3:$N$4,2,FALSE)</f>
        <v>13</v>
      </c>
      <c r="F1332" s="108" t="str">
        <f t="shared" si="143"/>
        <v>Produits_PCP81_pdt_ctrl_N-1</v>
      </c>
      <c r="G1332" s="148">
        <f t="shared" si="144"/>
        <v>0</v>
      </c>
    </row>
    <row r="1333" spans="1:7" ht="19.2" customHeight="1" x14ac:dyDescent="0.25">
      <c r="A1333" s="146" t="str">
        <f>+Identification!$C$4</f>
        <v>100000001</v>
      </c>
      <c r="B1333" s="146" t="s">
        <v>360</v>
      </c>
      <c r="C1333" s="147" t="s">
        <v>418</v>
      </c>
      <c r="D1333" s="107" t="str">
        <f t="shared" si="142"/>
        <v>pdt_ctrl_N-1</v>
      </c>
      <c r="E1333" s="108">
        <f>HLOOKUP(D1333,Produits!$B$3:$N$4,2,FALSE)</f>
        <v>13</v>
      </c>
      <c r="F1333" s="108" t="str">
        <f t="shared" si="143"/>
        <v>Produits_PCP82_pdt_ctrl_N-1</v>
      </c>
      <c r="G1333" s="148">
        <f t="shared" si="144"/>
        <v>0</v>
      </c>
    </row>
    <row r="1334" spans="1:7" ht="19.2" customHeight="1" x14ac:dyDescent="0.25">
      <c r="A1334" s="146" t="str">
        <f>+Identification!$C$4</f>
        <v>100000001</v>
      </c>
      <c r="B1334" s="146" t="s">
        <v>360</v>
      </c>
      <c r="C1334" s="147" t="s">
        <v>419</v>
      </c>
      <c r="D1334" s="107" t="str">
        <f t="shared" si="142"/>
        <v>pdt_ctrl_N-1</v>
      </c>
      <c r="E1334" s="108">
        <f>HLOOKUP(D1334,Produits!$B$3:$N$4,2,FALSE)</f>
        <v>13</v>
      </c>
      <c r="F1334" s="108" t="str">
        <f t="shared" si="143"/>
        <v>Produits_PCP83_pdt_ctrl_N-1</v>
      </c>
      <c r="G1334" s="148">
        <f t="shared" si="144"/>
        <v>0</v>
      </c>
    </row>
    <row r="1335" spans="1:7" ht="19.2" customHeight="1" x14ac:dyDescent="0.25">
      <c r="A1335" s="146" t="str">
        <f>+Identification!$C$4</f>
        <v>100000001</v>
      </c>
      <c r="B1335" s="146" t="s">
        <v>360</v>
      </c>
      <c r="C1335" s="147" t="s">
        <v>420</v>
      </c>
      <c r="D1335" s="107" t="str">
        <f t="shared" si="142"/>
        <v>pdt_ctrl_N-1</v>
      </c>
      <c r="E1335" s="108">
        <f>HLOOKUP(D1335,Produits!$B$3:$N$4,2,FALSE)</f>
        <v>13</v>
      </c>
      <c r="F1335" s="108" t="str">
        <f t="shared" si="143"/>
        <v>Produits_PCP84_pdt_ctrl_N-1</v>
      </c>
      <c r="G1335" s="148">
        <f t="shared" si="144"/>
        <v>0</v>
      </c>
    </row>
    <row r="1336" spans="1:7" ht="19.2" customHeight="1" x14ac:dyDescent="0.25">
      <c r="A1336" s="146" t="str">
        <f>+Identification!$C$4</f>
        <v>100000001</v>
      </c>
      <c r="B1336" s="146" t="s">
        <v>360</v>
      </c>
      <c r="C1336" s="147" t="s">
        <v>421</v>
      </c>
      <c r="D1336" s="107" t="str">
        <f t="shared" si="142"/>
        <v>pdt_ctrl_N-1</v>
      </c>
      <c r="E1336" s="108">
        <f>HLOOKUP(D1336,Produits!$B$3:$N$4,2,FALSE)</f>
        <v>13</v>
      </c>
      <c r="F1336" s="108" t="str">
        <f t="shared" si="143"/>
        <v>Produits_PCP85_pdt_ctrl_N-1</v>
      </c>
      <c r="G1336" s="148">
        <f t="shared" si="144"/>
        <v>0</v>
      </c>
    </row>
    <row r="1337" spans="1:7" ht="19.2" customHeight="1" x14ac:dyDescent="0.25">
      <c r="A1337" s="146" t="str">
        <f>+Identification!$C$4</f>
        <v>100000001</v>
      </c>
      <c r="B1337" s="146" t="s">
        <v>360</v>
      </c>
      <c r="C1337" s="147" t="s">
        <v>422</v>
      </c>
      <c r="D1337" s="107" t="str">
        <f t="shared" si="142"/>
        <v>pdt_ctrl_N-1</v>
      </c>
      <c r="E1337" s="108">
        <f>HLOOKUP(D1337,Produits!$B$3:$N$4,2,FALSE)</f>
        <v>13</v>
      </c>
      <c r="F1337" s="108" t="str">
        <f t="shared" si="143"/>
        <v>Produits_PCP86_pdt_ctrl_N-1</v>
      </c>
      <c r="G1337" s="148">
        <f t="shared" si="144"/>
        <v>0</v>
      </c>
    </row>
    <row r="1338" spans="1:7" ht="19.2" customHeight="1" x14ac:dyDescent="0.25">
      <c r="A1338" s="146" t="str">
        <f>+Identification!$C$4</f>
        <v>100000001</v>
      </c>
      <c r="B1338" s="146" t="s">
        <v>360</v>
      </c>
      <c r="C1338" s="147" t="s">
        <v>423</v>
      </c>
      <c r="D1338" s="107" t="str">
        <f t="shared" si="142"/>
        <v>pdt_ctrl_N-1</v>
      </c>
      <c r="E1338" s="108">
        <f>HLOOKUP(D1338,Produits!$B$3:$N$4,2,FALSE)</f>
        <v>13</v>
      </c>
      <c r="F1338" s="108" t="str">
        <f t="shared" si="143"/>
        <v>Produits_PCP87_pdt_ctrl_N-1</v>
      </c>
      <c r="G1338" s="148">
        <f t="shared" si="144"/>
        <v>0</v>
      </c>
    </row>
    <row r="1339" spans="1:7" ht="19.2" customHeight="1" x14ac:dyDescent="0.25">
      <c r="A1339" s="146" t="str">
        <f>+Identification!$C$4</f>
        <v>100000001</v>
      </c>
      <c r="B1339" s="146" t="s">
        <v>360</v>
      </c>
      <c r="C1339" s="147" t="s">
        <v>424</v>
      </c>
      <c r="D1339" s="107" t="str">
        <f t="shared" ref="D1339:D1340" si="145">+D1336</f>
        <v>pdt_ctrl_N-1</v>
      </c>
      <c r="E1339" s="108">
        <f>HLOOKUP(D1339,Produits!$B$3:$N$4,2,FALSE)</f>
        <v>13</v>
      </c>
      <c r="F1339" s="108" t="str">
        <f t="shared" ref="F1339:F1343" si="146">CONCATENATE(B1339,"_",C1339,"_",D1339)</f>
        <v>Produits_PCP88_pdt_ctrl_N-1</v>
      </c>
      <c r="G1339" s="148">
        <f t="shared" ref="G1339:G1343" si="147">VLOOKUP(C1339,PCP,E1339,FALSE)</f>
        <v>0</v>
      </c>
    </row>
    <row r="1340" spans="1:7" ht="19.2" customHeight="1" x14ac:dyDescent="0.25">
      <c r="A1340" s="146" t="str">
        <f>+Identification!$C$4</f>
        <v>100000001</v>
      </c>
      <c r="B1340" s="146" t="s">
        <v>360</v>
      </c>
      <c r="C1340" s="147" t="s">
        <v>449</v>
      </c>
      <c r="D1340" s="107" t="str">
        <f t="shared" si="145"/>
        <v>pdt_ctrl_N-1</v>
      </c>
      <c r="E1340" s="108">
        <f>HLOOKUP(D1340,Produits!$B$3:$N$4,2,FALSE)</f>
        <v>13</v>
      </c>
      <c r="F1340" s="108" t="str">
        <f t="shared" si="146"/>
        <v>Produits_PCP89_pdt_ctrl_N-1</v>
      </c>
      <c r="G1340" s="148">
        <f t="shared" si="147"/>
        <v>0</v>
      </c>
    </row>
    <row r="1341" spans="1:7" ht="19.2" customHeight="1" x14ac:dyDescent="0.25">
      <c r="A1341" s="146" t="str">
        <f>+Identification!$C$4</f>
        <v>100000001</v>
      </c>
      <c r="B1341" s="146" t="s">
        <v>360</v>
      </c>
      <c r="C1341" s="147" t="s">
        <v>450</v>
      </c>
      <c r="D1341" s="107" t="str">
        <f t="shared" ref="D1341:D1343" si="148">+D1335</f>
        <v>pdt_ctrl_N-1</v>
      </c>
      <c r="E1341" s="108">
        <f>HLOOKUP(D1341,Produits!$B$3:$N$4,2,FALSE)</f>
        <v>13</v>
      </c>
      <c r="F1341" s="108" t="str">
        <f t="shared" si="146"/>
        <v>Produits_PCP90_pdt_ctrl_N-1</v>
      </c>
      <c r="G1341" s="148">
        <f t="shared" si="147"/>
        <v>0</v>
      </c>
    </row>
    <row r="1342" spans="1:7" ht="19.2" customHeight="1" x14ac:dyDescent="0.25">
      <c r="A1342" s="146" t="str">
        <f>+Identification!$C$4</f>
        <v>100000001</v>
      </c>
      <c r="B1342" s="146" t="s">
        <v>360</v>
      </c>
      <c r="C1342" s="147" t="s">
        <v>467</v>
      </c>
      <c r="D1342" s="107" t="str">
        <f t="shared" si="148"/>
        <v>pdt_ctrl_N-1</v>
      </c>
      <c r="E1342" s="108">
        <f>HLOOKUP(D1342,Produits!$B$3:$N$4,2,FALSE)</f>
        <v>13</v>
      </c>
      <c r="F1342" s="108" t="str">
        <f t="shared" si="146"/>
        <v>Produits_PCP91_pdt_ctrl_N-1</v>
      </c>
      <c r="G1342" s="148">
        <f t="shared" si="147"/>
        <v>0</v>
      </c>
    </row>
    <row r="1343" spans="1:7" ht="19.2" customHeight="1" x14ac:dyDescent="0.25">
      <c r="A1343" s="146" t="str">
        <f>+Identification!$C$4</f>
        <v>100000001</v>
      </c>
      <c r="B1343" s="146" t="s">
        <v>360</v>
      </c>
      <c r="C1343" s="147" t="s">
        <v>468</v>
      </c>
      <c r="D1343" s="107" t="str">
        <f t="shared" si="148"/>
        <v>pdt_ctrl_N-1</v>
      </c>
      <c r="E1343" s="108">
        <f>HLOOKUP(D1343,Produits!$B$3:$N$4,2,FALSE)</f>
        <v>13</v>
      </c>
      <c r="F1343" s="108" t="str">
        <f t="shared" si="146"/>
        <v>Produits_PCP92_pdt_ctrl_N-1</v>
      </c>
      <c r="G1343" s="148">
        <f t="shared" si="147"/>
        <v>0</v>
      </c>
    </row>
    <row r="1344" spans="1:7" ht="19.2" customHeight="1" x14ac:dyDescent="0.25">
      <c r="A1344" s="146" t="str">
        <f>+Identification!$C$4</f>
        <v>100000001</v>
      </c>
      <c r="B1344" s="146" t="s">
        <v>360</v>
      </c>
      <c r="C1344" s="147" t="s">
        <v>469</v>
      </c>
      <c r="D1344" s="107" t="str">
        <f>+D1338</f>
        <v>pdt_ctrl_N-1</v>
      </c>
      <c r="E1344" s="108">
        <f>HLOOKUP(D1344,Produits!$B$3:$N$4,2,FALSE)</f>
        <v>13</v>
      </c>
      <c r="F1344" s="108" t="str">
        <f t="shared" si="143"/>
        <v>Produits_PCP93_pdt_ctrl_N-1</v>
      </c>
      <c r="G1344" s="148">
        <f t="shared" si="144"/>
        <v>0</v>
      </c>
    </row>
    <row r="1345" spans="1:7" ht="19.2" customHeight="1" x14ac:dyDescent="0.25">
      <c r="A1345" s="146" t="str">
        <f>+Identification!$C$4</f>
        <v>100000001</v>
      </c>
      <c r="B1345" s="146" t="s">
        <v>360</v>
      </c>
      <c r="C1345" s="147" t="s">
        <v>665</v>
      </c>
      <c r="D1345" s="107" t="str">
        <f t="shared" ref="D1345:D1363" si="149">+D1339</f>
        <v>pdt_ctrl_N-1</v>
      </c>
      <c r="E1345" s="108">
        <f>HLOOKUP(D1345,Produits!$B$3:$N$4,2,FALSE)</f>
        <v>13</v>
      </c>
      <c r="F1345" s="108" t="str">
        <f t="shared" ref="F1345:F1366" si="150">CONCATENATE(B1345,"_",C1345,"_",D1345)</f>
        <v>Produits_PCP94_pdt_ctrl_N-1</v>
      </c>
      <c r="G1345" s="148">
        <f t="shared" ref="G1345:G1366" si="151">VLOOKUP(C1345,PCP,E1345,FALSE)</f>
        <v>0</v>
      </c>
    </row>
    <row r="1346" spans="1:7" ht="19.2" customHeight="1" x14ac:dyDescent="0.25">
      <c r="A1346" s="146" t="str">
        <f>+Identification!$C$4</f>
        <v>100000001</v>
      </c>
      <c r="B1346" s="146" t="s">
        <v>360</v>
      </c>
      <c r="C1346" s="147" t="s">
        <v>666</v>
      </c>
      <c r="D1346" s="107" t="str">
        <f t="shared" si="149"/>
        <v>pdt_ctrl_N-1</v>
      </c>
      <c r="E1346" s="108">
        <f>HLOOKUP(D1346,Produits!$B$3:$N$4,2,FALSE)</f>
        <v>13</v>
      </c>
      <c r="F1346" s="108" t="str">
        <f t="shared" si="150"/>
        <v>Produits_PCP95_pdt_ctrl_N-1</v>
      </c>
      <c r="G1346" s="148">
        <f t="shared" si="151"/>
        <v>0</v>
      </c>
    </row>
    <row r="1347" spans="1:7" ht="19.2" customHeight="1" x14ac:dyDescent="0.25">
      <c r="A1347" s="146" t="str">
        <f>+Identification!$C$4</f>
        <v>100000001</v>
      </c>
      <c r="B1347" s="146" t="s">
        <v>360</v>
      </c>
      <c r="C1347" s="147" t="s">
        <v>667</v>
      </c>
      <c r="D1347" s="107" t="str">
        <f t="shared" si="149"/>
        <v>pdt_ctrl_N-1</v>
      </c>
      <c r="E1347" s="108">
        <f>HLOOKUP(D1347,Produits!$B$3:$N$4,2,FALSE)</f>
        <v>13</v>
      </c>
      <c r="F1347" s="108" t="str">
        <f t="shared" si="150"/>
        <v>Produits_PCP96_pdt_ctrl_N-1</v>
      </c>
      <c r="G1347" s="148">
        <f t="shared" si="151"/>
        <v>0</v>
      </c>
    </row>
    <row r="1348" spans="1:7" ht="19.2" customHeight="1" x14ac:dyDescent="0.25">
      <c r="A1348" s="146" t="str">
        <f>+Identification!$C$4</f>
        <v>100000001</v>
      </c>
      <c r="B1348" s="146" t="s">
        <v>360</v>
      </c>
      <c r="C1348" s="147" t="s">
        <v>668</v>
      </c>
      <c r="D1348" s="107" t="str">
        <f t="shared" si="149"/>
        <v>pdt_ctrl_N-1</v>
      </c>
      <c r="E1348" s="108">
        <f>HLOOKUP(D1348,Produits!$B$3:$N$4,2,FALSE)</f>
        <v>13</v>
      </c>
      <c r="F1348" s="108" t="str">
        <f t="shared" si="150"/>
        <v>Produits_PCP97_pdt_ctrl_N-1</v>
      </c>
      <c r="G1348" s="148">
        <f t="shared" si="151"/>
        <v>0</v>
      </c>
    </row>
    <row r="1349" spans="1:7" ht="19.2" customHeight="1" x14ac:dyDescent="0.25">
      <c r="A1349" s="146" t="str">
        <f>+Identification!$C$4</f>
        <v>100000001</v>
      </c>
      <c r="B1349" s="146" t="s">
        <v>360</v>
      </c>
      <c r="C1349" s="147" t="s">
        <v>669</v>
      </c>
      <c r="D1349" s="107" t="str">
        <f t="shared" si="149"/>
        <v>pdt_ctrl_N-1</v>
      </c>
      <c r="E1349" s="108">
        <f>HLOOKUP(D1349,Produits!$B$3:$N$4,2,FALSE)</f>
        <v>13</v>
      </c>
      <c r="F1349" s="108" t="str">
        <f t="shared" si="150"/>
        <v>Produits_PCP98_pdt_ctrl_N-1</v>
      </c>
      <c r="G1349" s="148">
        <f t="shared" si="151"/>
        <v>0</v>
      </c>
    </row>
    <row r="1350" spans="1:7" ht="19.2" customHeight="1" x14ac:dyDescent="0.25">
      <c r="A1350" s="146" t="str">
        <f>+Identification!$C$4</f>
        <v>100000001</v>
      </c>
      <c r="B1350" s="146" t="s">
        <v>360</v>
      </c>
      <c r="C1350" s="147" t="s">
        <v>670</v>
      </c>
      <c r="D1350" s="107" t="str">
        <f t="shared" si="149"/>
        <v>pdt_ctrl_N-1</v>
      </c>
      <c r="E1350" s="108">
        <f>HLOOKUP(D1350,Produits!$B$3:$N$4,2,FALSE)</f>
        <v>13</v>
      </c>
      <c r="F1350" s="108" t="str">
        <f t="shared" si="150"/>
        <v>Produits_PCP99_pdt_ctrl_N-1</v>
      </c>
      <c r="G1350" s="148">
        <f t="shared" si="151"/>
        <v>0</v>
      </c>
    </row>
    <row r="1351" spans="1:7" ht="19.2" customHeight="1" x14ac:dyDescent="0.25">
      <c r="A1351" s="146" t="str">
        <f>+Identification!$C$4</f>
        <v>100000001</v>
      </c>
      <c r="B1351" s="146" t="s">
        <v>360</v>
      </c>
      <c r="C1351" s="147" t="s">
        <v>671</v>
      </c>
      <c r="D1351" s="107" t="str">
        <f t="shared" si="149"/>
        <v>pdt_ctrl_N-1</v>
      </c>
      <c r="E1351" s="108">
        <f>HLOOKUP(D1351,Produits!$B$3:$N$4,2,FALSE)</f>
        <v>13</v>
      </c>
      <c r="F1351" s="108" t="str">
        <f t="shared" si="150"/>
        <v>Produits_PCP100_pdt_ctrl_N-1</v>
      </c>
      <c r="G1351" s="148">
        <f t="shared" si="151"/>
        <v>0</v>
      </c>
    </row>
    <row r="1352" spans="1:7" ht="19.2" customHeight="1" x14ac:dyDescent="0.25">
      <c r="A1352" s="146" t="str">
        <f>+Identification!$C$4</f>
        <v>100000001</v>
      </c>
      <c r="B1352" s="146" t="s">
        <v>360</v>
      </c>
      <c r="C1352" s="147" t="s">
        <v>672</v>
      </c>
      <c r="D1352" s="107" t="str">
        <f t="shared" si="149"/>
        <v>pdt_ctrl_N-1</v>
      </c>
      <c r="E1352" s="108">
        <f>HLOOKUP(D1352,Produits!$B$3:$N$4,2,FALSE)</f>
        <v>13</v>
      </c>
      <c r="F1352" s="108" t="str">
        <f t="shared" si="150"/>
        <v>Produits_PCP101_pdt_ctrl_N-1</v>
      </c>
      <c r="G1352" s="148">
        <f t="shared" si="151"/>
        <v>0</v>
      </c>
    </row>
    <row r="1353" spans="1:7" ht="19.2" customHeight="1" x14ac:dyDescent="0.25">
      <c r="A1353" s="146" t="str">
        <f>+Identification!$C$4</f>
        <v>100000001</v>
      </c>
      <c r="B1353" s="146" t="s">
        <v>360</v>
      </c>
      <c r="C1353" s="147" t="s">
        <v>673</v>
      </c>
      <c r="D1353" s="107" t="str">
        <f t="shared" si="149"/>
        <v>pdt_ctrl_N-1</v>
      </c>
      <c r="E1353" s="108">
        <f>HLOOKUP(D1353,Produits!$B$3:$N$4,2,FALSE)</f>
        <v>13</v>
      </c>
      <c r="F1353" s="108" t="str">
        <f t="shared" si="150"/>
        <v>Produits_PCP102_pdt_ctrl_N-1</v>
      </c>
      <c r="G1353" s="148">
        <f t="shared" si="151"/>
        <v>0</v>
      </c>
    </row>
    <row r="1354" spans="1:7" ht="19.2" customHeight="1" x14ac:dyDescent="0.25">
      <c r="A1354" s="146" t="str">
        <f>+Identification!$C$4</f>
        <v>100000001</v>
      </c>
      <c r="B1354" s="146" t="s">
        <v>360</v>
      </c>
      <c r="C1354" s="147" t="s">
        <v>674</v>
      </c>
      <c r="D1354" s="107" t="str">
        <f t="shared" si="149"/>
        <v>pdt_ctrl_N-1</v>
      </c>
      <c r="E1354" s="108">
        <f>HLOOKUP(D1354,Produits!$B$3:$N$4,2,FALSE)</f>
        <v>13</v>
      </c>
      <c r="F1354" s="108" t="str">
        <f t="shared" si="150"/>
        <v>Produits_PCP103_pdt_ctrl_N-1</v>
      </c>
      <c r="G1354" s="148">
        <f t="shared" si="151"/>
        <v>0</v>
      </c>
    </row>
    <row r="1355" spans="1:7" ht="19.2" customHeight="1" x14ac:dyDescent="0.25">
      <c r="A1355" s="146" t="str">
        <f>+Identification!$C$4</f>
        <v>100000001</v>
      </c>
      <c r="B1355" s="146" t="s">
        <v>360</v>
      </c>
      <c r="C1355" s="147" t="s">
        <v>675</v>
      </c>
      <c r="D1355" s="107" t="str">
        <f t="shared" si="149"/>
        <v>pdt_ctrl_N-1</v>
      </c>
      <c r="E1355" s="108">
        <f>HLOOKUP(D1355,Produits!$B$3:$N$4,2,FALSE)</f>
        <v>13</v>
      </c>
      <c r="F1355" s="108" t="str">
        <f t="shared" si="150"/>
        <v>Produits_PCP104_pdt_ctrl_N-1</v>
      </c>
      <c r="G1355" s="148">
        <f t="shared" si="151"/>
        <v>0</v>
      </c>
    </row>
    <row r="1356" spans="1:7" ht="19.2" customHeight="1" x14ac:dyDescent="0.25">
      <c r="A1356" s="146" t="str">
        <f>+Identification!$C$4</f>
        <v>100000001</v>
      </c>
      <c r="B1356" s="146" t="s">
        <v>360</v>
      </c>
      <c r="C1356" s="147" t="s">
        <v>676</v>
      </c>
      <c r="D1356" s="107" t="str">
        <f t="shared" si="149"/>
        <v>pdt_ctrl_N-1</v>
      </c>
      <c r="E1356" s="108">
        <f>HLOOKUP(D1356,Produits!$B$3:$N$4,2,FALSE)</f>
        <v>13</v>
      </c>
      <c r="F1356" s="108" t="str">
        <f t="shared" si="150"/>
        <v>Produits_PCP105_pdt_ctrl_N-1</v>
      </c>
      <c r="G1356" s="148">
        <f t="shared" si="151"/>
        <v>0</v>
      </c>
    </row>
    <row r="1357" spans="1:7" ht="19.2" customHeight="1" x14ac:dyDescent="0.25">
      <c r="A1357" s="146" t="str">
        <f>+Identification!$C$4</f>
        <v>100000001</v>
      </c>
      <c r="B1357" s="146" t="s">
        <v>360</v>
      </c>
      <c r="C1357" s="147" t="s">
        <v>677</v>
      </c>
      <c r="D1357" s="107" t="str">
        <f t="shared" si="149"/>
        <v>pdt_ctrl_N-1</v>
      </c>
      <c r="E1357" s="108">
        <f>HLOOKUP(D1357,Produits!$B$3:$N$4,2,FALSE)</f>
        <v>13</v>
      </c>
      <c r="F1357" s="108" t="str">
        <f t="shared" si="150"/>
        <v>Produits_PCP106_pdt_ctrl_N-1</v>
      </c>
      <c r="G1357" s="148">
        <f t="shared" si="151"/>
        <v>0</v>
      </c>
    </row>
    <row r="1358" spans="1:7" ht="19.2" customHeight="1" x14ac:dyDescent="0.25">
      <c r="A1358" s="146" t="str">
        <f>+Identification!$C$4</f>
        <v>100000001</v>
      </c>
      <c r="B1358" s="146" t="s">
        <v>360</v>
      </c>
      <c r="C1358" s="147" t="s">
        <v>678</v>
      </c>
      <c r="D1358" s="107" t="str">
        <f t="shared" si="149"/>
        <v>pdt_ctrl_N-1</v>
      </c>
      <c r="E1358" s="108">
        <f>HLOOKUP(D1358,Produits!$B$3:$N$4,2,FALSE)</f>
        <v>13</v>
      </c>
      <c r="F1358" s="108" t="str">
        <f t="shared" si="150"/>
        <v>Produits_PCP107_pdt_ctrl_N-1</v>
      </c>
      <c r="G1358" s="148">
        <f t="shared" si="151"/>
        <v>0</v>
      </c>
    </row>
    <row r="1359" spans="1:7" ht="19.2" customHeight="1" x14ac:dyDescent="0.25">
      <c r="A1359" s="146" t="str">
        <f>+Identification!$C$4</f>
        <v>100000001</v>
      </c>
      <c r="B1359" s="146" t="s">
        <v>360</v>
      </c>
      <c r="C1359" s="147" t="s">
        <v>679</v>
      </c>
      <c r="D1359" s="107" t="str">
        <f t="shared" si="149"/>
        <v>pdt_ctrl_N-1</v>
      </c>
      <c r="E1359" s="108">
        <f>HLOOKUP(D1359,Produits!$B$3:$N$4,2,FALSE)</f>
        <v>13</v>
      </c>
      <c r="F1359" s="108" t="str">
        <f t="shared" si="150"/>
        <v>Produits_PCP108_pdt_ctrl_N-1</v>
      </c>
      <c r="G1359" s="148">
        <f t="shared" si="151"/>
        <v>0</v>
      </c>
    </row>
    <row r="1360" spans="1:7" ht="19.2" customHeight="1" x14ac:dyDescent="0.25">
      <c r="A1360" s="146" t="str">
        <f>+Identification!$C$4</f>
        <v>100000001</v>
      </c>
      <c r="B1360" s="146" t="s">
        <v>360</v>
      </c>
      <c r="C1360" s="147" t="s">
        <v>680</v>
      </c>
      <c r="D1360" s="107" t="str">
        <f t="shared" si="149"/>
        <v>pdt_ctrl_N-1</v>
      </c>
      <c r="E1360" s="108">
        <f>HLOOKUP(D1360,Produits!$B$3:$N$4,2,FALSE)</f>
        <v>13</v>
      </c>
      <c r="F1360" s="108" t="str">
        <f t="shared" si="150"/>
        <v>Produits_PCP109_pdt_ctrl_N-1</v>
      </c>
      <c r="G1360" s="148">
        <f t="shared" si="151"/>
        <v>0</v>
      </c>
    </row>
    <row r="1361" spans="1:7" ht="19.2" customHeight="1" x14ac:dyDescent="0.25">
      <c r="A1361" s="146" t="str">
        <f>+Identification!$C$4</f>
        <v>100000001</v>
      </c>
      <c r="B1361" s="146" t="s">
        <v>360</v>
      </c>
      <c r="C1361" s="147" t="s">
        <v>681</v>
      </c>
      <c r="D1361" s="107" t="str">
        <f t="shared" si="149"/>
        <v>pdt_ctrl_N-1</v>
      </c>
      <c r="E1361" s="108">
        <f>HLOOKUP(D1361,Produits!$B$3:$N$4,2,FALSE)</f>
        <v>13</v>
      </c>
      <c r="F1361" s="108" t="str">
        <f t="shared" si="150"/>
        <v>Produits_PCP110_pdt_ctrl_N-1</v>
      </c>
      <c r="G1361" s="148">
        <f t="shared" si="151"/>
        <v>0</v>
      </c>
    </row>
    <row r="1362" spans="1:7" ht="19.2" customHeight="1" x14ac:dyDescent="0.25">
      <c r="A1362" s="146" t="str">
        <f>+Identification!$C$4</f>
        <v>100000001</v>
      </c>
      <c r="B1362" s="146" t="s">
        <v>360</v>
      </c>
      <c r="C1362" s="147" t="s">
        <v>682</v>
      </c>
      <c r="D1362" s="107" t="str">
        <f t="shared" si="149"/>
        <v>pdt_ctrl_N-1</v>
      </c>
      <c r="E1362" s="108">
        <f>HLOOKUP(D1362,Produits!$B$3:$N$4,2,FALSE)</f>
        <v>13</v>
      </c>
      <c r="F1362" s="108" t="str">
        <f t="shared" si="150"/>
        <v>Produits_PCP111_pdt_ctrl_N-1</v>
      </c>
      <c r="G1362" s="148">
        <f t="shared" si="151"/>
        <v>0</v>
      </c>
    </row>
    <row r="1363" spans="1:7" ht="19.2" customHeight="1" x14ac:dyDescent="0.25">
      <c r="A1363" s="146" t="str">
        <f>+Identification!$C$4</f>
        <v>100000001</v>
      </c>
      <c r="B1363" s="146" t="s">
        <v>360</v>
      </c>
      <c r="C1363" s="147" t="s">
        <v>683</v>
      </c>
      <c r="D1363" s="107" t="str">
        <f t="shared" si="149"/>
        <v>pdt_ctrl_N-1</v>
      </c>
      <c r="E1363" s="108">
        <f>HLOOKUP(D1363,Produits!$B$3:$N$4,2,FALSE)</f>
        <v>13</v>
      </c>
      <c r="F1363" s="108" t="str">
        <f t="shared" si="150"/>
        <v>Produits_PCP112_pdt_ctrl_N-1</v>
      </c>
      <c r="G1363" s="148">
        <f t="shared" si="151"/>
        <v>0</v>
      </c>
    </row>
    <row r="1364" spans="1:7" ht="19.2" customHeight="1" x14ac:dyDescent="0.25">
      <c r="A1364" s="146" t="str">
        <f>+Identification!$C$4</f>
        <v>100000001</v>
      </c>
      <c r="B1364" s="146" t="s">
        <v>360</v>
      </c>
      <c r="C1364" s="147" t="s">
        <v>684</v>
      </c>
      <c r="D1364" s="107" t="str">
        <f>+D1357</f>
        <v>pdt_ctrl_N-1</v>
      </c>
      <c r="E1364" s="108">
        <f>HLOOKUP(D1364,Produits!$B$3:$N$4,2,FALSE)</f>
        <v>13</v>
      </c>
      <c r="F1364" s="108" t="str">
        <f t="shared" ref="F1364" si="152">CONCATENATE(B1364,"_",C1364,"_",D1364)</f>
        <v>Produits_PCP113_pdt_ctrl_N-1</v>
      </c>
      <c r="G1364" s="148">
        <f t="shared" ref="G1364" si="153">VLOOKUP(C1364,PCP,E1364,FALSE)</f>
        <v>0</v>
      </c>
    </row>
    <row r="1365" spans="1:7" ht="19.2" customHeight="1" x14ac:dyDescent="0.25">
      <c r="A1365" s="146" t="str">
        <f>+Identification!$C$4</f>
        <v>100000001</v>
      </c>
      <c r="B1365" s="146" t="s">
        <v>360</v>
      </c>
      <c r="C1365" s="147" t="s">
        <v>685</v>
      </c>
      <c r="D1365" s="107" t="str">
        <f>+D1358</f>
        <v>pdt_ctrl_N-1</v>
      </c>
      <c r="E1365" s="108">
        <f>HLOOKUP(D1365,Produits!$B$3:$N$4,2,FALSE)</f>
        <v>13</v>
      </c>
      <c r="F1365" s="108" t="str">
        <f t="shared" si="150"/>
        <v>Produits_PCP114_pdt_ctrl_N-1</v>
      </c>
      <c r="G1365" s="148">
        <f t="shared" si="151"/>
        <v>0</v>
      </c>
    </row>
    <row r="1366" spans="1:7" ht="19.2" customHeight="1" x14ac:dyDescent="0.25">
      <c r="A1366" s="146" t="str">
        <f>+Identification!$C$4</f>
        <v>100000001</v>
      </c>
      <c r="B1366" s="146" t="s">
        <v>360</v>
      </c>
      <c r="C1366" s="147" t="s">
        <v>826</v>
      </c>
      <c r="D1366" s="107" t="str">
        <f>+D1359</f>
        <v>pdt_ctrl_N-1</v>
      </c>
      <c r="E1366" s="108">
        <f>HLOOKUP(D1366,Produits!$B$3:$N$4,2,FALSE)</f>
        <v>13</v>
      </c>
      <c r="F1366" s="108" t="str">
        <f t="shared" si="150"/>
        <v>Produits_PCP115_pdt_ctrl_N-1</v>
      </c>
      <c r="G1366" s="148">
        <f t="shared" si="151"/>
        <v>0</v>
      </c>
    </row>
    <row r="1367" spans="1:7" x14ac:dyDescent="0.25">
      <c r="A1367" s="135" t="str">
        <f>+Identification!$C$4</f>
        <v>100000001</v>
      </c>
      <c r="B1367" s="135" t="s">
        <v>359</v>
      </c>
      <c r="C1367" s="92" t="s">
        <v>171</v>
      </c>
      <c r="D1367" s="106" t="s">
        <v>276</v>
      </c>
      <c r="E1367" s="93">
        <v>4</v>
      </c>
      <c r="F1367" s="93" t="str">
        <f t="shared" si="141"/>
        <v>Charges_PCC1_PCC_N</v>
      </c>
      <c r="G1367" s="143">
        <f t="shared" ref="G1367:G1398" si="154">VLOOKUP(C1367,PCC,E1367,FALSE)</f>
        <v>0</v>
      </c>
    </row>
    <row r="1368" spans="1:7" x14ac:dyDescent="0.25">
      <c r="A1368" s="139" t="str">
        <f>+Identification!$C$4</f>
        <v>100000001</v>
      </c>
      <c r="B1368" s="139" t="s">
        <v>359</v>
      </c>
      <c r="C1368" s="94" t="s">
        <v>172</v>
      </c>
      <c r="D1368" s="109" t="s">
        <v>276</v>
      </c>
      <c r="E1368" s="102">
        <v>4</v>
      </c>
      <c r="F1368" s="102" t="str">
        <f t="shared" si="141"/>
        <v>Charges_PCC2_PCC_N</v>
      </c>
      <c r="G1368" s="141">
        <f t="shared" si="154"/>
        <v>0</v>
      </c>
    </row>
    <row r="1369" spans="1:7" x14ac:dyDescent="0.25">
      <c r="A1369" s="139" t="str">
        <f>+Identification!$C$4</f>
        <v>100000001</v>
      </c>
      <c r="B1369" s="139" t="s">
        <v>359</v>
      </c>
      <c r="C1369" s="11" t="s">
        <v>173</v>
      </c>
      <c r="D1369" s="109" t="s">
        <v>276</v>
      </c>
      <c r="E1369" s="102">
        <v>4</v>
      </c>
      <c r="F1369" s="102" t="str">
        <f t="shared" si="141"/>
        <v>Charges_PCC3_PCC_N</v>
      </c>
      <c r="G1369" s="141">
        <f t="shared" si="154"/>
        <v>0</v>
      </c>
    </row>
    <row r="1370" spans="1:7" x14ac:dyDescent="0.25">
      <c r="A1370" s="139" t="str">
        <f>+Identification!$C$4</f>
        <v>100000001</v>
      </c>
      <c r="B1370" s="139" t="s">
        <v>359</v>
      </c>
      <c r="C1370" s="11" t="s">
        <v>174</v>
      </c>
      <c r="D1370" s="109" t="s">
        <v>276</v>
      </c>
      <c r="E1370" s="102">
        <v>4</v>
      </c>
      <c r="F1370" s="102" t="str">
        <f t="shared" si="141"/>
        <v>Charges_PCC4_PCC_N</v>
      </c>
      <c r="G1370" s="141">
        <f t="shared" si="154"/>
        <v>0</v>
      </c>
    </row>
    <row r="1371" spans="1:7" x14ac:dyDescent="0.25">
      <c r="A1371" s="139" t="str">
        <f>+Identification!$C$4</f>
        <v>100000001</v>
      </c>
      <c r="B1371" s="139" t="s">
        <v>359</v>
      </c>
      <c r="C1371" s="11" t="s">
        <v>175</v>
      </c>
      <c r="D1371" s="109" t="s">
        <v>276</v>
      </c>
      <c r="E1371" s="102">
        <v>4</v>
      </c>
      <c r="F1371" s="102" t="str">
        <f t="shared" si="141"/>
        <v>Charges_PCC5_PCC_N</v>
      </c>
      <c r="G1371" s="141">
        <f t="shared" si="154"/>
        <v>0</v>
      </c>
    </row>
    <row r="1372" spans="1:7" x14ac:dyDescent="0.25">
      <c r="A1372" s="139" t="str">
        <f>+Identification!$C$4</f>
        <v>100000001</v>
      </c>
      <c r="B1372" s="139" t="s">
        <v>359</v>
      </c>
      <c r="C1372" s="11" t="s">
        <v>176</v>
      </c>
      <c r="D1372" s="109" t="s">
        <v>276</v>
      </c>
      <c r="E1372" s="102">
        <v>4</v>
      </c>
      <c r="F1372" s="102" t="str">
        <f t="shared" si="141"/>
        <v>Charges_PCC6_PCC_N</v>
      </c>
      <c r="G1372" s="141">
        <f t="shared" si="154"/>
        <v>0</v>
      </c>
    </row>
    <row r="1373" spans="1:7" x14ac:dyDescent="0.25">
      <c r="A1373" s="139" t="str">
        <f>+Identification!$C$4</f>
        <v>100000001</v>
      </c>
      <c r="B1373" s="139" t="s">
        <v>359</v>
      </c>
      <c r="C1373" s="11" t="s">
        <v>177</v>
      </c>
      <c r="D1373" s="109" t="s">
        <v>276</v>
      </c>
      <c r="E1373" s="102">
        <v>4</v>
      </c>
      <c r="F1373" s="102" t="str">
        <f t="shared" si="141"/>
        <v>Charges_PCC7_PCC_N</v>
      </c>
      <c r="G1373" s="141">
        <f t="shared" si="154"/>
        <v>0</v>
      </c>
    </row>
    <row r="1374" spans="1:7" x14ac:dyDescent="0.25">
      <c r="A1374" s="139" t="str">
        <f>+Identification!$C$4</f>
        <v>100000001</v>
      </c>
      <c r="B1374" s="139" t="s">
        <v>359</v>
      </c>
      <c r="C1374" s="11" t="s">
        <v>178</v>
      </c>
      <c r="D1374" s="109" t="s">
        <v>276</v>
      </c>
      <c r="E1374" s="102">
        <v>4</v>
      </c>
      <c r="F1374" s="102" t="str">
        <f t="shared" si="141"/>
        <v>Charges_PCC8_PCC_N</v>
      </c>
      <c r="G1374" s="141">
        <f t="shared" si="154"/>
        <v>0</v>
      </c>
    </row>
    <row r="1375" spans="1:7" x14ac:dyDescent="0.25">
      <c r="A1375" s="139" t="str">
        <f>+Identification!$C$4</f>
        <v>100000001</v>
      </c>
      <c r="B1375" s="139" t="s">
        <v>359</v>
      </c>
      <c r="C1375" s="11" t="s">
        <v>179</v>
      </c>
      <c r="D1375" s="109" t="s">
        <v>276</v>
      </c>
      <c r="E1375" s="102">
        <v>4</v>
      </c>
      <c r="F1375" s="102" t="str">
        <f t="shared" si="141"/>
        <v>Charges_PCC9_PCC_N</v>
      </c>
      <c r="G1375" s="141">
        <f t="shared" si="154"/>
        <v>0</v>
      </c>
    </row>
    <row r="1376" spans="1:7" x14ac:dyDescent="0.25">
      <c r="A1376" s="139" t="str">
        <f>+Identification!$C$4</f>
        <v>100000001</v>
      </c>
      <c r="B1376" s="139" t="s">
        <v>359</v>
      </c>
      <c r="C1376" s="11" t="s">
        <v>180</v>
      </c>
      <c r="D1376" s="109" t="s">
        <v>276</v>
      </c>
      <c r="E1376" s="102">
        <v>4</v>
      </c>
      <c r="F1376" s="102" t="str">
        <f t="shared" si="141"/>
        <v>Charges_PCC10_PCC_N</v>
      </c>
      <c r="G1376" s="141">
        <f t="shared" si="154"/>
        <v>0</v>
      </c>
    </row>
    <row r="1377" spans="1:7" x14ac:dyDescent="0.25">
      <c r="A1377" s="139" t="str">
        <f>+Identification!$C$4</f>
        <v>100000001</v>
      </c>
      <c r="B1377" s="139" t="s">
        <v>359</v>
      </c>
      <c r="C1377" s="11" t="s">
        <v>181</v>
      </c>
      <c r="D1377" s="109" t="s">
        <v>276</v>
      </c>
      <c r="E1377" s="102">
        <v>4</v>
      </c>
      <c r="F1377" s="102" t="str">
        <f t="shared" si="141"/>
        <v>Charges_PCC11_PCC_N</v>
      </c>
      <c r="G1377" s="141">
        <f t="shared" si="154"/>
        <v>0</v>
      </c>
    </row>
    <row r="1378" spans="1:7" x14ac:dyDescent="0.25">
      <c r="A1378" s="139" t="str">
        <f>+Identification!$C$4</f>
        <v>100000001</v>
      </c>
      <c r="B1378" s="139" t="s">
        <v>359</v>
      </c>
      <c r="C1378" s="11" t="s">
        <v>182</v>
      </c>
      <c r="D1378" s="109" t="s">
        <v>276</v>
      </c>
      <c r="E1378" s="102">
        <v>4</v>
      </c>
      <c r="F1378" s="102" t="str">
        <f t="shared" si="141"/>
        <v>Charges_PCC12_PCC_N</v>
      </c>
      <c r="G1378" s="141">
        <f t="shared" si="154"/>
        <v>0</v>
      </c>
    </row>
    <row r="1379" spans="1:7" x14ac:dyDescent="0.25">
      <c r="A1379" s="139" t="str">
        <f>+Identification!$C$4</f>
        <v>100000001</v>
      </c>
      <c r="B1379" s="139" t="s">
        <v>359</v>
      </c>
      <c r="C1379" s="11" t="s">
        <v>183</v>
      </c>
      <c r="D1379" s="109" t="s">
        <v>276</v>
      </c>
      <c r="E1379" s="102">
        <v>4</v>
      </c>
      <c r="F1379" s="102" t="str">
        <f t="shared" si="141"/>
        <v>Charges_PCC13_PCC_N</v>
      </c>
      <c r="G1379" s="141">
        <f t="shared" si="154"/>
        <v>0</v>
      </c>
    </row>
    <row r="1380" spans="1:7" x14ac:dyDescent="0.25">
      <c r="A1380" s="139" t="str">
        <f>+Identification!$C$4</f>
        <v>100000001</v>
      </c>
      <c r="B1380" s="139" t="s">
        <v>359</v>
      </c>
      <c r="C1380" s="11" t="s">
        <v>184</v>
      </c>
      <c r="D1380" s="109" t="s">
        <v>276</v>
      </c>
      <c r="E1380" s="102">
        <v>4</v>
      </c>
      <c r="F1380" s="102" t="str">
        <f t="shared" si="141"/>
        <v>Charges_PCC14_PCC_N</v>
      </c>
      <c r="G1380" s="141">
        <f t="shared" si="154"/>
        <v>0</v>
      </c>
    </row>
    <row r="1381" spans="1:7" x14ac:dyDescent="0.25">
      <c r="A1381" s="139" t="str">
        <f>+Identification!$C$4</f>
        <v>100000001</v>
      </c>
      <c r="B1381" s="139" t="s">
        <v>359</v>
      </c>
      <c r="C1381" s="11" t="s">
        <v>185</v>
      </c>
      <c r="D1381" s="109" t="s">
        <v>276</v>
      </c>
      <c r="E1381" s="102">
        <v>4</v>
      </c>
      <c r="F1381" s="102" t="str">
        <f t="shared" si="141"/>
        <v>Charges_PCC15_PCC_N</v>
      </c>
      <c r="G1381" s="141">
        <f t="shared" si="154"/>
        <v>0</v>
      </c>
    </row>
    <row r="1382" spans="1:7" x14ac:dyDescent="0.25">
      <c r="A1382" s="139" t="str">
        <f>+Identification!$C$4</f>
        <v>100000001</v>
      </c>
      <c r="B1382" s="139" t="s">
        <v>359</v>
      </c>
      <c r="C1382" s="11" t="s">
        <v>186</v>
      </c>
      <c r="D1382" s="109" t="s">
        <v>276</v>
      </c>
      <c r="E1382" s="102">
        <v>4</v>
      </c>
      <c r="F1382" s="102" t="str">
        <f t="shared" si="141"/>
        <v>Charges_PCC16_PCC_N</v>
      </c>
      <c r="G1382" s="141">
        <f t="shared" si="154"/>
        <v>0</v>
      </c>
    </row>
    <row r="1383" spans="1:7" x14ac:dyDescent="0.25">
      <c r="A1383" s="139" t="str">
        <f>+Identification!$C$4</f>
        <v>100000001</v>
      </c>
      <c r="B1383" s="139" t="s">
        <v>359</v>
      </c>
      <c r="C1383" s="11" t="s">
        <v>187</v>
      </c>
      <c r="D1383" s="109" t="s">
        <v>276</v>
      </c>
      <c r="E1383" s="102">
        <v>4</v>
      </c>
      <c r="F1383" s="102" t="str">
        <f t="shared" si="141"/>
        <v>Charges_PCC17_PCC_N</v>
      </c>
      <c r="G1383" s="141">
        <f t="shared" si="154"/>
        <v>0</v>
      </c>
    </row>
    <row r="1384" spans="1:7" x14ac:dyDescent="0.25">
      <c r="A1384" s="139" t="str">
        <f>+Identification!$C$4</f>
        <v>100000001</v>
      </c>
      <c r="B1384" s="139" t="s">
        <v>359</v>
      </c>
      <c r="C1384" s="11" t="s">
        <v>188</v>
      </c>
      <c r="D1384" s="109" t="s">
        <v>276</v>
      </c>
      <c r="E1384" s="102">
        <v>4</v>
      </c>
      <c r="F1384" s="102" t="str">
        <f t="shared" si="141"/>
        <v>Charges_PCC18_PCC_N</v>
      </c>
      <c r="G1384" s="141">
        <f t="shared" si="154"/>
        <v>0</v>
      </c>
    </row>
    <row r="1385" spans="1:7" x14ac:dyDescent="0.25">
      <c r="A1385" s="139" t="str">
        <f>+Identification!$C$4</f>
        <v>100000001</v>
      </c>
      <c r="B1385" s="139" t="s">
        <v>359</v>
      </c>
      <c r="C1385" s="11" t="s">
        <v>189</v>
      </c>
      <c r="D1385" s="109" t="s">
        <v>276</v>
      </c>
      <c r="E1385" s="102">
        <v>4</v>
      </c>
      <c r="F1385" s="102" t="str">
        <f t="shared" si="141"/>
        <v>Charges_PCC19_PCC_N</v>
      </c>
      <c r="G1385" s="141">
        <f t="shared" si="154"/>
        <v>0</v>
      </c>
    </row>
    <row r="1386" spans="1:7" x14ac:dyDescent="0.25">
      <c r="A1386" s="139" t="str">
        <f>+Identification!$C$4</f>
        <v>100000001</v>
      </c>
      <c r="B1386" s="139" t="s">
        <v>359</v>
      </c>
      <c r="C1386" s="11" t="s">
        <v>190</v>
      </c>
      <c r="D1386" s="109" t="s">
        <v>276</v>
      </c>
      <c r="E1386" s="102">
        <v>4</v>
      </c>
      <c r="F1386" s="102" t="str">
        <f t="shared" si="141"/>
        <v>Charges_PCC20_PCC_N</v>
      </c>
      <c r="G1386" s="141">
        <f t="shared" si="154"/>
        <v>0</v>
      </c>
    </row>
    <row r="1387" spans="1:7" x14ac:dyDescent="0.25">
      <c r="A1387" s="139" t="str">
        <f>+Identification!$C$4</f>
        <v>100000001</v>
      </c>
      <c r="B1387" s="139" t="s">
        <v>359</v>
      </c>
      <c r="C1387" s="11" t="s">
        <v>191</v>
      </c>
      <c r="D1387" s="109" t="s">
        <v>276</v>
      </c>
      <c r="E1387" s="102">
        <v>4</v>
      </c>
      <c r="F1387" s="102" t="str">
        <f t="shared" si="141"/>
        <v>Charges_PCC21_PCC_N</v>
      </c>
      <c r="G1387" s="141">
        <f t="shared" si="154"/>
        <v>0</v>
      </c>
    </row>
    <row r="1388" spans="1:7" x14ac:dyDescent="0.25">
      <c r="A1388" s="139" t="str">
        <f>+Identification!$C$4</f>
        <v>100000001</v>
      </c>
      <c r="B1388" s="139" t="s">
        <v>359</v>
      </c>
      <c r="C1388" s="11" t="s">
        <v>192</v>
      </c>
      <c r="D1388" s="109" t="s">
        <v>276</v>
      </c>
      <c r="E1388" s="102">
        <v>4</v>
      </c>
      <c r="F1388" s="102" t="str">
        <f t="shared" si="141"/>
        <v>Charges_PCC22_PCC_N</v>
      </c>
      <c r="G1388" s="141">
        <f t="shared" si="154"/>
        <v>0</v>
      </c>
    </row>
    <row r="1389" spans="1:7" x14ac:dyDescent="0.25">
      <c r="A1389" s="139" t="str">
        <f>+Identification!$C$4</f>
        <v>100000001</v>
      </c>
      <c r="B1389" s="139" t="s">
        <v>359</v>
      </c>
      <c r="C1389" s="11" t="s">
        <v>193</v>
      </c>
      <c r="D1389" s="109" t="s">
        <v>276</v>
      </c>
      <c r="E1389" s="102">
        <v>4</v>
      </c>
      <c r="F1389" s="102" t="str">
        <f t="shared" si="141"/>
        <v>Charges_PCC23_PCC_N</v>
      </c>
      <c r="G1389" s="141">
        <f t="shared" si="154"/>
        <v>0</v>
      </c>
    </row>
    <row r="1390" spans="1:7" x14ac:dyDescent="0.25">
      <c r="A1390" s="139" t="str">
        <f>+Identification!$C$4</f>
        <v>100000001</v>
      </c>
      <c r="B1390" s="139" t="s">
        <v>359</v>
      </c>
      <c r="C1390" s="11" t="s">
        <v>194</v>
      </c>
      <c r="D1390" s="109" t="s">
        <v>276</v>
      </c>
      <c r="E1390" s="102">
        <v>4</v>
      </c>
      <c r="F1390" s="102" t="str">
        <f t="shared" si="141"/>
        <v>Charges_PCC24_PCC_N</v>
      </c>
      <c r="G1390" s="141">
        <f t="shared" si="154"/>
        <v>0</v>
      </c>
    </row>
    <row r="1391" spans="1:7" x14ac:dyDescent="0.25">
      <c r="A1391" s="139" t="str">
        <f>+Identification!$C$4</f>
        <v>100000001</v>
      </c>
      <c r="B1391" s="139" t="s">
        <v>359</v>
      </c>
      <c r="C1391" s="11" t="s">
        <v>195</v>
      </c>
      <c r="D1391" s="109" t="s">
        <v>276</v>
      </c>
      <c r="E1391" s="102">
        <v>4</v>
      </c>
      <c r="F1391" s="102" t="str">
        <f t="shared" si="141"/>
        <v>Charges_PCC25_PCC_N</v>
      </c>
      <c r="G1391" s="141">
        <f t="shared" si="154"/>
        <v>0</v>
      </c>
    </row>
    <row r="1392" spans="1:7" x14ac:dyDescent="0.25">
      <c r="A1392" s="139" t="str">
        <f>+Identification!$C$4</f>
        <v>100000001</v>
      </c>
      <c r="B1392" s="139" t="s">
        <v>359</v>
      </c>
      <c r="C1392" s="11" t="s">
        <v>196</v>
      </c>
      <c r="D1392" s="109" t="s">
        <v>276</v>
      </c>
      <c r="E1392" s="102">
        <v>4</v>
      </c>
      <c r="F1392" s="102" t="str">
        <f t="shared" si="141"/>
        <v>Charges_PCC26_PCC_N</v>
      </c>
      <c r="G1392" s="141">
        <f t="shared" si="154"/>
        <v>0</v>
      </c>
    </row>
    <row r="1393" spans="1:7" x14ac:dyDescent="0.25">
      <c r="A1393" s="139" t="str">
        <f>+Identification!$C$4</f>
        <v>100000001</v>
      </c>
      <c r="B1393" s="139" t="s">
        <v>359</v>
      </c>
      <c r="C1393" s="11" t="s">
        <v>197</v>
      </c>
      <c r="D1393" s="109" t="s">
        <v>276</v>
      </c>
      <c r="E1393" s="102">
        <v>4</v>
      </c>
      <c r="F1393" s="102" t="str">
        <f t="shared" si="141"/>
        <v>Charges_PCC27_PCC_N</v>
      </c>
      <c r="G1393" s="141">
        <f t="shared" si="154"/>
        <v>0</v>
      </c>
    </row>
    <row r="1394" spans="1:7" x14ac:dyDescent="0.25">
      <c r="A1394" s="139" t="str">
        <f>+Identification!$C$4</f>
        <v>100000001</v>
      </c>
      <c r="B1394" s="139" t="s">
        <v>359</v>
      </c>
      <c r="C1394" s="11" t="s">
        <v>198</v>
      </c>
      <c r="D1394" s="109" t="s">
        <v>276</v>
      </c>
      <c r="E1394" s="102">
        <v>4</v>
      </c>
      <c r="F1394" s="102" t="str">
        <f t="shared" si="141"/>
        <v>Charges_PCC28_PCC_N</v>
      </c>
      <c r="G1394" s="141">
        <f t="shared" si="154"/>
        <v>0</v>
      </c>
    </row>
    <row r="1395" spans="1:7" x14ac:dyDescent="0.25">
      <c r="A1395" s="139" t="str">
        <f>+Identification!$C$4</f>
        <v>100000001</v>
      </c>
      <c r="B1395" s="139" t="s">
        <v>359</v>
      </c>
      <c r="C1395" s="11" t="s">
        <v>199</v>
      </c>
      <c r="D1395" s="109" t="s">
        <v>276</v>
      </c>
      <c r="E1395" s="102">
        <v>4</v>
      </c>
      <c r="F1395" s="102" t="str">
        <f t="shared" si="141"/>
        <v>Charges_PCC29_PCC_N</v>
      </c>
      <c r="G1395" s="141">
        <f t="shared" si="154"/>
        <v>0</v>
      </c>
    </row>
    <row r="1396" spans="1:7" x14ac:dyDescent="0.25">
      <c r="A1396" s="139" t="str">
        <f>+Identification!$C$4</f>
        <v>100000001</v>
      </c>
      <c r="B1396" s="139" t="s">
        <v>359</v>
      </c>
      <c r="C1396" s="11" t="s">
        <v>200</v>
      </c>
      <c r="D1396" s="109" t="s">
        <v>276</v>
      </c>
      <c r="E1396" s="102">
        <v>4</v>
      </c>
      <c r="F1396" s="102" t="str">
        <f t="shared" si="141"/>
        <v>Charges_PCC30_PCC_N</v>
      </c>
      <c r="G1396" s="141">
        <f t="shared" si="154"/>
        <v>0</v>
      </c>
    </row>
    <row r="1397" spans="1:7" x14ac:dyDescent="0.25">
      <c r="A1397" s="139" t="str">
        <f>+Identification!$C$4</f>
        <v>100000001</v>
      </c>
      <c r="B1397" s="139" t="s">
        <v>359</v>
      </c>
      <c r="C1397" s="11" t="s">
        <v>201</v>
      </c>
      <c r="D1397" s="109" t="s">
        <v>276</v>
      </c>
      <c r="E1397" s="102">
        <v>4</v>
      </c>
      <c r="F1397" s="102" t="str">
        <f t="shared" si="141"/>
        <v>Charges_PCC31_PCC_N</v>
      </c>
      <c r="G1397" s="141">
        <f t="shared" si="154"/>
        <v>0</v>
      </c>
    </row>
    <row r="1398" spans="1:7" x14ac:dyDescent="0.25">
      <c r="A1398" s="139" t="str">
        <f>+Identification!$C$4</f>
        <v>100000001</v>
      </c>
      <c r="B1398" s="139" t="s">
        <v>359</v>
      </c>
      <c r="C1398" s="11" t="s">
        <v>202</v>
      </c>
      <c r="D1398" s="109" t="s">
        <v>276</v>
      </c>
      <c r="E1398" s="102">
        <v>4</v>
      </c>
      <c r="F1398" s="102" t="str">
        <f t="shared" si="141"/>
        <v>Charges_PCC32_PCC_N</v>
      </c>
      <c r="G1398" s="141">
        <f t="shared" si="154"/>
        <v>0</v>
      </c>
    </row>
    <row r="1399" spans="1:7" x14ac:dyDescent="0.25">
      <c r="A1399" s="139" t="str">
        <f>+Identification!$C$4</f>
        <v>100000001</v>
      </c>
      <c r="B1399" s="139" t="s">
        <v>359</v>
      </c>
      <c r="C1399" s="11" t="s">
        <v>203</v>
      </c>
      <c r="D1399" s="109" t="s">
        <v>276</v>
      </c>
      <c r="E1399" s="102">
        <v>4</v>
      </c>
      <c r="F1399" s="102" t="str">
        <f t="shared" si="141"/>
        <v>Charges_PCC33_PCC_N</v>
      </c>
      <c r="G1399" s="141">
        <f t="shared" ref="G1399:G1430" si="155">VLOOKUP(C1399,PCC,E1399,FALSE)</f>
        <v>0</v>
      </c>
    </row>
    <row r="1400" spans="1:7" x14ac:dyDescent="0.25">
      <c r="A1400" s="139" t="str">
        <f>+Identification!$C$4</f>
        <v>100000001</v>
      </c>
      <c r="B1400" s="139" t="s">
        <v>359</v>
      </c>
      <c r="C1400" s="11" t="s">
        <v>204</v>
      </c>
      <c r="D1400" s="109" t="s">
        <v>276</v>
      </c>
      <c r="E1400" s="102">
        <v>4</v>
      </c>
      <c r="F1400" s="102" t="str">
        <f t="shared" si="141"/>
        <v>Charges_PCC34_PCC_N</v>
      </c>
      <c r="G1400" s="141">
        <f t="shared" si="155"/>
        <v>0</v>
      </c>
    </row>
    <row r="1401" spans="1:7" x14ac:dyDescent="0.25">
      <c r="A1401" s="139" t="str">
        <f>+Identification!$C$4</f>
        <v>100000001</v>
      </c>
      <c r="B1401" s="139" t="s">
        <v>359</v>
      </c>
      <c r="C1401" s="11" t="s">
        <v>205</v>
      </c>
      <c r="D1401" s="109" t="s">
        <v>276</v>
      </c>
      <c r="E1401" s="102">
        <v>4</v>
      </c>
      <c r="F1401" s="102" t="str">
        <f t="shared" si="141"/>
        <v>Charges_PCC35_PCC_N</v>
      </c>
      <c r="G1401" s="141">
        <f t="shared" si="155"/>
        <v>0</v>
      </c>
    </row>
    <row r="1402" spans="1:7" x14ac:dyDescent="0.25">
      <c r="A1402" s="139" t="str">
        <f>+Identification!$C$4</f>
        <v>100000001</v>
      </c>
      <c r="B1402" s="139" t="s">
        <v>359</v>
      </c>
      <c r="C1402" s="11" t="s">
        <v>206</v>
      </c>
      <c r="D1402" s="109" t="s">
        <v>276</v>
      </c>
      <c r="E1402" s="102">
        <v>4</v>
      </c>
      <c r="F1402" s="102" t="str">
        <f t="shared" ref="F1402:F1482" si="156">CONCATENATE(B1402,"_",C1402,"_",D1402)</f>
        <v>Charges_PCC36_PCC_N</v>
      </c>
      <c r="G1402" s="141">
        <f t="shared" si="155"/>
        <v>0</v>
      </c>
    </row>
    <row r="1403" spans="1:7" x14ac:dyDescent="0.25">
      <c r="A1403" s="139" t="str">
        <f>+Identification!$C$4</f>
        <v>100000001</v>
      </c>
      <c r="B1403" s="139" t="s">
        <v>359</v>
      </c>
      <c r="C1403" s="11" t="s">
        <v>207</v>
      </c>
      <c r="D1403" s="109" t="s">
        <v>276</v>
      </c>
      <c r="E1403" s="102">
        <v>4</v>
      </c>
      <c r="F1403" s="102" t="str">
        <f t="shared" si="156"/>
        <v>Charges_PCC37_PCC_N</v>
      </c>
      <c r="G1403" s="141">
        <f t="shared" si="155"/>
        <v>0</v>
      </c>
    </row>
    <row r="1404" spans="1:7" x14ac:dyDescent="0.25">
      <c r="A1404" s="139" t="str">
        <f>+Identification!$C$4</f>
        <v>100000001</v>
      </c>
      <c r="B1404" s="139" t="s">
        <v>359</v>
      </c>
      <c r="C1404" s="11" t="s">
        <v>208</v>
      </c>
      <c r="D1404" s="109" t="s">
        <v>276</v>
      </c>
      <c r="E1404" s="102">
        <v>4</v>
      </c>
      <c r="F1404" s="102" t="str">
        <f t="shared" si="156"/>
        <v>Charges_PCC38_PCC_N</v>
      </c>
      <c r="G1404" s="141">
        <f t="shared" si="155"/>
        <v>0</v>
      </c>
    </row>
    <row r="1405" spans="1:7" x14ac:dyDescent="0.25">
      <c r="A1405" s="139" t="str">
        <f>+Identification!$C$4</f>
        <v>100000001</v>
      </c>
      <c r="B1405" s="139" t="s">
        <v>359</v>
      </c>
      <c r="C1405" s="11" t="s">
        <v>209</v>
      </c>
      <c r="D1405" s="109" t="s">
        <v>276</v>
      </c>
      <c r="E1405" s="102">
        <v>4</v>
      </c>
      <c r="F1405" s="102" t="str">
        <f t="shared" si="156"/>
        <v>Charges_PCC39_PCC_N</v>
      </c>
      <c r="G1405" s="141">
        <f t="shared" si="155"/>
        <v>0</v>
      </c>
    </row>
    <row r="1406" spans="1:7" x14ac:dyDescent="0.25">
      <c r="A1406" s="139" t="str">
        <f>+Identification!$C$4</f>
        <v>100000001</v>
      </c>
      <c r="B1406" s="139" t="s">
        <v>359</v>
      </c>
      <c r="C1406" s="11" t="s">
        <v>210</v>
      </c>
      <c r="D1406" s="109" t="s">
        <v>276</v>
      </c>
      <c r="E1406" s="102">
        <v>4</v>
      </c>
      <c r="F1406" s="102" t="str">
        <f t="shared" si="156"/>
        <v>Charges_PCC40_PCC_N</v>
      </c>
      <c r="G1406" s="141">
        <f t="shared" si="155"/>
        <v>0</v>
      </c>
    </row>
    <row r="1407" spans="1:7" x14ac:dyDescent="0.25">
      <c r="A1407" s="139" t="str">
        <f>+Identification!$C$4</f>
        <v>100000001</v>
      </c>
      <c r="B1407" s="139" t="s">
        <v>359</v>
      </c>
      <c r="C1407" s="11" t="s">
        <v>211</v>
      </c>
      <c r="D1407" s="109" t="s">
        <v>276</v>
      </c>
      <c r="E1407" s="102">
        <v>4</v>
      </c>
      <c r="F1407" s="102" t="str">
        <f t="shared" si="156"/>
        <v>Charges_PCC41_PCC_N</v>
      </c>
      <c r="G1407" s="141">
        <f t="shared" si="155"/>
        <v>0</v>
      </c>
    </row>
    <row r="1408" spans="1:7" x14ac:dyDescent="0.25">
      <c r="A1408" s="139" t="str">
        <f>+Identification!$C$4</f>
        <v>100000001</v>
      </c>
      <c r="B1408" s="139" t="s">
        <v>359</v>
      </c>
      <c r="C1408" s="11" t="s">
        <v>212</v>
      </c>
      <c r="D1408" s="109" t="s">
        <v>276</v>
      </c>
      <c r="E1408" s="102">
        <v>4</v>
      </c>
      <c r="F1408" s="102" t="str">
        <f t="shared" si="156"/>
        <v>Charges_PCC42_PCC_N</v>
      </c>
      <c r="G1408" s="141">
        <f t="shared" si="155"/>
        <v>0</v>
      </c>
    </row>
    <row r="1409" spans="1:7" x14ac:dyDescent="0.25">
      <c r="A1409" s="139" t="str">
        <f>+Identification!$C$4</f>
        <v>100000001</v>
      </c>
      <c r="B1409" s="139" t="s">
        <v>359</v>
      </c>
      <c r="C1409" s="11" t="s">
        <v>213</v>
      </c>
      <c r="D1409" s="109" t="s">
        <v>276</v>
      </c>
      <c r="E1409" s="102">
        <v>4</v>
      </c>
      <c r="F1409" s="102" t="str">
        <f t="shared" si="156"/>
        <v>Charges_PCC43_PCC_N</v>
      </c>
      <c r="G1409" s="141">
        <f t="shared" si="155"/>
        <v>0</v>
      </c>
    </row>
    <row r="1410" spans="1:7" x14ac:dyDescent="0.25">
      <c r="A1410" s="139" t="str">
        <f>+Identification!$C$4</f>
        <v>100000001</v>
      </c>
      <c r="B1410" s="139" t="s">
        <v>359</v>
      </c>
      <c r="C1410" s="11" t="s">
        <v>214</v>
      </c>
      <c r="D1410" s="109" t="s">
        <v>276</v>
      </c>
      <c r="E1410" s="102">
        <v>4</v>
      </c>
      <c r="F1410" s="102" t="str">
        <f t="shared" si="156"/>
        <v>Charges_PCC44_PCC_N</v>
      </c>
      <c r="G1410" s="141">
        <f t="shared" si="155"/>
        <v>0</v>
      </c>
    </row>
    <row r="1411" spans="1:7" x14ac:dyDescent="0.25">
      <c r="A1411" s="139" t="str">
        <f>+Identification!$C$4</f>
        <v>100000001</v>
      </c>
      <c r="B1411" s="139" t="s">
        <v>359</v>
      </c>
      <c r="C1411" s="11" t="s">
        <v>215</v>
      </c>
      <c r="D1411" s="109" t="s">
        <v>276</v>
      </c>
      <c r="E1411" s="102">
        <v>4</v>
      </c>
      <c r="F1411" s="102" t="str">
        <f t="shared" si="156"/>
        <v>Charges_PCC45_PCC_N</v>
      </c>
      <c r="G1411" s="141">
        <f t="shared" si="155"/>
        <v>0</v>
      </c>
    </row>
    <row r="1412" spans="1:7" x14ac:dyDescent="0.25">
      <c r="A1412" s="139" t="str">
        <f>+Identification!$C$4</f>
        <v>100000001</v>
      </c>
      <c r="B1412" s="139" t="s">
        <v>359</v>
      </c>
      <c r="C1412" s="11" t="s">
        <v>216</v>
      </c>
      <c r="D1412" s="109" t="s">
        <v>276</v>
      </c>
      <c r="E1412" s="102">
        <v>4</v>
      </c>
      <c r="F1412" s="102" t="str">
        <f t="shared" si="156"/>
        <v>Charges_PCC46_PCC_N</v>
      </c>
      <c r="G1412" s="141">
        <f t="shared" si="155"/>
        <v>0</v>
      </c>
    </row>
    <row r="1413" spans="1:7" x14ac:dyDescent="0.25">
      <c r="A1413" s="139" t="str">
        <f>+Identification!$C$4</f>
        <v>100000001</v>
      </c>
      <c r="B1413" s="139" t="s">
        <v>359</v>
      </c>
      <c r="C1413" s="11" t="s">
        <v>217</v>
      </c>
      <c r="D1413" s="109" t="s">
        <v>276</v>
      </c>
      <c r="E1413" s="102">
        <v>4</v>
      </c>
      <c r="F1413" s="102" t="str">
        <f t="shared" si="156"/>
        <v>Charges_PCC47_PCC_N</v>
      </c>
      <c r="G1413" s="141">
        <f t="shared" si="155"/>
        <v>0</v>
      </c>
    </row>
    <row r="1414" spans="1:7" x14ac:dyDescent="0.25">
      <c r="A1414" s="139" t="str">
        <f>+Identification!$C$4</f>
        <v>100000001</v>
      </c>
      <c r="B1414" s="139" t="s">
        <v>359</v>
      </c>
      <c r="C1414" s="11" t="s">
        <v>218</v>
      </c>
      <c r="D1414" s="109" t="s">
        <v>276</v>
      </c>
      <c r="E1414" s="102">
        <v>4</v>
      </c>
      <c r="F1414" s="102" t="str">
        <f t="shared" si="156"/>
        <v>Charges_PCC48_PCC_N</v>
      </c>
      <c r="G1414" s="141">
        <f t="shared" si="155"/>
        <v>0</v>
      </c>
    </row>
    <row r="1415" spans="1:7" x14ac:dyDescent="0.25">
      <c r="A1415" s="139" t="str">
        <f>+Identification!$C$4</f>
        <v>100000001</v>
      </c>
      <c r="B1415" s="139" t="s">
        <v>359</v>
      </c>
      <c r="C1415" s="11" t="s">
        <v>219</v>
      </c>
      <c r="D1415" s="109" t="s">
        <v>276</v>
      </c>
      <c r="E1415" s="102">
        <v>4</v>
      </c>
      <c r="F1415" s="102" t="str">
        <f t="shared" si="156"/>
        <v>Charges_PCC49_PCC_N</v>
      </c>
      <c r="G1415" s="141">
        <f t="shared" si="155"/>
        <v>0</v>
      </c>
    </row>
    <row r="1416" spans="1:7" x14ac:dyDescent="0.25">
      <c r="A1416" s="139" t="str">
        <f>+Identification!$C$4</f>
        <v>100000001</v>
      </c>
      <c r="B1416" s="139" t="s">
        <v>359</v>
      </c>
      <c r="C1416" s="11" t="s">
        <v>220</v>
      </c>
      <c r="D1416" s="109" t="s">
        <v>276</v>
      </c>
      <c r="E1416" s="102">
        <v>4</v>
      </c>
      <c r="F1416" s="102" t="str">
        <f t="shared" si="156"/>
        <v>Charges_PCC50_PCC_N</v>
      </c>
      <c r="G1416" s="141">
        <f t="shared" si="155"/>
        <v>0</v>
      </c>
    </row>
    <row r="1417" spans="1:7" x14ac:dyDescent="0.25">
      <c r="A1417" s="139" t="str">
        <f>+Identification!$C$4</f>
        <v>100000001</v>
      </c>
      <c r="B1417" s="139" t="s">
        <v>359</v>
      </c>
      <c r="C1417" s="11" t="s">
        <v>221</v>
      </c>
      <c r="D1417" s="109" t="s">
        <v>276</v>
      </c>
      <c r="E1417" s="102">
        <v>4</v>
      </c>
      <c r="F1417" s="102" t="str">
        <f t="shared" si="156"/>
        <v>Charges_PCC51_PCC_N</v>
      </c>
      <c r="G1417" s="141">
        <f t="shared" si="155"/>
        <v>0</v>
      </c>
    </row>
    <row r="1418" spans="1:7" x14ac:dyDescent="0.25">
      <c r="A1418" s="139" t="str">
        <f>+Identification!$C$4</f>
        <v>100000001</v>
      </c>
      <c r="B1418" s="139" t="s">
        <v>359</v>
      </c>
      <c r="C1418" s="11" t="s">
        <v>222</v>
      </c>
      <c r="D1418" s="109" t="s">
        <v>276</v>
      </c>
      <c r="E1418" s="102">
        <v>4</v>
      </c>
      <c r="F1418" s="102" t="str">
        <f t="shared" si="156"/>
        <v>Charges_PCC52_PCC_N</v>
      </c>
      <c r="G1418" s="141">
        <f t="shared" si="155"/>
        <v>0</v>
      </c>
    </row>
    <row r="1419" spans="1:7" x14ac:dyDescent="0.25">
      <c r="A1419" s="139" t="str">
        <f>+Identification!$C$4</f>
        <v>100000001</v>
      </c>
      <c r="B1419" s="139" t="s">
        <v>359</v>
      </c>
      <c r="C1419" s="11" t="s">
        <v>223</v>
      </c>
      <c r="D1419" s="109" t="s">
        <v>276</v>
      </c>
      <c r="E1419" s="102">
        <v>4</v>
      </c>
      <c r="F1419" s="102" t="str">
        <f t="shared" si="156"/>
        <v>Charges_PCC53_PCC_N</v>
      </c>
      <c r="G1419" s="141">
        <f t="shared" si="155"/>
        <v>0</v>
      </c>
    </row>
    <row r="1420" spans="1:7" x14ac:dyDescent="0.25">
      <c r="A1420" s="139" t="str">
        <f>+Identification!$C$4</f>
        <v>100000001</v>
      </c>
      <c r="B1420" s="139" t="s">
        <v>359</v>
      </c>
      <c r="C1420" s="11" t="s">
        <v>224</v>
      </c>
      <c r="D1420" s="109" t="s">
        <v>276</v>
      </c>
      <c r="E1420" s="102">
        <v>4</v>
      </c>
      <c r="F1420" s="102" t="str">
        <f t="shared" si="156"/>
        <v>Charges_PCC54_PCC_N</v>
      </c>
      <c r="G1420" s="141">
        <f t="shared" si="155"/>
        <v>0</v>
      </c>
    </row>
    <row r="1421" spans="1:7" x14ac:dyDescent="0.25">
      <c r="A1421" s="139" t="str">
        <f>+Identification!$C$4</f>
        <v>100000001</v>
      </c>
      <c r="B1421" s="139" t="s">
        <v>359</v>
      </c>
      <c r="C1421" s="11" t="s">
        <v>225</v>
      </c>
      <c r="D1421" s="109" t="s">
        <v>276</v>
      </c>
      <c r="E1421" s="102">
        <v>4</v>
      </c>
      <c r="F1421" s="102" t="str">
        <f t="shared" si="156"/>
        <v>Charges_PCC55_PCC_N</v>
      </c>
      <c r="G1421" s="141">
        <f t="shared" si="155"/>
        <v>0</v>
      </c>
    </row>
    <row r="1422" spans="1:7" x14ac:dyDescent="0.25">
      <c r="A1422" s="139" t="str">
        <f>+Identification!$C$4</f>
        <v>100000001</v>
      </c>
      <c r="B1422" s="139" t="s">
        <v>359</v>
      </c>
      <c r="C1422" s="11" t="s">
        <v>226</v>
      </c>
      <c r="D1422" s="109" t="s">
        <v>276</v>
      </c>
      <c r="E1422" s="102">
        <v>4</v>
      </c>
      <c r="F1422" s="102" t="str">
        <f t="shared" si="156"/>
        <v>Charges_PCC56_PCC_N</v>
      </c>
      <c r="G1422" s="141">
        <f t="shared" si="155"/>
        <v>0</v>
      </c>
    </row>
    <row r="1423" spans="1:7" x14ac:dyDescent="0.25">
      <c r="A1423" s="139" t="str">
        <f>+Identification!$C$4</f>
        <v>100000001</v>
      </c>
      <c r="B1423" s="139" t="s">
        <v>359</v>
      </c>
      <c r="C1423" s="11" t="s">
        <v>227</v>
      </c>
      <c r="D1423" s="109" t="s">
        <v>276</v>
      </c>
      <c r="E1423" s="102">
        <v>4</v>
      </c>
      <c r="F1423" s="102" t="str">
        <f t="shared" si="156"/>
        <v>Charges_PCC57_PCC_N</v>
      </c>
      <c r="G1423" s="141">
        <f t="shared" si="155"/>
        <v>0</v>
      </c>
    </row>
    <row r="1424" spans="1:7" x14ac:dyDescent="0.25">
      <c r="A1424" s="139" t="str">
        <f>+Identification!$C$4</f>
        <v>100000001</v>
      </c>
      <c r="B1424" s="139" t="s">
        <v>359</v>
      </c>
      <c r="C1424" s="11" t="s">
        <v>228</v>
      </c>
      <c r="D1424" s="109" t="s">
        <v>276</v>
      </c>
      <c r="E1424" s="102">
        <v>4</v>
      </c>
      <c r="F1424" s="102" t="str">
        <f t="shared" si="156"/>
        <v>Charges_PCC58_PCC_N</v>
      </c>
      <c r="G1424" s="141">
        <f t="shared" si="155"/>
        <v>0</v>
      </c>
    </row>
    <row r="1425" spans="1:7" x14ac:dyDescent="0.25">
      <c r="A1425" s="139" t="str">
        <f>+Identification!$C$4</f>
        <v>100000001</v>
      </c>
      <c r="B1425" s="139" t="s">
        <v>359</v>
      </c>
      <c r="C1425" s="11" t="s">
        <v>229</v>
      </c>
      <c r="D1425" s="109" t="s">
        <v>276</v>
      </c>
      <c r="E1425" s="102">
        <v>4</v>
      </c>
      <c r="F1425" s="102" t="str">
        <f t="shared" si="156"/>
        <v>Charges_PCC59_PCC_N</v>
      </c>
      <c r="G1425" s="141">
        <f t="shared" si="155"/>
        <v>0</v>
      </c>
    </row>
    <row r="1426" spans="1:7" x14ac:dyDescent="0.25">
      <c r="A1426" s="139" t="str">
        <f>+Identification!$C$4</f>
        <v>100000001</v>
      </c>
      <c r="B1426" s="139" t="s">
        <v>359</v>
      </c>
      <c r="C1426" s="11" t="s">
        <v>230</v>
      </c>
      <c r="D1426" s="109" t="s">
        <v>276</v>
      </c>
      <c r="E1426" s="102">
        <v>4</v>
      </c>
      <c r="F1426" s="102" t="str">
        <f t="shared" si="156"/>
        <v>Charges_PCC60_PCC_N</v>
      </c>
      <c r="G1426" s="141">
        <f t="shared" si="155"/>
        <v>0</v>
      </c>
    </row>
    <row r="1427" spans="1:7" x14ac:dyDescent="0.25">
      <c r="A1427" s="139" t="str">
        <f>+Identification!$C$4</f>
        <v>100000001</v>
      </c>
      <c r="B1427" s="139" t="s">
        <v>359</v>
      </c>
      <c r="C1427" s="11" t="s">
        <v>231</v>
      </c>
      <c r="D1427" s="109" t="s">
        <v>276</v>
      </c>
      <c r="E1427" s="102">
        <v>4</v>
      </c>
      <c r="F1427" s="102" t="str">
        <f t="shared" si="156"/>
        <v>Charges_PCC61_PCC_N</v>
      </c>
      <c r="G1427" s="141">
        <f t="shared" si="155"/>
        <v>0</v>
      </c>
    </row>
    <row r="1428" spans="1:7" x14ac:dyDescent="0.25">
      <c r="A1428" s="139" t="str">
        <f>+Identification!$C$4</f>
        <v>100000001</v>
      </c>
      <c r="B1428" s="139" t="s">
        <v>359</v>
      </c>
      <c r="C1428" s="11" t="s">
        <v>232</v>
      </c>
      <c r="D1428" s="109" t="s">
        <v>276</v>
      </c>
      <c r="E1428" s="102">
        <v>4</v>
      </c>
      <c r="F1428" s="102" t="str">
        <f t="shared" si="156"/>
        <v>Charges_PCC62_PCC_N</v>
      </c>
      <c r="G1428" s="141">
        <f t="shared" si="155"/>
        <v>0</v>
      </c>
    </row>
    <row r="1429" spans="1:7" x14ac:dyDescent="0.25">
      <c r="A1429" s="139" t="str">
        <f>+Identification!$C$4</f>
        <v>100000001</v>
      </c>
      <c r="B1429" s="139" t="s">
        <v>359</v>
      </c>
      <c r="C1429" s="11" t="s">
        <v>233</v>
      </c>
      <c r="D1429" s="109" t="s">
        <v>276</v>
      </c>
      <c r="E1429" s="102">
        <v>4</v>
      </c>
      <c r="F1429" s="102" t="str">
        <f t="shared" si="156"/>
        <v>Charges_PCC63_PCC_N</v>
      </c>
      <c r="G1429" s="141">
        <f t="shared" si="155"/>
        <v>0</v>
      </c>
    </row>
    <row r="1430" spans="1:7" x14ac:dyDescent="0.25">
      <c r="A1430" s="139" t="str">
        <f>+Identification!$C$4</f>
        <v>100000001</v>
      </c>
      <c r="B1430" s="139" t="s">
        <v>359</v>
      </c>
      <c r="C1430" s="11" t="s">
        <v>234</v>
      </c>
      <c r="D1430" s="109" t="s">
        <v>276</v>
      </c>
      <c r="E1430" s="102">
        <v>4</v>
      </c>
      <c r="F1430" s="102" t="str">
        <f t="shared" si="156"/>
        <v>Charges_PCC64_PCC_N</v>
      </c>
      <c r="G1430" s="141">
        <f t="shared" si="155"/>
        <v>0</v>
      </c>
    </row>
    <row r="1431" spans="1:7" x14ac:dyDescent="0.25">
      <c r="A1431" s="139" t="str">
        <f>+Identification!$C$4</f>
        <v>100000001</v>
      </c>
      <c r="B1431" s="139" t="s">
        <v>359</v>
      </c>
      <c r="C1431" s="11" t="s">
        <v>235</v>
      </c>
      <c r="D1431" s="109" t="s">
        <v>276</v>
      </c>
      <c r="E1431" s="102">
        <v>4</v>
      </c>
      <c r="F1431" s="102" t="str">
        <f t="shared" si="156"/>
        <v>Charges_PCC65_PCC_N</v>
      </c>
      <c r="G1431" s="141">
        <f t="shared" ref="G1431:G1479" si="157">VLOOKUP(C1431,PCC,E1431,FALSE)</f>
        <v>0</v>
      </c>
    </row>
    <row r="1432" spans="1:7" x14ac:dyDescent="0.25">
      <c r="A1432" s="139" t="str">
        <f>+Identification!$C$4</f>
        <v>100000001</v>
      </c>
      <c r="B1432" s="139" t="s">
        <v>359</v>
      </c>
      <c r="C1432" s="11" t="s">
        <v>236</v>
      </c>
      <c r="D1432" s="109" t="s">
        <v>276</v>
      </c>
      <c r="E1432" s="102">
        <v>4</v>
      </c>
      <c r="F1432" s="102" t="str">
        <f t="shared" si="156"/>
        <v>Charges_PCC66_PCC_N</v>
      </c>
      <c r="G1432" s="141">
        <f t="shared" si="157"/>
        <v>0</v>
      </c>
    </row>
    <row r="1433" spans="1:7" x14ac:dyDescent="0.25">
      <c r="A1433" s="139" t="str">
        <f>+Identification!$C$4</f>
        <v>100000001</v>
      </c>
      <c r="B1433" s="139" t="s">
        <v>359</v>
      </c>
      <c r="C1433" s="11" t="s">
        <v>237</v>
      </c>
      <c r="D1433" s="109" t="s">
        <v>276</v>
      </c>
      <c r="E1433" s="102">
        <v>4</v>
      </c>
      <c r="F1433" s="102" t="str">
        <f t="shared" si="156"/>
        <v>Charges_PCC67_PCC_N</v>
      </c>
      <c r="G1433" s="141">
        <f t="shared" si="157"/>
        <v>0</v>
      </c>
    </row>
    <row r="1434" spans="1:7" x14ac:dyDescent="0.25">
      <c r="A1434" s="139" t="str">
        <f>+Identification!$C$4</f>
        <v>100000001</v>
      </c>
      <c r="B1434" s="139" t="s">
        <v>359</v>
      </c>
      <c r="C1434" s="11" t="s">
        <v>238</v>
      </c>
      <c r="D1434" s="109" t="s">
        <v>276</v>
      </c>
      <c r="E1434" s="102">
        <v>4</v>
      </c>
      <c r="F1434" s="102" t="str">
        <f t="shared" si="156"/>
        <v>Charges_PCC68_PCC_N</v>
      </c>
      <c r="G1434" s="141">
        <f t="shared" si="157"/>
        <v>0</v>
      </c>
    </row>
    <row r="1435" spans="1:7" x14ac:dyDescent="0.25">
      <c r="A1435" s="139" t="str">
        <f>+Identification!$C$4</f>
        <v>100000001</v>
      </c>
      <c r="B1435" s="139" t="s">
        <v>359</v>
      </c>
      <c r="C1435" s="11" t="s">
        <v>239</v>
      </c>
      <c r="D1435" s="109" t="s">
        <v>276</v>
      </c>
      <c r="E1435" s="102">
        <v>4</v>
      </c>
      <c r="F1435" s="102" t="str">
        <f t="shared" si="156"/>
        <v>Charges_PCC69_PCC_N</v>
      </c>
      <c r="G1435" s="141">
        <f t="shared" si="157"/>
        <v>0</v>
      </c>
    </row>
    <row r="1436" spans="1:7" x14ac:dyDescent="0.25">
      <c r="A1436" s="139" t="str">
        <f>+Identification!$C$4</f>
        <v>100000001</v>
      </c>
      <c r="B1436" s="139" t="s">
        <v>359</v>
      </c>
      <c r="C1436" s="11" t="s">
        <v>240</v>
      </c>
      <c r="D1436" s="109" t="s">
        <v>276</v>
      </c>
      <c r="E1436" s="102">
        <v>4</v>
      </c>
      <c r="F1436" s="102" t="str">
        <f t="shared" si="156"/>
        <v>Charges_PCC70_PCC_N</v>
      </c>
      <c r="G1436" s="141">
        <f t="shared" si="157"/>
        <v>0</v>
      </c>
    </row>
    <row r="1437" spans="1:7" x14ac:dyDescent="0.25">
      <c r="A1437" s="139" t="str">
        <f>+Identification!$C$4</f>
        <v>100000001</v>
      </c>
      <c r="B1437" s="139" t="s">
        <v>359</v>
      </c>
      <c r="C1437" s="11" t="s">
        <v>241</v>
      </c>
      <c r="D1437" s="109" t="s">
        <v>276</v>
      </c>
      <c r="E1437" s="102">
        <v>4</v>
      </c>
      <c r="F1437" s="102" t="str">
        <f t="shared" si="156"/>
        <v>Charges_PCC71_PCC_N</v>
      </c>
      <c r="G1437" s="141">
        <f t="shared" si="157"/>
        <v>0</v>
      </c>
    </row>
    <row r="1438" spans="1:7" x14ac:dyDescent="0.25">
      <c r="A1438" s="139" t="str">
        <f>+Identification!$C$4</f>
        <v>100000001</v>
      </c>
      <c r="B1438" s="139" t="s">
        <v>359</v>
      </c>
      <c r="C1438" s="11" t="s">
        <v>242</v>
      </c>
      <c r="D1438" s="109" t="s">
        <v>276</v>
      </c>
      <c r="E1438" s="102">
        <v>4</v>
      </c>
      <c r="F1438" s="102" t="str">
        <f t="shared" si="156"/>
        <v>Charges_PCC72_PCC_N</v>
      </c>
      <c r="G1438" s="141">
        <f t="shared" si="157"/>
        <v>0</v>
      </c>
    </row>
    <row r="1439" spans="1:7" x14ac:dyDescent="0.25">
      <c r="A1439" s="139" t="str">
        <f>+Identification!$C$4</f>
        <v>100000001</v>
      </c>
      <c r="B1439" s="139" t="s">
        <v>359</v>
      </c>
      <c r="C1439" s="11" t="s">
        <v>243</v>
      </c>
      <c r="D1439" s="109" t="s">
        <v>276</v>
      </c>
      <c r="E1439" s="102">
        <v>4</v>
      </c>
      <c r="F1439" s="102" t="str">
        <f t="shared" si="156"/>
        <v>Charges_PCC73_PCC_N</v>
      </c>
      <c r="G1439" s="141">
        <f t="shared" si="157"/>
        <v>0</v>
      </c>
    </row>
    <row r="1440" spans="1:7" x14ac:dyDescent="0.25">
      <c r="A1440" s="139" t="str">
        <f>+Identification!$C$4</f>
        <v>100000001</v>
      </c>
      <c r="B1440" s="139" t="s">
        <v>359</v>
      </c>
      <c r="C1440" s="11" t="s">
        <v>244</v>
      </c>
      <c r="D1440" s="109" t="s">
        <v>276</v>
      </c>
      <c r="E1440" s="102">
        <v>4</v>
      </c>
      <c r="F1440" s="102" t="str">
        <f t="shared" si="156"/>
        <v>Charges_PCC74_PCC_N</v>
      </c>
      <c r="G1440" s="141">
        <f t="shared" si="157"/>
        <v>0</v>
      </c>
    </row>
    <row r="1441" spans="1:7" x14ac:dyDescent="0.25">
      <c r="A1441" s="139" t="str">
        <f>+Identification!$C$4</f>
        <v>100000001</v>
      </c>
      <c r="B1441" s="139" t="s">
        <v>359</v>
      </c>
      <c r="C1441" s="11" t="s">
        <v>245</v>
      </c>
      <c r="D1441" s="109" t="s">
        <v>276</v>
      </c>
      <c r="E1441" s="102">
        <v>4</v>
      </c>
      <c r="F1441" s="102" t="str">
        <f t="shared" si="156"/>
        <v>Charges_PCC75_PCC_N</v>
      </c>
      <c r="G1441" s="141">
        <f t="shared" si="157"/>
        <v>0</v>
      </c>
    </row>
    <row r="1442" spans="1:7" x14ac:dyDescent="0.25">
      <c r="A1442" s="139" t="str">
        <f>+Identification!$C$4</f>
        <v>100000001</v>
      </c>
      <c r="B1442" s="139" t="s">
        <v>359</v>
      </c>
      <c r="C1442" s="11" t="s">
        <v>246</v>
      </c>
      <c r="D1442" s="109" t="s">
        <v>276</v>
      </c>
      <c r="E1442" s="102">
        <v>4</v>
      </c>
      <c r="F1442" s="102" t="str">
        <f t="shared" si="156"/>
        <v>Charges_PCC76_PCC_N</v>
      </c>
      <c r="G1442" s="141">
        <f t="shared" si="157"/>
        <v>0</v>
      </c>
    </row>
    <row r="1443" spans="1:7" x14ac:dyDescent="0.25">
      <c r="A1443" s="139" t="str">
        <f>+Identification!$C$4</f>
        <v>100000001</v>
      </c>
      <c r="B1443" s="139" t="s">
        <v>359</v>
      </c>
      <c r="C1443" s="11" t="s">
        <v>247</v>
      </c>
      <c r="D1443" s="109" t="s">
        <v>276</v>
      </c>
      <c r="E1443" s="102">
        <v>4</v>
      </c>
      <c r="F1443" s="102" t="str">
        <f t="shared" si="156"/>
        <v>Charges_PCC77_PCC_N</v>
      </c>
      <c r="G1443" s="141">
        <f t="shared" si="157"/>
        <v>0</v>
      </c>
    </row>
    <row r="1444" spans="1:7" x14ac:dyDescent="0.25">
      <c r="A1444" s="139" t="str">
        <f>+Identification!$C$4</f>
        <v>100000001</v>
      </c>
      <c r="B1444" s="139" t="s">
        <v>359</v>
      </c>
      <c r="C1444" s="11" t="s">
        <v>248</v>
      </c>
      <c r="D1444" s="109" t="s">
        <v>276</v>
      </c>
      <c r="E1444" s="102">
        <v>4</v>
      </c>
      <c r="F1444" s="102" t="str">
        <f t="shared" si="156"/>
        <v>Charges_PCC78_PCC_N</v>
      </c>
      <c r="G1444" s="141">
        <f t="shared" si="157"/>
        <v>0</v>
      </c>
    </row>
    <row r="1445" spans="1:7" x14ac:dyDescent="0.25">
      <c r="A1445" s="139" t="str">
        <f>+Identification!$C$4</f>
        <v>100000001</v>
      </c>
      <c r="B1445" s="139" t="s">
        <v>359</v>
      </c>
      <c r="C1445" s="11" t="s">
        <v>249</v>
      </c>
      <c r="D1445" s="109" t="s">
        <v>276</v>
      </c>
      <c r="E1445" s="102">
        <v>4</v>
      </c>
      <c r="F1445" s="102" t="str">
        <f t="shared" si="156"/>
        <v>Charges_PCC79_PCC_N</v>
      </c>
      <c r="G1445" s="141">
        <f t="shared" si="157"/>
        <v>0</v>
      </c>
    </row>
    <row r="1446" spans="1:7" x14ac:dyDescent="0.25">
      <c r="A1446" s="139" t="str">
        <f>+Identification!$C$4</f>
        <v>100000001</v>
      </c>
      <c r="B1446" s="139" t="s">
        <v>359</v>
      </c>
      <c r="C1446" s="11" t="s">
        <v>250</v>
      </c>
      <c r="D1446" s="109" t="s">
        <v>276</v>
      </c>
      <c r="E1446" s="102">
        <v>4</v>
      </c>
      <c r="F1446" s="102" t="str">
        <f t="shared" si="156"/>
        <v>Charges_PCC80_PCC_N</v>
      </c>
      <c r="G1446" s="141">
        <f t="shared" si="157"/>
        <v>0</v>
      </c>
    </row>
    <row r="1447" spans="1:7" x14ac:dyDescent="0.25">
      <c r="A1447" s="139" t="str">
        <f>+Identification!$C$4</f>
        <v>100000001</v>
      </c>
      <c r="B1447" s="139" t="s">
        <v>359</v>
      </c>
      <c r="C1447" s="11" t="s">
        <v>251</v>
      </c>
      <c r="D1447" s="109" t="s">
        <v>276</v>
      </c>
      <c r="E1447" s="102">
        <v>4</v>
      </c>
      <c r="F1447" s="102" t="str">
        <f t="shared" si="156"/>
        <v>Charges_PCC81_PCC_N</v>
      </c>
      <c r="G1447" s="141">
        <f t="shared" si="157"/>
        <v>0</v>
      </c>
    </row>
    <row r="1448" spans="1:7" x14ac:dyDescent="0.25">
      <c r="A1448" s="139" t="str">
        <f>+Identification!$C$4</f>
        <v>100000001</v>
      </c>
      <c r="B1448" s="139" t="s">
        <v>359</v>
      </c>
      <c r="C1448" s="11" t="s">
        <v>252</v>
      </c>
      <c r="D1448" s="109" t="s">
        <v>276</v>
      </c>
      <c r="E1448" s="102">
        <v>4</v>
      </c>
      <c r="F1448" s="102" t="str">
        <f t="shared" si="156"/>
        <v>Charges_PCC82_PCC_N</v>
      </c>
      <c r="G1448" s="141">
        <f t="shared" si="157"/>
        <v>0</v>
      </c>
    </row>
    <row r="1449" spans="1:7" x14ac:dyDescent="0.25">
      <c r="A1449" s="139" t="str">
        <f>+Identification!$C$4</f>
        <v>100000001</v>
      </c>
      <c r="B1449" s="139" t="s">
        <v>359</v>
      </c>
      <c r="C1449" s="11" t="s">
        <v>253</v>
      </c>
      <c r="D1449" s="109" t="s">
        <v>276</v>
      </c>
      <c r="E1449" s="102">
        <v>4</v>
      </c>
      <c r="F1449" s="102" t="str">
        <f t="shared" si="156"/>
        <v>Charges_PCC83_PCC_N</v>
      </c>
      <c r="G1449" s="141">
        <f t="shared" si="157"/>
        <v>0</v>
      </c>
    </row>
    <row r="1450" spans="1:7" x14ac:dyDescent="0.25">
      <c r="A1450" s="139" t="str">
        <f>+Identification!$C$4</f>
        <v>100000001</v>
      </c>
      <c r="B1450" s="139" t="s">
        <v>359</v>
      </c>
      <c r="C1450" s="11" t="s">
        <v>254</v>
      </c>
      <c r="D1450" s="109" t="s">
        <v>276</v>
      </c>
      <c r="E1450" s="102">
        <v>4</v>
      </c>
      <c r="F1450" s="102" t="str">
        <f t="shared" si="156"/>
        <v>Charges_PCC84_PCC_N</v>
      </c>
      <c r="G1450" s="141">
        <f t="shared" si="157"/>
        <v>0</v>
      </c>
    </row>
    <row r="1451" spans="1:7" x14ac:dyDescent="0.25">
      <c r="A1451" s="139" t="str">
        <f>+Identification!$C$4</f>
        <v>100000001</v>
      </c>
      <c r="B1451" s="139" t="s">
        <v>359</v>
      </c>
      <c r="C1451" s="11" t="s">
        <v>255</v>
      </c>
      <c r="D1451" s="109" t="s">
        <v>276</v>
      </c>
      <c r="E1451" s="102">
        <v>4</v>
      </c>
      <c r="F1451" s="102" t="str">
        <f t="shared" si="156"/>
        <v>Charges_PCC85_PCC_N</v>
      </c>
      <c r="G1451" s="141">
        <f t="shared" si="157"/>
        <v>0</v>
      </c>
    </row>
    <row r="1452" spans="1:7" x14ac:dyDescent="0.25">
      <c r="A1452" s="139" t="str">
        <f>+Identification!$C$4</f>
        <v>100000001</v>
      </c>
      <c r="B1452" s="139" t="s">
        <v>359</v>
      </c>
      <c r="C1452" s="11" t="s">
        <v>256</v>
      </c>
      <c r="D1452" s="109" t="s">
        <v>276</v>
      </c>
      <c r="E1452" s="102">
        <v>4</v>
      </c>
      <c r="F1452" s="102" t="str">
        <f t="shared" si="156"/>
        <v>Charges_PCC86_PCC_N</v>
      </c>
      <c r="G1452" s="141">
        <f t="shared" si="157"/>
        <v>0</v>
      </c>
    </row>
    <row r="1453" spans="1:7" x14ac:dyDescent="0.25">
      <c r="A1453" s="139" t="str">
        <f>+Identification!$C$4</f>
        <v>100000001</v>
      </c>
      <c r="B1453" s="139" t="s">
        <v>359</v>
      </c>
      <c r="C1453" s="11" t="s">
        <v>257</v>
      </c>
      <c r="D1453" s="109" t="s">
        <v>276</v>
      </c>
      <c r="E1453" s="102">
        <v>4</v>
      </c>
      <c r="F1453" s="102" t="str">
        <f t="shared" si="156"/>
        <v>Charges_PCC87_PCC_N</v>
      </c>
      <c r="G1453" s="141">
        <f t="shared" si="157"/>
        <v>0</v>
      </c>
    </row>
    <row r="1454" spans="1:7" x14ac:dyDescent="0.25">
      <c r="A1454" s="139" t="str">
        <f>+Identification!$C$4</f>
        <v>100000001</v>
      </c>
      <c r="B1454" s="139" t="s">
        <v>359</v>
      </c>
      <c r="C1454" s="11" t="s">
        <v>258</v>
      </c>
      <c r="D1454" s="109" t="s">
        <v>276</v>
      </c>
      <c r="E1454" s="102">
        <v>4</v>
      </c>
      <c r="F1454" s="102" t="str">
        <f t="shared" si="156"/>
        <v>Charges_PCC88_PCC_N</v>
      </c>
      <c r="G1454" s="141">
        <f t="shared" si="157"/>
        <v>0</v>
      </c>
    </row>
    <row r="1455" spans="1:7" x14ac:dyDescent="0.25">
      <c r="A1455" s="139" t="str">
        <f>+Identification!$C$4</f>
        <v>100000001</v>
      </c>
      <c r="B1455" s="139" t="s">
        <v>359</v>
      </c>
      <c r="C1455" s="11" t="s">
        <v>259</v>
      </c>
      <c r="D1455" s="109" t="s">
        <v>276</v>
      </c>
      <c r="E1455" s="102">
        <v>4</v>
      </c>
      <c r="F1455" s="102" t="str">
        <f t="shared" si="156"/>
        <v>Charges_PCC89_PCC_N</v>
      </c>
      <c r="G1455" s="141">
        <f t="shared" si="157"/>
        <v>0</v>
      </c>
    </row>
    <row r="1456" spans="1:7" x14ac:dyDescent="0.25">
      <c r="A1456" s="139" t="str">
        <f>+Identification!$C$4</f>
        <v>100000001</v>
      </c>
      <c r="B1456" s="139" t="s">
        <v>359</v>
      </c>
      <c r="C1456" s="11" t="s">
        <v>260</v>
      </c>
      <c r="D1456" s="109" t="s">
        <v>276</v>
      </c>
      <c r="E1456" s="102">
        <v>4</v>
      </c>
      <c r="F1456" s="102" t="str">
        <f t="shared" si="156"/>
        <v>Charges_PCC90_PCC_N</v>
      </c>
      <c r="G1456" s="141">
        <f t="shared" si="157"/>
        <v>0</v>
      </c>
    </row>
    <row r="1457" spans="1:7" x14ac:dyDescent="0.25">
      <c r="A1457" s="139" t="str">
        <f>+Identification!$C$4</f>
        <v>100000001</v>
      </c>
      <c r="B1457" s="139" t="s">
        <v>359</v>
      </c>
      <c r="C1457" s="11" t="s">
        <v>261</v>
      </c>
      <c r="D1457" s="109" t="s">
        <v>276</v>
      </c>
      <c r="E1457" s="102">
        <v>4</v>
      </c>
      <c r="F1457" s="102" t="str">
        <f t="shared" si="156"/>
        <v>Charges_PCC91_PCC_N</v>
      </c>
      <c r="G1457" s="141">
        <f t="shared" si="157"/>
        <v>0</v>
      </c>
    </row>
    <row r="1458" spans="1:7" x14ac:dyDescent="0.25">
      <c r="A1458" s="139" t="str">
        <f>+Identification!$C$4</f>
        <v>100000001</v>
      </c>
      <c r="B1458" s="139" t="s">
        <v>359</v>
      </c>
      <c r="C1458" s="11" t="s">
        <v>262</v>
      </c>
      <c r="D1458" s="109" t="s">
        <v>276</v>
      </c>
      <c r="E1458" s="102">
        <v>4</v>
      </c>
      <c r="F1458" s="102" t="str">
        <f t="shared" si="156"/>
        <v>Charges_PCC92_PCC_N</v>
      </c>
      <c r="G1458" s="141">
        <f t="shared" si="157"/>
        <v>0</v>
      </c>
    </row>
    <row r="1459" spans="1:7" x14ac:dyDescent="0.25">
      <c r="A1459" s="139" t="str">
        <f>+Identification!$C$4</f>
        <v>100000001</v>
      </c>
      <c r="B1459" s="139" t="s">
        <v>359</v>
      </c>
      <c r="C1459" s="11" t="s">
        <v>263</v>
      </c>
      <c r="D1459" s="109" t="s">
        <v>276</v>
      </c>
      <c r="E1459" s="102">
        <v>4</v>
      </c>
      <c r="F1459" s="102" t="str">
        <f t="shared" si="156"/>
        <v>Charges_PCC93_PCC_N</v>
      </c>
      <c r="G1459" s="141">
        <f t="shared" si="157"/>
        <v>0</v>
      </c>
    </row>
    <row r="1460" spans="1:7" x14ac:dyDescent="0.25">
      <c r="A1460" s="139" t="str">
        <f>+Identification!$C$4</f>
        <v>100000001</v>
      </c>
      <c r="B1460" s="139" t="s">
        <v>359</v>
      </c>
      <c r="C1460" s="11" t="s">
        <v>264</v>
      </c>
      <c r="D1460" s="109" t="s">
        <v>276</v>
      </c>
      <c r="E1460" s="102">
        <v>4</v>
      </c>
      <c r="F1460" s="102" t="str">
        <f t="shared" si="156"/>
        <v>Charges_PCC94_PCC_N</v>
      </c>
      <c r="G1460" s="141">
        <f t="shared" si="157"/>
        <v>0</v>
      </c>
    </row>
    <row r="1461" spans="1:7" x14ac:dyDescent="0.25">
      <c r="A1461" s="139" t="str">
        <f>+Identification!$C$4</f>
        <v>100000001</v>
      </c>
      <c r="B1461" s="139" t="s">
        <v>359</v>
      </c>
      <c r="C1461" s="11" t="s">
        <v>435</v>
      </c>
      <c r="D1461" s="109" t="s">
        <v>276</v>
      </c>
      <c r="E1461" s="102">
        <v>4</v>
      </c>
      <c r="F1461" s="102" t="str">
        <f t="shared" ref="F1461:F1470" si="158">CONCATENATE(B1461,"_",C1461,"_",D1461)</f>
        <v>Charges_PCC95_PCC_N</v>
      </c>
      <c r="G1461" s="141">
        <f t="shared" ref="G1461:G1470" si="159">VLOOKUP(C1461,PCC,E1461,FALSE)</f>
        <v>0</v>
      </c>
    </row>
    <row r="1462" spans="1:7" x14ac:dyDescent="0.25">
      <c r="A1462" s="139" t="str">
        <f>+Identification!$C$4</f>
        <v>100000001</v>
      </c>
      <c r="B1462" s="139" t="s">
        <v>359</v>
      </c>
      <c r="C1462" s="11" t="s">
        <v>436</v>
      </c>
      <c r="D1462" s="109" t="s">
        <v>276</v>
      </c>
      <c r="E1462" s="102">
        <v>4</v>
      </c>
      <c r="F1462" s="102" t="str">
        <f t="shared" si="158"/>
        <v>Charges_PCC96_PCC_N</v>
      </c>
      <c r="G1462" s="141">
        <f t="shared" si="159"/>
        <v>0</v>
      </c>
    </row>
    <row r="1463" spans="1:7" x14ac:dyDescent="0.25">
      <c r="A1463" s="139" t="str">
        <f>+Identification!$C$4</f>
        <v>100000001</v>
      </c>
      <c r="B1463" s="139" t="s">
        <v>359</v>
      </c>
      <c r="C1463" s="11" t="s">
        <v>437</v>
      </c>
      <c r="D1463" s="109" t="s">
        <v>276</v>
      </c>
      <c r="E1463" s="102">
        <v>4</v>
      </c>
      <c r="F1463" s="102" t="str">
        <f t="shared" si="158"/>
        <v>Charges_PCC97_PCC_N</v>
      </c>
      <c r="G1463" s="141">
        <f t="shared" si="159"/>
        <v>0</v>
      </c>
    </row>
    <row r="1464" spans="1:7" x14ac:dyDescent="0.25">
      <c r="A1464" s="139" t="str">
        <f>+Identification!$C$4</f>
        <v>100000001</v>
      </c>
      <c r="B1464" s="139" t="s">
        <v>359</v>
      </c>
      <c r="C1464" s="11" t="s">
        <v>438</v>
      </c>
      <c r="D1464" s="109" t="s">
        <v>276</v>
      </c>
      <c r="E1464" s="102">
        <v>4</v>
      </c>
      <c r="F1464" s="102" t="str">
        <f t="shared" si="158"/>
        <v>Charges_PCC98_PCC_N</v>
      </c>
      <c r="G1464" s="141">
        <f t="shared" si="159"/>
        <v>0</v>
      </c>
    </row>
    <row r="1465" spans="1:7" x14ac:dyDescent="0.25">
      <c r="A1465" s="139" t="str">
        <f>+Identification!$C$4</f>
        <v>100000001</v>
      </c>
      <c r="B1465" s="139" t="s">
        <v>359</v>
      </c>
      <c r="C1465" s="11" t="s">
        <v>439</v>
      </c>
      <c r="D1465" s="109" t="s">
        <v>276</v>
      </c>
      <c r="E1465" s="102">
        <v>4</v>
      </c>
      <c r="F1465" s="102" t="str">
        <f t="shared" si="158"/>
        <v>Charges_PCC99_PCC_N</v>
      </c>
      <c r="G1465" s="141">
        <f t="shared" si="159"/>
        <v>0</v>
      </c>
    </row>
    <row r="1466" spans="1:7" ht="26.4" x14ac:dyDescent="0.25">
      <c r="A1466" s="139" t="str">
        <f>+Identification!$C$4</f>
        <v>100000001</v>
      </c>
      <c r="B1466" s="139" t="s">
        <v>359</v>
      </c>
      <c r="C1466" s="11" t="s">
        <v>440</v>
      </c>
      <c r="D1466" s="109" t="s">
        <v>276</v>
      </c>
      <c r="E1466" s="102">
        <v>4</v>
      </c>
      <c r="F1466" s="102" t="str">
        <f t="shared" si="158"/>
        <v>Charges_PCC100_PCC_N</v>
      </c>
      <c r="G1466" s="141">
        <f t="shared" si="159"/>
        <v>0</v>
      </c>
    </row>
    <row r="1467" spans="1:7" ht="26.4" x14ac:dyDescent="0.25">
      <c r="A1467" s="139" t="str">
        <f>+Identification!$C$4</f>
        <v>100000001</v>
      </c>
      <c r="B1467" s="139" t="s">
        <v>359</v>
      </c>
      <c r="C1467" s="11" t="s">
        <v>441</v>
      </c>
      <c r="D1467" s="109" t="s">
        <v>276</v>
      </c>
      <c r="E1467" s="102">
        <v>4</v>
      </c>
      <c r="F1467" s="102" t="str">
        <f t="shared" si="158"/>
        <v>Charges_PCC101_PCC_N</v>
      </c>
      <c r="G1467" s="141">
        <f t="shared" si="159"/>
        <v>0</v>
      </c>
    </row>
    <row r="1468" spans="1:7" ht="26.4" x14ac:dyDescent="0.25">
      <c r="A1468" s="139" t="str">
        <f>+Identification!$C$4</f>
        <v>100000001</v>
      </c>
      <c r="B1468" s="139" t="s">
        <v>359</v>
      </c>
      <c r="C1468" s="11" t="s">
        <v>442</v>
      </c>
      <c r="D1468" s="109" t="s">
        <v>276</v>
      </c>
      <c r="E1468" s="102">
        <v>4</v>
      </c>
      <c r="F1468" s="102" t="str">
        <f t="shared" si="158"/>
        <v>Charges_PCC102_PCC_N</v>
      </c>
      <c r="G1468" s="141">
        <f t="shared" si="159"/>
        <v>0</v>
      </c>
    </row>
    <row r="1469" spans="1:7" ht="26.4" x14ac:dyDescent="0.25">
      <c r="A1469" s="139" t="str">
        <f>+Identification!$C$4</f>
        <v>100000001</v>
      </c>
      <c r="B1469" s="139" t="s">
        <v>359</v>
      </c>
      <c r="C1469" s="11" t="s">
        <v>443</v>
      </c>
      <c r="D1469" s="109" t="s">
        <v>276</v>
      </c>
      <c r="E1469" s="102">
        <v>4</v>
      </c>
      <c r="F1469" s="102" t="str">
        <f t="shared" si="158"/>
        <v>Charges_PCC103_PCC_N</v>
      </c>
      <c r="G1469" s="141">
        <f t="shared" si="159"/>
        <v>0</v>
      </c>
    </row>
    <row r="1470" spans="1:7" ht="26.4" x14ac:dyDescent="0.25">
      <c r="A1470" s="139" t="str">
        <f>+Identification!$C$4</f>
        <v>100000001</v>
      </c>
      <c r="B1470" s="139" t="s">
        <v>359</v>
      </c>
      <c r="C1470" s="11" t="s">
        <v>444</v>
      </c>
      <c r="D1470" s="109" t="s">
        <v>276</v>
      </c>
      <c r="E1470" s="102">
        <v>4</v>
      </c>
      <c r="F1470" s="102" t="str">
        <f t="shared" si="158"/>
        <v>Charges_PCC104_PCC_N</v>
      </c>
      <c r="G1470" s="141">
        <f t="shared" si="159"/>
        <v>0</v>
      </c>
    </row>
    <row r="1471" spans="1:7" ht="26.4" x14ac:dyDescent="0.25">
      <c r="A1471" s="139" t="str">
        <f>+Identification!$C$4</f>
        <v>100000001</v>
      </c>
      <c r="B1471" s="139" t="s">
        <v>359</v>
      </c>
      <c r="C1471" s="11" t="s">
        <v>659</v>
      </c>
      <c r="D1471" s="109" t="s">
        <v>276</v>
      </c>
      <c r="E1471" s="102">
        <v>4</v>
      </c>
      <c r="F1471" s="102" t="str">
        <f t="shared" ref="F1471:F1477" si="160">CONCATENATE(B1471,"_",C1471,"_",D1471)</f>
        <v>Charges_PCC105_PCC_N</v>
      </c>
      <c r="G1471" s="141">
        <f t="shared" ref="G1471:G1477" si="161">VLOOKUP(C1471,PCC,E1471,FALSE)</f>
        <v>0</v>
      </c>
    </row>
    <row r="1472" spans="1:7" ht="26.4" x14ac:dyDescent="0.25">
      <c r="A1472" s="139" t="str">
        <f>+Identification!$C$4</f>
        <v>100000001</v>
      </c>
      <c r="B1472" s="139" t="s">
        <v>359</v>
      </c>
      <c r="C1472" s="11" t="s">
        <v>660</v>
      </c>
      <c r="D1472" s="109" t="s">
        <v>276</v>
      </c>
      <c r="E1472" s="102">
        <v>4</v>
      </c>
      <c r="F1472" s="102" t="str">
        <f t="shared" si="160"/>
        <v>Charges_PCC106_PCC_N</v>
      </c>
      <c r="G1472" s="141">
        <f t="shared" si="161"/>
        <v>0</v>
      </c>
    </row>
    <row r="1473" spans="1:7" ht="26.4" x14ac:dyDescent="0.25">
      <c r="A1473" s="139" t="str">
        <f>+Identification!$C$4</f>
        <v>100000001</v>
      </c>
      <c r="B1473" s="139" t="s">
        <v>359</v>
      </c>
      <c r="C1473" s="11" t="s">
        <v>661</v>
      </c>
      <c r="D1473" s="109" t="s">
        <v>276</v>
      </c>
      <c r="E1473" s="102">
        <v>4</v>
      </c>
      <c r="F1473" s="102" t="str">
        <f t="shared" si="160"/>
        <v>Charges_PCC107_PCC_N</v>
      </c>
      <c r="G1473" s="141">
        <f t="shared" si="161"/>
        <v>0</v>
      </c>
    </row>
    <row r="1474" spans="1:7" ht="26.4" x14ac:dyDescent="0.25">
      <c r="A1474" s="139" t="str">
        <f>+Identification!$C$4</f>
        <v>100000001</v>
      </c>
      <c r="B1474" s="139" t="s">
        <v>359</v>
      </c>
      <c r="C1474" s="11" t="s">
        <v>662</v>
      </c>
      <c r="D1474" s="109" t="s">
        <v>276</v>
      </c>
      <c r="E1474" s="102">
        <v>4</v>
      </c>
      <c r="F1474" s="102" t="str">
        <f t="shared" si="160"/>
        <v>Charges_PCC108_PCC_N</v>
      </c>
      <c r="G1474" s="141">
        <f t="shared" si="161"/>
        <v>0</v>
      </c>
    </row>
    <row r="1475" spans="1:7" ht="26.4" x14ac:dyDescent="0.25">
      <c r="A1475" s="139" t="str">
        <f>+Identification!$C$4</f>
        <v>100000001</v>
      </c>
      <c r="B1475" s="139" t="s">
        <v>359</v>
      </c>
      <c r="C1475" s="11" t="s">
        <v>663</v>
      </c>
      <c r="D1475" s="109" t="s">
        <v>276</v>
      </c>
      <c r="E1475" s="102">
        <v>4</v>
      </c>
      <c r="F1475" s="102" t="str">
        <f t="shared" si="160"/>
        <v>Charges_PCC109_PCC_N</v>
      </c>
      <c r="G1475" s="141">
        <f t="shared" si="161"/>
        <v>0</v>
      </c>
    </row>
    <row r="1476" spans="1:7" ht="26.4" x14ac:dyDescent="0.25">
      <c r="A1476" s="139" t="str">
        <f>+Identification!$C$4</f>
        <v>100000001</v>
      </c>
      <c r="B1476" s="139" t="s">
        <v>359</v>
      </c>
      <c r="C1476" s="11" t="s">
        <v>664</v>
      </c>
      <c r="D1476" s="109" t="s">
        <v>276</v>
      </c>
      <c r="E1476" s="102">
        <v>4</v>
      </c>
      <c r="F1476" s="102" t="str">
        <f t="shared" si="160"/>
        <v>Charges_PCC110_PCC_N</v>
      </c>
      <c r="G1476" s="141">
        <f t="shared" si="161"/>
        <v>0</v>
      </c>
    </row>
    <row r="1477" spans="1:7" x14ac:dyDescent="0.25">
      <c r="A1477" s="135" t="str">
        <f>+Identification!$C$4</f>
        <v>100000001</v>
      </c>
      <c r="B1477" s="135" t="s">
        <v>359</v>
      </c>
      <c r="C1477" s="92" t="s">
        <v>171</v>
      </c>
      <c r="D1477" s="106" t="s">
        <v>277</v>
      </c>
      <c r="E1477" s="93">
        <v>5</v>
      </c>
      <c r="F1477" s="93" t="str">
        <f t="shared" si="160"/>
        <v>Charges_PCC1_PCC_N-1</v>
      </c>
      <c r="G1477" s="143">
        <f t="shared" si="161"/>
        <v>0</v>
      </c>
    </row>
    <row r="1478" spans="1:7" x14ac:dyDescent="0.25">
      <c r="A1478" s="139" t="str">
        <f>+Identification!$C$4</f>
        <v>100000001</v>
      </c>
      <c r="B1478" s="139" t="s">
        <v>359</v>
      </c>
      <c r="C1478" s="11" t="s">
        <v>172</v>
      </c>
      <c r="D1478" s="109" t="s">
        <v>277</v>
      </c>
      <c r="E1478" s="102">
        <v>5</v>
      </c>
      <c r="F1478" s="102" t="str">
        <f t="shared" si="156"/>
        <v>Charges_PCC2_PCC_N-1</v>
      </c>
      <c r="G1478" s="141">
        <f t="shared" si="157"/>
        <v>0</v>
      </c>
    </row>
    <row r="1479" spans="1:7" x14ac:dyDescent="0.25">
      <c r="A1479" s="139" t="str">
        <f>+Identification!$C$4</f>
        <v>100000001</v>
      </c>
      <c r="B1479" s="139" t="s">
        <v>359</v>
      </c>
      <c r="C1479" s="11" t="s">
        <v>173</v>
      </c>
      <c r="D1479" s="109" t="s">
        <v>277</v>
      </c>
      <c r="E1479" s="102">
        <f>+E1478</f>
        <v>5</v>
      </c>
      <c r="F1479" s="102" t="str">
        <f t="shared" si="156"/>
        <v>Charges_PCC3_PCC_N-1</v>
      </c>
      <c r="G1479" s="141">
        <f t="shared" si="157"/>
        <v>0</v>
      </c>
    </row>
    <row r="1480" spans="1:7" x14ac:dyDescent="0.25">
      <c r="A1480" s="139" t="str">
        <f>+Identification!$C$4</f>
        <v>100000001</v>
      </c>
      <c r="B1480" s="139" t="s">
        <v>359</v>
      </c>
      <c r="C1480" s="11" t="s">
        <v>174</v>
      </c>
      <c r="D1480" s="109" t="s">
        <v>277</v>
      </c>
      <c r="E1480" s="102">
        <f t="shared" ref="E1480:E1543" si="162">+E1479</f>
        <v>5</v>
      </c>
      <c r="F1480" s="102" t="str">
        <f t="shared" si="156"/>
        <v>Charges_PCC4_PCC_N-1</v>
      </c>
      <c r="G1480" s="141">
        <f t="shared" ref="G1480:G1511" si="163">VLOOKUP(C1480,PCC,E1480,FALSE)</f>
        <v>0</v>
      </c>
    </row>
    <row r="1481" spans="1:7" x14ac:dyDescent="0.25">
      <c r="A1481" s="139" t="str">
        <f>+Identification!$C$4</f>
        <v>100000001</v>
      </c>
      <c r="B1481" s="139" t="s">
        <v>359</v>
      </c>
      <c r="C1481" s="11" t="s">
        <v>175</v>
      </c>
      <c r="D1481" s="109" t="s">
        <v>277</v>
      </c>
      <c r="E1481" s="102">
        <f t="shared" si="162"/>
        <v>5</v>
      </c>
      <c r="F1481" s="102" t="str">
        <f t="shared" si="156"/>
        <v>Charges_PCC5_PCC_N-1</v>
      </c>
      <c r="G1481" s="141">
        <f t="shared" si="163"/>
        <v>0</v>
      </c>
    </row>
    <row r="1482" spans="1:7" x14ac:dyDescent="0.25">
      <c r="A1482" s="139" t="str">
        <f>+Identification!$C$4</f>
        <v>100000001</v>
      </c>
      <c r="B1482" s="139" t="s">
        <v>359</v>
      </c>
      <c r="C1482" s="11" t="s">
        <v>176</v>
      </c>
      <c r="D1482" s="109" t="s">
        <v>277</v>
      </c>
      <c r="E1482" s="102">
        <f t="shared" si="162"/>
        <v>5</v>
      </c>
      <c r="F1482" s="102" t="str">
        <f t="shared" si="156"/>
        <v>Charges_PCC6_PCC_N-1</v>
      </c>
      <c r="G1482" s="141">
        <f t="shared" si="163"/>
        <v>0</v>
      </c>
    </row>
    <row r="1483" spans="1:7" x14ac:dyDescent="0.25">
      <c r="A1483" s="139" t="str">
        <f>+Identification!$C$4</f>
        <v>100000001</v>
      </c>
      <c r="B1483" s="139" t="s">
        <v>359</v>
      </c>
      <c r="C1483" s="11" t="s">
        <v>177</v>
      </c>
      <c r="D1483" s="109" t="s">
        <v>277</v>
      </c>
      <c r="E1483" s="102">
        <f t="shared" si="162"/>
        <v>5</v>
      </c>
      <c r="F1483" s="102" t="str">
        <f t="shared" ref="F1483:F1546" si="164">CONCATENATE(B1483,"_",C1483,"_",D1483)</f>
        <v>Charges_PCC7_PCC_N-1</v>
      </c>
      <c r="G1483" s="141">
        <f t="shared" si="163"/>
        <v>0</v>
      </c>
    </row>
    <row r="1484" spans="1:7" x14ac:dyDescent="0.25">
      <c r="A1484" s="139" t="str">
        <f>+Identification!$C$4</f>
        <v>100000001</v>
      </c>
      <c r="B1484" s="139" t="s">
        <v>359</v>
      </c>
      <c r="C1484" s="11" t="s">
        <v>178</v>
      </c>
      <c r="D1484" s="109" t="s">
        <v>277</v>
      </c>
      <c r="E1484" s="102">
        <f t="shared" si="162"/>
        <v>5</v>
      </c>
      <c r="F1484" s="102" t="str">
        <f t="shared" si="164"/>
        <v>Charges_PCC8_PCC_N-1</v>
      </c>
      <c r="G1484" s="141">
        <f t="shared" si="163"/>
        <v>0</v>
      </c>
    </row>
    <row r="1485" spans="1:7" x14ac:dyDescent="0.25">
      <c r="A1485" s="139" t="str">
        <f>+Identification!$C$4</f>
        <v>100000001</v>
      </c>
      <c r="B1485" s="139" t="s">
        <v>359</v>
      </c>
      <c r="C1485" s="11" t="s">
        <v>179</v>
      </c>
      <c r="D1485" s="109" t="s">
        <v>277</v>
      </c>
      <c r="E1485" s="102">
        <f t="shared" si="162"/>
        <v>5</v>
      </c>
      <c r="F1485" s="102" t="str">
        <f t="shared" si="164"/>
        <v>Charges_PCC9_PCC_N-1</v>
      </c>
      <c r="G1485" s="141">
        <f t="shared" si="163"/>
        <v>0</v>
      </c>
    </row>
    <row r="1486" spans="1:7" ht="26.4" x14ac:dyDescent="0.25">
      <c r="A1486" s="139" t="str">
        <f>+Identification!$C$4</f>
        <v>100000001</v>
      </c>
      <c r="B1486" s="139" t="s">
        <v>359</v>
      </c>
      <c r="C1486" s="11" t="s">
        <v>180</v>
      </c>
      <c r="D1486" s="109" t="s">
        <v>277</v>
      </c>
      <c r="E1486" s="102">
        <f t="shared" si="162"/>
        <v>5</v>
      </c>
      <c r="F1486" s="102" t="str">
        <f t="shared" si="164"/>
        <v>Charges_PCC10_PCC_N-1</v>
      </c>
      <c r="G1486" s="141">
        <f t="shared" si="163"/>
        <v>0</v>
      </c>
    </row>
    <row r="1487" spans="1:7" ht="26.4" x14ac:dyDescent="0.25">
      <c r="A1487" s="139" t="str">
        <f>+Identification!$C$4</f>
        <v>100000001</v>
      </c>
      <c r="B1487" s="139" t="s">
        <v>359</v>
      </c>
      <c r="C1487" s="11" t="s">
        <v>181</v>
      </c>
      <c r="D1487" s="109" t="s">
        <v>277</v>
      </c>
      <c r="E1487" s="102">
        <f t="shared" si="162"/>
        <v>5</v>
      </c>
      <c r="F1487" s="102" t="str">
        <f t="shared" si="164"/>
        <v>Charges_PCC11_PCC_N-1</v>
      </c>
      <c r="G1487" s="141">
        <f t="shared" si="163"/>
        <v>0</v>
      </c>
    </row>
    <row r="1488" spans="1:7" ht="26.4" x14ac:dyDescent="0.25">
      <c r="A1488" s="139" t="str">
        <f>+Identification!$C$4</f>
        <v>100000001</v>
      </c>
      <c r="B1488" s="139" t="s">
        <v>359</v>
      </c>
      <c r="C1488" s="11" t="s">
        <v>182</v>
      </c>
      <c r="D1488" s="109" t="s">
        <v>277</v>
      </c>
      <c r="E1488" s="102">
        <f t="shared" si="162"/>
        <v>5</v>
      </c>
      <c r="F1488" s="102" t="str">
        <f t="shared" si="164"/>
        <v>Charges_PCC12_PCC_N-1</v>
      </c>
      <c r="G1488" s="141">
        <f t="shared" si="163"/>
        <v>0</v>
      </c>
    </row>
    <row r="1489" spans="1:7" ht="26.4" x14ac:dyDescent="0.25">
      <c r="A1489" s="139" t="str">
        <f>+Identification!$C$4</f>
        <v>100000001</v>
      </c>
      <c r="B1489" s="139" t="s">
        <v>359</v>
      </c>
      <c r="C1489" s="11" t="s">
        <v>183</v>
      </c>
      <c r="D1489" s="109" t="s">
        <v>277</v>
      </c>
      <c r="E1489" s="102">
        <f t="shared" si="162"/>
        <v>5</v>
      </c>
      <c r="F1489" s="102" t="str">
        <f t="shared" si="164"/>
        <v>Charges_PCC13_PCC_N-1</v>
      </c>
      <c r="G1489" s="141">
        <f t="shared" si="163"/>
        <v>0</v>
      </c>
    </row>
    <row r="1490" spans="1:7" ht="26.4" x14ac:dyDescent="0.25">
      <c r="A1490" s="139" t="str">
        <f>+Identification!$C$4</f>
        <v>100000001</v>
      </c>
      <c r="B1490" s="139" t="s">
        <v>359</v>
      </c>
      <c r="C1490" s="11" t="s">
        <v>184</v>
      </c>
      <c r="D1490" s="109" t="s">
        <v>277</v>
      </c>
      <c r="E1490" s="102">
        <f t="shared" si="162"/>
        <v>5</v>
      </c>
      <c r="F1490" s="102" t="str">
        <f t="shared" si="164"/>
        <v>Charges_PCC14_PCC_N-1</v>
      </c>
      <c r="G1490" s="141">
        <f t="shared" si="163"/>
        <v>0</v>
      </c>
    </row>
    <row r="1491" spans="1:7" ht="26.4" x14ac:dyDescent="0.25">
      <c r="A1491" s="139" t="str">
        <f>+Identification!$C$4</f>
        <v>100000001</v>
      </c>
      <c r="B1491" s="139" t="s">
        <v>359</v>
      </c>
      <c r="C1491" s="11" t="s">
        <v>185</v>
      </c>
      <c r="D1491" s="109" t="s">
        <v>277</v>
      </c>
      <c r="E1491" s="102">
        <f t="shared" si="162"/>
        <v>5</v>
      </c>
      <c r="F1491" s="102" t="str">
        <f t="shared" si="164"/>
        <v>Charges_PCC15_PCC_N-1</v>
      </c>
      <c r="G1491" s="141">
        <f t="shared" si="163"/>
        <v>0</v>
      </c>
    </row>
    <row r="1492" spans="1:7" ht="26.4" x14ac:dyDescent="0.25">
      <c r="A1492" s="139" t="str">
        <f>+Identification!$C$4</f>
        <v>100000001</v>
      </c>
      <c r="B1492" s="139" t="s">
        <v>359</v>
      </c>
      <c r="C1492" s="11" t="s">
        <v>186</v>
      </c>
      <c r="D1492" s="109" t="s">
        <v>277</v>
      </c>
      <c r="E1492" s="102">
        <f t="shared" si="162"/>
        <v>5</v>
      </c>
      <c r="F1492" s="102" t="str">
        <f t="shared" si="164"/>
        <v>Charges_PCC16_PCC_N-1</v>
      </c>
      <c r="G1492" s="141">
        <f t="shared" si="163"/>
        <v>0</v>
      </c>
    </row>
    <row r="1493" spans="1:7" ht="26.4" x14ac:dyDescent="0.25">
      <c r="A1493" s="139" t="str">
        <f>+Identification!$C$4</f>
        <v>100000001</v>
      </c>
      <c r="B1493" s="139" t="s">
        <v>359</v>
      </c>
      <c r="C1493" s="11" t="s">
        <v>187</v>
      </c>
      <c r="D1493" s="109" t="s">
        <v>277</v>
      </c>
      <c r="E1493" s="102">
        <f t="shared" si="162"/>
        <v>5</v>
      </c>
      <c r="F1493" s="102" t="str">
        <f t="shared" si="164"/>
        <v>Charges_PCC17_PCC_N-1</v>
      </c>
      <c r="G1493" s="141">
        <f t="shared" si="163"/>
        <v>0</v>
      </c>
    </row>
    <row r="1494" spans="1:7" ht="26.4" x14ac:dyDescent="0.25">
      <c r="A1494" s="139" t="str">
        <f>+Identification!$C$4</f>
        <v>100000001</v>
      </c>
      <c r="B1494" s="139" t="s">
        <v>359</v>
      </c>
      <c r="C1494" s="11" t="s">
        <v>188</v>
      </c>
      <c r="D1494" s="109" t="s">
        <v>277</v>
      </c>
      <c r="E1494" s="102">
        <f t="shared" si="162"/>
        <v>5</v>
      </c>
      <c r="F1494" s="102" t="str">
        <f t="shared" si="164"/>
        <v>Charges_PCC18_PCC_N-1</v>
      </c>
      <c r="G1494" s="141">
        <f t="shared" si="163"/>
        <v>0</v>
      </c>
    </row>
    <row r="1495" spans="1:7" ht="26.4" x14ac:dyDescent="0.25">
      <c r="A1495" s="139" t="str">
        <f>+Identification!$C$4</f>
        <v>100000001</v>
      </c>
      <c r="B1495" s="139" t="s">
        <v>359</v>
      </c>
      <c r="C1495" s="11" t="s">
        <v>189</v>
      </c>
      <c r="D1495" s="109" t="s">
        <v>277</v>
      </c>
      <c r="E1495" s="102">
        <f t="shared" si="162"/>
        <v>5</v>
      </c>
      <c r="F1495" s="102" t="str">
        <f t="shared" si="164"/>
        <v>Charges_PCC19_PCC_N-1</v>
      </c>
      <c r="G1495" s="141">
        <f t="shared" si="163"/>
        <v>0</v>
      </c>
    </row>
    <row r="1496" spans="1:7" ht="26.4" x14ac:dyDescent="0.25">
      <c r="A1496" s="139" t="str">
        <f>+Identification!$C$4</f>
        <v>100000001</v>
      </c>
      <c r="B1496" s="139" t="s">
        <v>359</v>
      </c>
      <c r="C1496" s="11" t="s">
        <v>190</v>
      </c>
      <c r="D1496" s="109" t="s">
        <v>277</v>
      </c>
      <c r="E1496" s="102">
        <f t="shared" si="162"/>
        <v>5</v>
      </c>
      <c r="F1496" s="102" t="str">
        <f t="shared" si="164"/>
        <v>Charges_PCC20_PCC_N-1</v>
      </c>
      <c r="G1496" s="141">
        <f t="shared" si="163"/>
        <v>0</v>
      </c>
    </row>
    <row r="1497" spans="1:7" ht="26.4" x14ac:dyDescent="0.25">
      <c r="A1497" s="139" t="str">
        <f>+Identification!$C$4</f>
        <v>100000001</v>
      </c>
      <c r="B1497" s="139" t="s">
        <v>359</v>
      </c>
      <c r="C1497" s="11" t="s">
        <v>191</v>
      </c>
      <c r="D1497" s="109" t="s">
        <v>277</v>
      </c>
      <c r="E1497" s="102">
        <f t="shared" si="162"/>
        <v>5</v>
      </c>
      <c r="F1497" s="102" t="str">
        <f t="shared" si="164"/>
        <v>Charges_PCC21_PCC_N-1</v>
      </c>
      <c r="G1497" s="141">
        <f t="shared" si="163"/>
        <v>0</v>
      </c>
    </row>
    <row r="1498" spans="1:7" ht="26.4" x14ac:dyDescent="0.25">
      <c r="A1498" s="139" t="str">
        <f>+Identification!$C$4</f>
        <v>100000001</v>
      </c>
      <c r="B1498" s="139" t="s">
        <v>359</v>
      </c>
      <c r="C1498" s="11" t="s">
        <v>192</v>
      </c>
      <c r="D1498" s="109" t="s">
        <v>277</v>
      </c>
      <c r="E1498" s="102">
        <f t="shared" si="162"/>
        <v>5</v>
      </c>
      <c r="F1498" s="102" t="str">
        <f t="shared" si="164"/>
        <v>Charges_PCC22_PCC_N-1</v>
      </c>
      <c r="G1498" s="141">
        <f t="shared" si="163"/>
        <v>0</v>
      </c>
    </row>
    <row r="1499" spans="1:7" ht="26.4" x14ac:dyDescent="0.25">
      <c r="A1499" s="139" t="str">
        <f>+Identification!$C$4</f>
        <v>100000001</v>
      </c>
      <c r="B1499" s="139" t="s">
        <v>359</v>
      </c>
      <c r="C1499" s="11" t="s">
        <v>193</v>
      </c>
      <c r="D1499" s="109" t="s">
        <v>277</v>
      </c>
      <c r="E1499" s="102">
        <f t="shared" si="162"/>
        <v>5</v>
      </c>
      <c r="F1499" s="102" t="str">
        <f t="shared" si="164"/>
        <v>Charges_PCC23_PCC_N-1</v>
      </c>
      <c r="G1499" s="141">
        <f t="shared" si="163"/>
        <v>0</v>
      </c>
    </row>
    <row r="1500" spans="1:7" ht="26.4" x14ac:dyDescent="0.25">
      <c r="A1500" s="139" t="str">
        <f>+Identification!$C$4</f>
        <v>100000001</v>
      </c>
      <c r="B1500" s="139" t="s">
        <v>359</v>
      </c>
      <c r="C1500" s="11" t="s">
        <v>194</v>
      </c>
      <c r="D1500" s="109" t="s">
        <v>277</v>
      </c>
      <c r="E1500" s="102">
        <f t="shared" si="162"/>
        <v>5</v>
      </c>
      <c r="F1500" s="102" t="str">
        <f t="shared" si="164"/>
        <v>Charges_PCC24_PCC_N-1</v>
      </c>
      <c r="G1500" s="141">
        <f t="shared" si="163"/>
        <v>0</v>
      </c>
    </row>
    <row r="1501" spans="1:7" ht="26.4" x14ac:dyDescent="0.25">
      <c r="A1501" s="139" t="str">
        <f>+Identification!$C$4</f>
        <v>100000001</v>
      </c>
      <c r="B1501" s="139" t="s">
        <v>359</v>
      </c>
      <c r="C1501" s="11" t="s">
        <v>195</v>
      </c>
      <c r="D1501" s="109" t="s">
        <v>277</v>
      </c>
      <c r="E1501" s="102">
        <f t="shared" si="162"/>
        <v>5</v>
      </c>
      <c r="F1501" s="102" t="str">
        <f t="shared" si="164"/>
        <v>Charges_PCC25_PCC_N-1</v>
      </c>
      <c r="G1501" s="141">
        <f t="shared" si="163"/>
        <v>0</v>
      </c>
    </row>
    <row r="1502" spans="1:7" ht="26.4" x14ac:dyDescent="0.25">
      <c r="A1502" s="139" t="str">
        <f>+Identification!$C$4</f>
        <v>100000001</v>
      </c>
      <c r="B1502" s="139" t="s">
        <v>359</v>
      </c>
      <c r="C1502" s="11" t="s">
        <v>196</v>
      </c>
      <c r="D1502" s="109" t="s">
        <v>277</v>
      </c>
      <c r="E1502" s="102">
        <f t="shared" si="162"/>
        <v>5</v>
      </c>
      <c r="F1502" s="102" t="str">
        <f t="shared" si="164"/>
        <v>Charges_PCC26_PCC_N-1</v>
      </c>
      <c r="G1502" s="141">
        <f t="shared" si="163"/>
        <v>0</v>
      </c>
    </row>
    <row r="1503" spans="1:7" ht="26.4" x14ac:dyDescent="0.25">
      <c r="A1503" s="139" t="str">
        <f>+Identification!$C$4</f>
        <v>100000001</v>
      </c>
      <c r="B1503" s="139" t="s">
        <v>359</v>
      </c>
      <c r="C1503" s="11" t="s">
        <v>197</v>
      </c>
      <c r="D1503" s="109" t="s">
        <v>277</v>
      </c>
      <c r="E1503" s="102">
        <f t="shared" si="162"/>
        <v>5</v>
      </c>
      <c r="F1503" s="102" t="str">
        <f t="shared" si="164"/>
        <v>Charges_PCC27_PCC_N-1</v>
      </c>
      <c r="G1503" s="141">
        <f t="shared" si="163"/>
        <v>0</v>
      </c>
    </row>
    <row r="1504" spans="1:7" ht="26.4" x14ac:dyDescent="0.25">
      <c r="A1504" s="139" t="str">
        <f>+Identification!$C$4</f>
        <v>100000001</v>
      </c>
      <c r="B1504" s="139" t="s">
        <v>359</v>
      </c>
      <c r="C1504" s="11" t="s">
        <v>198</v>
      </c>
      <c r="D1504" s="109" t="s">
        <v>277</v>
      </c>
      <c r="E1504" s="102">
        <f t="shared" si="162"/>
        <v>5</v>
      </c>
      <c r="F1504" s="102" t="str">
        <f t="shared" si="164"/>
        <v>Charges_PCC28_PCC_N-1</v>
      </c>
      <c r="G1504" s="141">
        <f t="shared" si="163"/>
        <v>0</v>
      </c>
    </row>
    <row r="1505" spans="1:7" ht="26.4" x14ac:dyDescent="0.25">
      <c r="A1505" s="139" t="str">
        <f>+Identification!$C$4</f>
        <v>100000001</v>
      </c>
      <c r="B1505" s="139" t="s">
        <v>359</v>
      </c>
      <c r="C1505" s="11" t="s">
        <v>199</v>
      </c>
      <c r="D1505" s="109" t="s">
        <v>277</v>
      </c>
      <c r="E1505" s="102">
        <f t="shared" si="162"/>
        <v>5</v>
      </c>
      <c r="F1505" s="102" t="str">
        <f t="shared" si="164"/>
        <v>Charges_PCC29_PCC_N-1</v>
      </c>
      <c r="G1505" s="141">
        <f t="shared" si="163"/>
        <v>0</v>
      </c>
    </row>
    <row r="1506" spans="1:7" ht="26.4" x14ac:dyDescent="0.25">
      <c r="A1506" s="139" t="str">
        <f>+Identification!$C$4</f>
        <v>100000001</v>
      </c>
      <c r="B1506" s="139" t="s">
        <v>359</v>
      </c>
      <c r="C1506" s="11" t="s">
        <v>200</v>
      </c>
      <c r="D1506" s="109" t="s">
        <v>277</v>
      </c>
      <c r="E1506" s="102">
        <f t="shared" si="162"/>
        <v>5</v>
      </c>
      <c r="F1506" s="102" t="str">
        <f t="shared" si="164"/>
        <v>Charges_PCC30_PCC_N-1</v>
      </c>
      <c r="G1506" s="141">
        <f t="shared" si="163"/>
        <v>0</v>
      </c>
    </row>
    <row r="1507" spans="1:7" ht="26.4" x14ac:dyDescent="0.25">
      <c r="A1507" s="139" t="str">
        <f>+Identification!$C$4</f>
        <v>100000001</v>
      </c>
      <c r="B1507" s="139" t="s">
        <v>359</v>
      </c>
      <c r="C1507" s="11" t="s">
        <v>201</v>
      </c>
      <c r="D1507" s="109" t="s">
        <v>277</v>
      </c>
      <c r="E1507" s="102">
        <f t="shared" si="162"/>
        <v>5</v>
      </c>
      <c r="F1507" s="102" t="str">
        <f t="shared" si="164"/>
        <v>Charges_PCC31_PCC_N-1</v>
      </c>
      <c r="G1507" s="141">
        <f t="shared" si="163"/>
        <v>0</v>
      </c>
    </row>
    <row r="1508" spans="1:7" ht="26.4" x14ac:dyDescent="0.25">
      <c r="A1508" s="139" t="str">
        <f>+Identification!$C$4</f>
        <v>100000001</v>
      </c>
      <c r="B1508" s="139" t="s">
        <v>359</v>
      </c>
      <c r="C1508" s="11" t="s">
        <v>202</v>
      </c>
      <c r="D1508" s="109" t="s">
        <v>277</v>
      </c>
      <c r="E1508" s="102">
        <f t="shared" si="162"/>
        <v>5</v>
      </c>
      <c r="F1508" s="102" t="str">
        <f t="shared" si="164"/>
        <v>Charges_PCC32_PCC_N-1</v>
      </c>
      <c r="G1508" s="141">
        <f t="shared" si="163"/>
        <v>0</v>
      </c>
    </row>
    <row r="1509" spans="1:7" ht="26.4" x14ac:dyDescent="0.25">
      <c r="A1509" s="139" t="str">
        <f>+Identification!$C$4</f>
        <v>100000001</v>
      </c>
      <c r="B1509" s="139" t="s">
        <v>359</v>
      </c>
      <c r="C1509" s="11" t="s">
        <v>203</v>
      </c>
      <c r="D1509" s="109" t="s">
        <v>277</v>
      </c>
      <c r="E1509" s="102">
        <f t="shared" si="162"/>
        <v>5</v>
      </c>
      <c r="F1509" s="102" t="str">
        <f t="shared" si="164"/>
        <v>Charges_PCC33_PCC_N-1</v>
      </c>
      <c r="G1509" s="141">
        <f t="shared" si="163"/>
        <v>0</v>
      </c>
    </row>
    <row r="1510" spans="1:7" ht="26.4" x14ac:dyDescent="0.25">
      <c r="A1510" s="139" t="str">
        <f>+Identification!$C$4</f>
        <v>100000001</v>
      </c>
      <c r="B1510" s="139" t="s">
        <v>359</v>
      </c>
      <c r="C1510" s="11" t="s">
        <v>204</v>
      </c>
      <c r="D1510" s="109" t="s">
        <v>277</v>
      </c>
      <c r="E1510" s="102">
        <f t="shared" si="162"/>
        <v>5</v>
      </c>
      <c r="F1510" s="102" t="str">
        <f t="shared" si="164"/>
        <v>Charges_PCC34_PCC_N-1</v>
      </c>
      <c r="G1510" s="141">
        <f t="shared" si="163"/>
        <v>0</v>
      </c>
    </row>
    <row r="1511" spans="1:7" ht="26.4" x14ac:dyDescent="0.25">
      <c r="A1511" s="139" t="str">
        <f>+Identification!$C$4</f>
        <v>100000001</v>
      </c>
      <c r="B1511" s="139" t="s">
        <v>359</v>
      </c>
      <c r="C1511" s="11" t="s">
        <v>205</v>
      </c>
      <c r="D1511" s="109" t="s">
        <v>277</v>
      </c>
      <c r="E1511" s="102">
        <f t="shared" si="162"/>
        <v>5</v>
      </c>
      <c r="F1511" s="102" t="str">
        <f t="shared" si="164"/>
        <v>Charges_PCC35_PCC_N-1</v>
      </c>
      <c r="G1511" s="141">
        <f t="shared" si="163"/>
        <v>0</v>
      </c>
    </row>
    <row r="1512" spans="1:7" ht="26.4" x14ac:dyDescent="0.25">
      <c r="A1512" s="139" t="str">
        <f>+Identification!$C$4</f>
        <v>100000001</v>
      </c>
      <c r="B1512" s="139" t="s">
        <v>359</v>
      </c>
      <c r="C1512" s="11" t="s">
        <v>206</v>
      </c>
      <c r="D1512" s="109" t="s">
        <v>277</v>
      </c>
      <c r="E1512" s="102">
        <f t="shared" si="162"/>
        <v>5</v>
      </c>
      <c r="F1512" s="102" t="str">
        <f t="shared" si="164"/>
        <v>Charges_PCC36_PCC_N-1</v>
      </c>
      <c r="G1512" s="141">
        <f t="shared" ref="G1512:G1543" si="165">VLOOKUP(C1512,PCC,E1512,FALSE)</f>
        <v>0</v>
      </c>
    </row>
    <row r="1513" spans="1:7" ht="26.4" x14ac:dyDescent="0.25">
      <c r="A1513" s="139" t="str">
        <f>+Identification!$C$4</f>
        <v>100000001</v>
      </c>
      <c r="B1513" s="139" t="s">
        <v>359</v>
      </c>
      <c r="C1513" s="11" t="s">
        <v>207</v>
      </c>
      <c r="D1513" s="109" t="s">
        <v>277</v>
      </c>
      <c r="E1513" s="102">
        <f t="shared" si="162"/>
        <v>5</v>
      </c>
      <c r="F1513" s="102" t="str">
        <f t="shared" si="164"/>
        <v>Charges_PCC37_PCC_N-1</v>
      </c>
      <c r="G1513" s="141">
        <f t="shared" si="165"/>
        <v>0</v>
      </c>
    </row>
    <row r="1514" spans="1:7" ht="26.4" x14ac:dyDescent="0.25">
      <c r="A1514" s="139" t="str">
        <f>+Identification!$C$4</f>
        <v>100000001</v>
      </c>
      <c r="B1514" s="139" t="s">
        <v>359</v>
      </c>
      <c r="C1514" s="11" t="s">
        <v>208</v>
      </c>
      <c r="D1514" s="109" t="s">
        <v>277</v>
      </c>
      <c r="E1514" s="102">
        <f t="shared" si="162"/>
        <v>5</v>
      </c>
      <c r="F1514" s="102" t="str">
        <f t="shared" si="164"/>
        <v>Charges_PCC38_PCC_N-1</v>
      </c>
      <c r="G1514" s="141">
        <f t="shared" si="165"/>
        <v>0</v>
      </c>
    </row>
    <row r="1515" spans="1:7" ht="26.4" x14ac:dyDescent="0.25">
      <c r="A1515" s="139" t="str">
        <f>+Identification!$C$4</f>
        <v>100000001</v>
      </c>
      <c r="B1515" s="139" t="s">
        <v>359</v>
      </c>
      <c r="C1515" s="11" t="s">
        <v>209</v>
      </c>
      <c r="D1515" s="109" t="s">
        <v>277</v>
      </c>
      <c r="E1515" s="102">
        <f t="shared" si="162"/>
        <v>5</v>
      </c>
      <c r="F1515" s="102" t="str">
        <f t="shared" si="164"/>
        <v>Charges_PCC39_PCC_N-1</v>
      </c>
      <c r="G1515" s="141">
        <f t="shared" si="165"/>
        <v>0</v>
      </c>
    </row>
    <row r="1516" spans="1:7" ht="26.4" x14ac:dyDescent="0.25">
      <c r="A1516" s="139" t="str">
        <f>+Identification!$C$4</f>
        <v>100000001</v>
      </c>
      <c r="B1516" s="139" t="s">
        <v>359</v>
      </c>
      <c r="C1516" s="11" t="s">
        <v>210</v>
      </c>
      <c r="D1516" s="109" t="s">
        <v>277</v>
      </c>
      <c r="E1516" s="102">
        <f t="shared" si="162"/>
        <v>5</v>
      </c>
      <c r="F1516" s="102" t="str">
        <f t="shared" si="164"/>
        <v>Charges_PCC40_PCC_N-1</v>
      </c>
      <c r="G1516" s="141">
        <f t="shared" si="165"/>
        <v>0</v>
      </c>
    </row>
    <row r="1517" spans="1:7" ht="26.4" x14ac:dyDescent="0.25">
      <c r="A1517" s="139" t="str">
        <f>+Identification!$C$4</f>
        <v>100000001</v>
      </c>
      <c r="B1517" s="139" t="s">
        <v>359</v>
      </c>
      <c r="C1517" s="11" t="s">
        <v>211</v>
      </c>
      <c r="D1517" s="109" t="s">
        <v>277</v>
      </c>
      <c r="E1517" s="102">
        <f t="shared" si="162"/>
        <v>5</v>
      </c>
      <c r="F1517" s="102" t="str">
        <f t="shared" si="164"/>
        <v>Charges_PCC41_PCC_N-1</v>
      </c>
      <c r="G1517" s="141">
        <f t="shared" si="165"/>
        <v>0</v>
      </c>
    </row>
    <row r="1518" spans="1:7" ht="26.4" x14ac:dyDescent="0.25">
      <c r="A1518" s="139" t="str">
        <f>+Identification!$C$4</f>
        <v>100000001</v>
      </c>
      <c r="B1518" s="139" t="s">
        <v>359</v>
      </c>
      <c r="C1518" s="11" t="s">
        <v>212</v>
      </c>
      <c r="D1518" s="109" t="s">
        <v>277</v>
      </c>
      <c r="E1518" s="102">
        <f t="shared" si="162"/>
        <v>5</v>
      </c>
      <c r="F1518" s="102" t="str">
        <f t="shared" si="164"/>
        <v>Charges_PCC42_PCC_N-1</v>
      </c>
      <c r="G1518" s="141">
        <f t="shared" si="165"/>
        <v>0</v>
      </c>
    </row>
    <row r="1519" spans="1:7" ht="26.4" x14ac:dyDescent="0.25">
      <c r="A1519" s="139" t="str">
        <f>+Identification!$C$4</f>
        <v>100000001</v>
      </c>
      <c r="B1519" s="139" t="s">
        <v>359</v>
      </c>
      <c r="C1519" s="11" t="s">
        <v>213</v>
      </c>
      <c r="D1519" s="109" t="s">
        <v>277</v>
      </c>
      <c r="E1519" s="102">
        <f t="shared" si="162"/>
        <v>5</v>
      </c>
      <c r="F1519" s="102" t="str">
        <f t="shared" si="164"/>
        <v>Charges_PCC43_PCC_N-1</v>
      </c>
      <c r="G1519" s="141">
        <f t="shared" si="165"/>
        <v>0</v>
      </c>
    </row>
    <row r="1520" spans="1:7" ht="26.4" x14ac:dyDescent="0.25">
      <c r="A1520" s="139" t="str">
        <f>+Identification!$C$4</f>
        <v>100000001</v>
      </c>
      <c r="B1520" s="139" t="s">
        <v>359</v>
      </c>
      <c r="C1520" s="11" t="s">
        <v>214</v>
      </c>
      <c r="D1520" s="109" t="s">
        <v>277</v>
      </c>
      <c r="E1520" s="102">
        <f t="shared" si="162"/>
        <v>5</v>
      </c>
      <c r="F1520" s="102" t="str">
        <f t="shared" si="164"/>
        <v>Charges_PCC44_PCC_N-1</v>
      </c>
      <c r="G1520" s="141">
        <f t="shared" si="165"/>
        <v>0</v>
      </c>
    </row>
    <row r="1521" spans="1:7" ht="26.4" x14ac:dyDescent="0.25">
      <c r="A1521" s="139" t="str">
        <f>+Identification!$C$4</f>
        <v>100000001</v>
      </c>
      <c r="B1521" s="139" t="s">
        <v>359</v>
      </c>
      <c r="C1521" s="11" t="s">
        <v>215</v>
      </c>
      <c r="D1521" s="109" t="s">
        <v>277</v>
      </c>
      <c r="E1521" s="102">
        <f t="shared" si="162"/>
        <v>5</v>
      </c>
      <c r="F1521" s="102" t="str">
        <f t="shared" si="164"/>
        <v>Charges_PCC45_PCC_N-1</v>
      </c>
      <c r="G1521" s="141">
        <f t="shared" si="165"/>
        <v>0</v>
      </c>
    </row>
    <row r="1522" spans="1:7" ht="26.4" x14ac:dyDescent="0.25">
      <c r="A1522" s="139" t="str">
        <f>+Identification!$C$4</f>
        <v>100000001</v>
      </c>
      <c r="B1522" s="139" t="s">
        <v>359</v>
      </c>
      <c r="C1522" s="11" t="s">
        <v>216</v>
      </c>
      <c r="D1522" s="109" t="s">
        <v>277</v>
      </c>
      <c r="E1522" s="102">
        <f t="shared" si="162"/>
        <v>5</v>
      </c>
      <c r="F1522" s="102" t="str">
        <f t="shared" si="164"/>
        <v>Charges_PCC46_PCC_N-1</v>
      </c>
      <c r="G1522" s="141">
        <f t="shared" si="165"/>
        <v>0</v>
      </c>
    </row>
    <row r="1523" spans="1:7" ht="26.4" x14ac:dyDescent="0.25">
      <c r="A1523" s="139" t="str">
        <f>+Identification!$C$4</f>
        <v>100000001</v>
      </c>
      <c r="B1523" s="139" t="s">
        <v>359</v>
      </c>
      <c r="C1523" s="11" t="s">
        <v>217</v>
      </c>
      <c r="D1523" s="109" t="s">
        <v>277</v>
      </c>
      <c r="E1523" s="102">
        <f t="shared" si="162"/>
        <v>5</v>
      </c>
      <c r="F1523" s="102" t="str">
        <f t="shared" si="164"/>
        <v>Charges_PCC47_PCC_N-1</v>
      </c>
      <c r="G1523" s="141">
        <f t="shared" si="165"/>
        <v>0</v>
      </c>
    </row>
    <row r="1524" spans="1:7" ht="26.4" x14ac:dyDescent="0.25">
      <c r="A1524" s="139" t="str">
        <f>+Identification!$C$4</f>
        <v>100000001</v>
      </c>
      <c r="B1524" s="139" t="s">
        <v>359</v>
      </c>
      <c r="C1524" s="11" t="s">
        <v>218</v>
      </c>
      <c r="D1524" s="109" t="s">
        <v>277</v>
      </c>
      <c r="E1524" s="102">
        <f t="shared" si="162"/>
        <v>5</v>
      </c>
      <c r="F1524" s="102" t="str">
        <f t="shared" si="164"/>
        <v>Charges_PCC48_PCC_N-1</v>
      </c>
      <c r="G1524" s="141">
        <f t="shared" si="165"/>
        <v>0</v>
      </c>
    </row>
    <row r="1525" spans="1:7" ht="26.4" x14ac:dyDescent="0.25">
      <c r="A1525" s="139" t="str">
        <f>+Identification!$C$4</f>
        <v>100000001</v>
      </c>
      <c r="B1525" s="139" t="s">
        <v>359</v>
      </c>
      <c r="C1525" s="11" t="s">
        <v>219</v>
      </c>
      <c r="D1525" s="109" t="s">
        <v>277</v>
      </c>
      <c r="E1525" s="102">
        <f t="shared" si="162"/>
        <v>5</v>
      </c>
      <c r="F1525" s="102" t="str">
        <f t="shared" si="164"/>
        <v>Charges_PCC49_PCC_N-1</v>
      </c>
      <c r="G1525" s="141">
        <f t="shared" si="165"/>
        <v>0</v>
      </c>
    </row>
    <row r="1526" spans="1:7" ht="26.4" x14ac:dyDescent="0.25">
      <c r="A1526" s="139" t="str">
        <f>+Identification!$C$4</f>
        <v>100000001</v>
      </c>
      <c r="B1526" s="139" t="s">
        <v>359</v>
      </c>
      <c r="C1526" s="11" t="s">
        <v>220</v>
      </c>
      <c r="D1526" s="109" t="s">
        <v>277</v>
      </c>
      <c r="E1526" s="102">
        <f t="shared" si="162"/>
        <v>5</v>
      </c>
      <c r="F1526" s="102" t="str">
        <f t="shared" si="164"/>
        <v>Charges_PCC50_PCC_N-1</v>
      </c>
      <c r="G1526" s="141">
        <f t="shared" si="165"/>
        <v>0</v>
      </c>
    </row>
    <row r="1527" spans="1:7" ht="26.4" x14ac:dyDescent="0.25">
      <c r="A1527" s="139" t="str">
        <f>+Identification!$C$4</f>
        <v>100000001</v>
      </c>
      <c r="B1527" s="139" t="s">
        <v>359</v>
      </c>
      <c r="C1527" s="11" t="s">
        <v>221</v>
      </c>
      <c r="D1527" s="109" t="s">
        <v>277</v>
      </c>
      <c r="E1527" s="102">
        <f t="shared" si="162"/>
        <v>5</v>
      </c>
      <c r="F1527" s="102" t="str">
        <f t="shared" si="164"/>
        <v>Charges_PCC51_PCC_N-1</v>
      </c>
      <c r="G1527" s="141">
        <f t="shared" si="165"/>
        <v>0</v>
      </c>
    </row>
    <row r="1528" spans="1:7" ht="26.4" x14ac:dyDescent="0.25">
      <c r="A1528" s="139" t="str">
        <f>+Identification!$C$4</f>
        <v>100000001</v>
      </c>
      <c r="B1528" s="139" t="s">
        <v>359</v>
      </c>
      <c r="C1528" s="11" t="s">
        <v>222</v>
      </c>
      <c r="D1528" s="109" t="s">
        <v>277</v>
      </c>
      <c r="E1528" s="102">
        <f t="shared" si="162"/>
        <v>5</v>
      </c>
      <c r="F1528" s="102" t="str">
        <f t="shared" si="164"/>
        <v>Charges_PCC52_PCC_N-1</v>
      </c>
      <c r="G1528" s="141">
        <f t="shared" si="165"/>
        <v>0</v>
      </c>
    </row>
    <row r="1529" spans="1:7" ht="26.4" x14ac:dyDescent="0.25">
      <c r="A1529" s="139" t="str">
        <f>+Identification!$C$4</f>
        <v>100000001</v>
      </c>
      <c r="B1529" s="139" t="s">
        <v>359</v>
      </c>
      <c r="C1529" s="11" t="s">
        <v>223</v>
      </c>
      <c r="D1529" s="109" t="s">
        <v>277</v>
      </c>
      <c r="E1529" s="102">
        <f t="shared" si="162"/>
        <v>5</v>
      </c>
      <c r="F1529" s="102" t="str">
        <f t="shared" si="164"/>
        <v>Charges_PCC53_PCC_N-1</v>
      </c>
      <c r="G1529" s="141">
        <f t="shared" si="165"/>
        <v>0</v>
      </c>
    </row>
    <row r="1530" spans="1:7" ht="26.4" x14ac:dyDescent="0.25">
      <c r="A1530" s="139" t="str">
        <f>+Identification!$C$4</f>
        <v>100000001</v>
      </c>
      <c r="B1530" s="139" t="s">
        <v>359</v>
      </c>
      <c r="C1530" s="11" t="s">
        <v>224</v>
      </c>
      <c r="D1530" s="109" t="s">
        <v>277</v>
      </c>
      <c r="E1530" s="102">
        <f t="shared" si="162"/>
        <v>5</v>
      </c>
      <c r="F1530" s="102" t="str">
        <f t="shared" si="164"/>
        <v>Charges_PCC54_PCC_N-1</v>
      </c>
      <c r="G1530" s="141">
        <f t="shared" si="165"/>
        <v>0</v>
      </c>
    </row>
    <row r="1531" spans="1:7" ht="26.4" x14ac:dyDescent="0.25">
      <c r="A1531" s="139" t="str">
        <f>+Identification!$C$4</f>
        <v>100000001</v>
      </c>
      <c r="B1531" s="139" t="s">
        <v>359</v>
      </c>
      <c r="C1531" s="11" t="s">
        <v>225</v>
      </c>
      <c r="D1531" s="109" t="s">
        <v>277</v>
      </c>
      <c r="E1531" s="102">
        <f t="shared" si="162"/>
        <v>5</v>
      </c>
      <c r="F1531" s="102" t="str">
        <f t="shared" si="164"/>
        <v>Charges_PCC55_PCC_N-1</v>
      </c>
      <c r="G1531" s="141">
        <f t="shared" si="165"/>
        <v>0</v>
      </c>
    </row>
    <row r="1532" spans="1:7" ht="26.4" x14ac:dyDescent="0.25">
      <c r="A1532" s="139" t="str">
        <f>+Identification!$C$4</f>
        <v>100000001</v>
      </c>
      <c r="B1532" s="139" t="s">
        <v>359</v>
      </c>
      <c r="C1532" s="11" t="s">
        <v>226</v>
      </c>
      <c r="D1532" s="109" t="s">
        <v>277</v>
      </c>
      <c r="E1532" s="102">
        <f t="shared" si="162"/>
        <v>5</v>
      </c>
      <c r="F1532" s="102" t="str">
        <f t="shared" si="164"/>
        <v>Charges_PCC56_PCC_N-1</v>
      </c>
      <c r="G1532" s="141">
        <f t="shared" si="165"/>
        <v>0</v>
      </c>
    </row>
    <row r="1533" spans="1:7" ht="26.4" x14ac:dyDescent="0.25">
      <c r="A1533" s="139" t="str">
        <f>+Identification!$C$4</f>
        <v>100000001</v>
      </c>
      <c r="B1533" s="139" t="s">
        <v>359</v>
      </c>
      <c r="C1533" s="11" t="s">
        <v>227</v>
      </c>
      <c r="D1533" s="109" t="s">
        <v>277</v>
      </c>
      <c r="E1533" s="102">
        <f t="shared" si="162"/>
        <v>5</v>
      </c>
      <c r="F1533" s="102" t="str">
        <f t="shared" si="164"/>
        <v>Charges_PCC57_PCC_N-1</v>
      </c>
      <c r="G1533" s="141">
        <f t="shared" si="165"/>
        <v>0</v>
      </c>
    </row>
    <row r="1534" spans="1:7" ht="26.4" x14ac:dyDescent="0.25">
      <c r="A1534" s="139" t="str">
        <f>+Identification!$C$4</f>
        <v>100000001</v>
      </c>
      <c r="B1534" s="139" t="s">
        <v>359</v>
      </c>
      <c r="C1534" s="11" t="s">
        <v>228</v>
      </c>
      <c r="D1534" s="109" t="s">
        <v>277</v>
      </c>
      <c r="E1534" s="102">
        <f t="shared" si="162"/>
        <v>5</v>
      </c>
      <c r="F1534" s="102" t="str">
        <f t="shared" si="164"/>
        <v>Charges_PCC58_PCC_N-1</v>
      </c>
      <c r="G1534" s="141">
        <f t="shared" si="165"/>
        <v>0</v>
      </c>
    </row>
    <row r="1535" spans="1:7" ht="26.4" x14ac:dyDescent="0.25">
      <c r="A1535" s="139" t="str">
        <f>+Identification!$C$4</f>
        <v>100000001</v>
      </c>
      <c r="B1535" s="139" t="s">
        <v>359</v>
      </c>
      <c r="C1535" s="11" t="s">
        <v>229</v>
      </c>
      <c r="D1535" s="109" t="s">
        <v>277</v>
      </c>
      <c r="E1535" s="102">
        <f t="shared" si="162"/>
        <v>5</v>
      </c>
      <c r="F1535" s="102" t="str">
        <f t="shared" si="164"/>
        <v>Charges_PCC59_PCC_N-1</v>
      </c>
      <c r="G1535" s="141">
        <f t="shared" si="165"/>
        <v>0</v>
      </c>
    </row>
    <row r="1536" spans="1:7" ht="26.4" x14ac:dyDescent="0.25">
      <c r="A1536" s="139" t="str">
        <f>+Identification!$C$4</f>
        <v>100000001</v>
      </c>
      <c r="B1536" s="139" t="s">
        <v>359</v>
      </c>
      <c r="C1536" s="11" t="s">
        <v>230</v>
      </c>
      <c r="D1536" s="109" t="s">
        <v>277</v>
      </c>
      <c r="E1536" s="102">
        <f t="shared" si="162"/>
        <v>5</v>
      </c>
      <c r="F1536" s="102" t="str">
        <f t="shared" si="164"/>
        <v>Charges_PCC60_PCC_N-1</v>
      </c>
      <c r="G1536" s="141">
        <f t="shared" si="165"/>
        <v>0</v>
      </c>
    </row>
    <row r="1537" spans="1:7" ht="26.4" x14ac:dyDescent="0.25">
      <c r="A1537" s="139" t="str">
        <f>+Identification!$C$4</f>
        <v>100000001</v>
      </c>
      <c r="B1537" s="139" t="s">
        <v>359</v>
      </c>
      <c r="C1537" s="11" t="s">
        <v>231</v>
      </c>
      <c r="D1537" s="109" t="s">
        <v>277</v>
      </c>
      <c r="E1537" s="102">
        <f t="shared" si="162"/>
        <v>5</v>
      </c>
      <c r="F1537" s="102" t="str">
        <f t="shared" si="164"/>
        <v>Charges_PCC61_PCC_N-1</v>
      </c>
      <c r="G1537" s="141">
        <f t="shared" si="165"/>
        <v>0</v>
      </c>
    </row>
    <row r="1538" spans="1:7" ht="26.4" x14ac:dyDescent="0.25">
      <c r="A1538" s="139" t="str">
        <f>+Identification!$C$4</f>
        <v>100000001</v>
      </c>
      <c r="B1538" s="139" t="s">
        <v>359</v>
      </c>
      <c r="C1538" s="11" t="s">
        <v>232</v>
      </c>
      <c r="D1538" s="109" t="s">
        <v>277</v>
      </c>
      <c r="E1538" s="102">
        <f t="shared" si="162"/>
        <v>5</v>
      </c>
      <c r="F1538" s="102" t="str">
        <f t="shared" si="164"/>
        <v>Charges_PCC62_PCC_N-1</v>
      </c>
      <c r="G1538" s="141">
        <f t="shared" si="165"/>
        <v>0</v>
      </c>
    </row>
    <row r="1539" spans="1:7" ht="26.4" x14ac:dyDescent="0.25">
      <c r="A1539" s="139" t="str">
        <f>+Identification!$C$4</f>
        <v>100000001</v>
      </c>
      <c r="B1539" s="139" t="s">
        <v>359</v>
      </c>
      <c r="C1539" s="11" t="s">
        <v>233</v>
      </c>
      <c r="D1539" s="109" t="s">
        <v>277</v>
      </c>
      <c r="E1539" s="102">
        <f t="shared" si="162"/>
        <v>5</v>
      </c>
      <c r="F1539" s="102" t="str">
        <f t="shared" si="164"/>
        <v>Charges_PCC63_PCC_N-1</v>
      </c>
      <c r="G1539" s="141">
        <f t="shared" si="165"/>
        <v>0</v>
      </c>
    </row>
    <row r="1540" spans="1:7" ht="26.4" x14ac:dyDescent="0.25">
      <c r="A1540" s="139" t="str">
        <f>+Identification!$C$4</f>
        <v>100000001</v>
      </c>
      <c r="B1540" s="139" t="s">
        <v>359</v>
      </c>
      <c r="C1540" s="11" t="s">
        <v>234</v>
      </c>
      <c r="D1540" s="109" t="s">
        <v>277</v>
      </c>
      <c r="E1540" s="102">
        <f t="shared" si="162"/>
        <v>5</v>
      </c>
      <c r="F1540" s="102" t="str">
        <f t="shared" si="164"/>
        <v>Charges_PCC64_PCC_N-1</v>
      </c>
      <c r="G1540" s="141">
        <f t="shared" si="165"/>
        <v>0</v>
      </c>
    </row>
    <row r="1541" spans="1:7" ht="26.4" x14ac:dyDescent="0.25">
      <c r="A1541" s="139" t="str">
        <f>+Identification!$C$4</f>
        <v>100000001</v>
      </c>
      <c r="B1541" s="139" t="s">
        <v>359</v>
      </c>
      <c r="C1541" s="11" t="s">
        <v>235</v>
      </c>
      <c r="D1541" s="109" t="s">
        <v>277</v>
      </c>
      <c r="E1541" s="102">
        <f t="shared" si="162"/>
        <v>5</v>
      </c>
      <c r="F1541" s="102" t="str">
        <f t="shared" si="164"/>
        <v>Charges_PCC65_PCC_N-1</v>
      </c>
      <c r="G1541" s="141">
        <f t="shared" si="165"/>
        <v>0</v>
      </c>
    </row>
    <row r="1542" spans="1:7" ht="26.4" x14ac:dyDescent="0.25">
      <c r="A1542" s="139" t="str">
        <f>+Identification!$C$4</f>
        <v>100000001</v>
      </c>
      <c r="B1542" s="139" t="s">
        <v>359</v>
      </c>
      <c r="C1542" s="11" t="s">
        <v>236</v>
      </c>
      <c r="D1542" s="109" t="s">
        <v>277</v>
      </c>
      <c r="E1542" s="102">
        <f t="shared" si="162"/>
        <v>5</v>
      </c>
      <c r="F1542" s="102" t="str">
        <f t="shared" si="164"/>
        <v>Charges_PCC66_PCC_N-1</v>
      </c>
      <c r="G1542" s="141">
        <f t="shared" si="165"/>
        <v>0</v>
      </c>
    </row>
    <row r="1543" spans="1:7" ht="26.4" x14ac:dyDescent="0.25">
      <c r="A1543" s="139" t="str">
        <f>+Identification!$C$4</f>
        <v>100000001</v>
      </c>
      <c r="B1543" s="139" t="s">
        <v>359</v>
      </c>
      <c r="C1543" s="11" t="s">
        <v>237</v>
      </c>
      <c r="D1543" s="109" t="s">
        <v>277</v>
      </c>
      <c r="E1543" s="102">
        <f t="shared" si="162"/>
        <v>5</v>
      </c>
      <c r="F1543" s="102" t="str">
        <f t="shared" si="164"/>
        <v>Charges_PCC67_PCC_N-1</v>
      </c>
      <c r="G1543" s="141">
        <f t="shared" si="165"/>
        <v>0</v>
      </c>
    </row>
    <row r="1544" spans="1:7" ht="26.4" x14ac:dyDescent="0.25">
      <c r="A1544" s="139" t="str">
        <f>+Identification!$C$4</f>
        <v>100000001</v>
      </c>
      <c r="B1544" s="139" t="s">
        <v>359</v>
      </c>
      <c r="C1544" s="11" t="s">
        <v>238</v>
      </c>
      <c r="D1544" s="109" t="s">
        <v>277</v>
      </c>
      <c r="E1544" s="102">
        <f t="shared" ref="E1544:E1579" si="166">+E1543</f>
        <v>5</v>
      </c>
      <c r="F1544" s="102" t="str">
        <f t="shared" si="164"/>
        <v>Charges_PCC68_PCC_N-1</v>
      </c>
      <c r="G1544" s="141">
        <f t="shared" ref="G1544:G1570" si="167">VLOOKUP(C1544,PCC,E1544,FALSE)</f>
        <v>0</v>
      </c>
    </row>
    <row r="1545" spans="1:7" ht="26.4" x14ac:dyDescent="0.25">
      <c r="A1545" s="139" t="str">
        <f>+Identification!$C$4</f>
        <v>100000001</v>
      </c>
      <c r="B1545" s="139" t="s">
        <v>359</v>
      </c>
      <c r="C1545" s="11" t="s">
        <v>239</v>
      </c>
      <c r="D1545" s="109" t="s">
        <v>277</v>
      </c>
      <c r="E1545" s="102">
        <f t="shared" si="166"/>
        <v>5</v>
      </c>
      <c r="F1545" s="102" t="str">
        <f t="shared" si="164"/>
        <v>Charges_PCC69_PCC_N-1</v>
      </c>
      <c r="G1545" s="141">
        <f t="shared" si="167"/>
        <v>0</v>
      </c>
    </row>
    <row r="1546" spans="1:7" ht="26.4" x14ac:dyDescent="0.25">
      <c r="A1546" s="139" t="str">
        <f>+Identification!$C$4</f>
        <v>100000001</v>
      </c>
      <c r="B1546" s="139" t="s">
        <v>359</v>
      </c>
      <c r="C1546" s="11" t="s">
        <v>240</v>
      </c>
      <c r="D1546" s="109" t="s">
        <v>277</v>
      </c>
      <c r="E1546" s="102">
        <f t="shared" si="166"/>
        <v>5</v>
      </c>
      <c r="F1546" s="102" t="str">
        <f t="shared" si="164"/>
        <v>Charges_PCC70_PCC_N-1</v>
      </c>
      <c r="G1546" s="141">
        <f t="shared" si="167"/>
        <v>0</v>
      </c>
    </row>
    <row r="1547" spans="1:7" ht="26.4" x14ac:dyDescent="0.25">
      <c r="A1547" s="139" t="str">
        <f>+Identification!$C$4</f>
        <v>100000001</v>
      </c>
      <c r="B1547" s="139" t="s">
        <v>359</v>
      </c>
      <c r="C1547" s="11" t="s">
        <v>241</v>
      </c>
      <c r="D1547" s="109" t="s">
        <v>277</v>
      </c>
      <c r="E1547" s="102">
        <f t="shared" si="166"/>
        <v>5</v>
      </c>
      <c r="F1547" s="102" t="str">
        <f t="shared" ref="F1547:F1626" si="168">CONCATENATE(B1547,"_",C1547,"_",D1547)</f>
        <v>Charges_PCC71_PCC_N-1</v>
      </c>
      <c r="G1547" s="141">
        <f t="shared" si="167"/>
        <v>0</v>
      </c>
    </row>
    <row r="1548" spans="1:7" ht="26.4" x14ac:dyDescent="0.25">
      <c r="A1548" s="139" t="str">
        <f>+Identification!$C$4</f>
        <v>100000001</v>
      </c>
      <c r="B1548" s="139" t="s">
        <v>359</v>
      </c>
      <c r="C1548" s="11" t="s">
        <v>242</v>
      </c>
      <c r="D1548" s="109" t="s">
        <v>277</v>
      </c>
      <c r="E1548" s="102">
        <f t="shared" si="166"/>
        <v>5</v>
      </c>
      <c r="F1548" s="102" t="str">
        <f t="shared" si="168"/>
        <v>Charges_PCC72_PCC_N-1</v>
      </c>
      <c r="G1548" s="141">
        <f t="shared" si="167"/>
        <v>0</v>
      </c>
    </row>
    <row r="1549" spans="1:7" ht="26.4" x14ac:dyDescent="0.25">
      <c r="A1549" s="139" t="str">
        <f>+Identification!$C$4</f>
        <v>100000001</v>
      </c>
      <c r="B1549" s="139" t="s">
        <v>359</v>
      </c>
      <c r="C1549" s="11" t="s">
        <v>243</v>
      </c>
      <c r="D1549" s="109" t="s">
        <v>277</v>
      </c>
      <c r="E1549" s="102">
        <f t="shared" si="166"/>
        <v>5</v>
      </c>
      <c r="F1549" s="102" t="str">
        <f t="shared" si="168"/>
        <v>Charges_PCC73_PCC_N-1</v>
      </c>
      <c r="G1549" s="141">
        <f t="shared" si="167"/>
        <v>0</v>
      </c>
    </row>
    <row r="1550" spans="1:7" ht="26.4" x14ac:dyDescent="0.25">
      <c r="A1550" s="139" t="str">
        <f>+Identification!$C$4</f>
        <v>100000001</v>
      </c>
      <c r="B1550" s="139" t="s">
        <v>359</v>
      </c>
      <c r="C1550" s="11" t="s">
        <v>244</v>
      </c>
      <c r="D1550" s="109" t="s">
        <v>277</v>
      </c>
      <c r="E1550" s="102">
        <f t="shared" si="166"/>
        <v>5</v>
      </c>
      <c r="F1550" s="102" t="str">
        <f t="shared" si="168"/>
        <v>Charges_PCC74_PCC_N-1</v>
      </c>
      <c r="G1550" s="141">
        <f t="shared" si="167"/>
        <v>0</v>
      </c>
    </row>
    <row r="1551" spans="1:7" ht="26.4" x14ac:dyDescent="0.25">
      <c r="A1551" s="139" t="str">
        <f>+Identification!$C$4</f>
        <v>100000001</v>
      </c>
      <c r="B1551" s="139" t="s">
        <v>359</v>
      </c>
      <c r="C1551" s="11" t="s">
        <v>245</v>
      </c>
      <c r="D1551" s="109" t="s">
        <v>277</v>
      </c>
      <c r="E1551" s="102">
        <f t="shared" si="166"/>
        <v>5</v>
      </c>
      <c r="F1551" s="102" t="str">
        <f t="shared" si="168"/>
        <v>Charges_PCC75_PCC_N-1</v>
      </c>
      <c r="G1551" s="141">
        <f t="shared" si="167"/>
        <v>0</v>
      </c>
    </row>
    <row r="1552" spans="1:7" ht="26.4" x14ac:dyDescent="0.25">
      <c r="A1552" s="139" t="str">
        <f>+Identification!$C$4</f>
        <v>100000001</v>
      </c>
      <c r="B1552" s="139" t="s">
        <v>359</v>
      </c>
      <c r="C1552" s="11" t="s">
        <v>246</v>
      </c>
      <c r="D1552" s="109" t="s">
        <v>277</v>
      </c>
      <c r="E1552" s="102">
        <f t="shared" si="166"/>
        <v>5</v>
      </c>
      <c r="F1552" s="102" t="str">
        <f t="shared" si="168"/>
        <v>Charges_PCC76_PCC_N-1</v>
      </c>
      <c r="G1552" s="141">
        <f t="shared" si="167"/>
        <v>0</v>
      </c>
    </row>
    <row r="1553" spans="1:7" ht="26.4" x14ac:dyDescent="0.25">
      <c r="A1553" s="139" t="str">
        <f>+Identification!$C$4</f>
        <v>100000001</v>
      </c>
      <c r="B1553" s="139" t="s">
        <v>359</v>
      </c>
      <c r="C1553" s="11" t="s">
        <v>247</v>
      </c>
      <c r="D1553" s="109" t="s">
        <v>277</v>
      </c>
      <c r="E1553" s="102">
        <f t="shared" si="166"/>
        <v>5</v>
      </c>
      <c r="F1553" s="102" t="str">
        <f t="shared" si="168"/>
        <v>Charges_PCC77_PCC_N-1</v>
      </c>
      <c r="G1553" s="141">
        <f t="shared" si="167"/>
        <v>0</v>
      </c>
    </row>
    <row r="1554" spans="1:7" ht="26.4" x14ac:dyDescent="0.25">
      <c r="A1554" s="139" t="str">
        <f>+Identification!$C$4</f>
        <v>100000001</v>
      </c>
      <c r="B1554" s="139" t="s">
        <v>359</v>
      </c>
      <c r="C1554" s="11" t="s">
        <v>248</v>
      </c>
      <c r="D1554" s="109" t="s">
        <v>277</v>
      </c>
      <c r="E1554" s="102">
        <f t="shared" si="166"/>
        <v>5</v>
      </c>
      <c r="F1554" s="102" t="str">
        <f t="shared" si="168"/>
        <v>Charges_PCC78_PCC_N-1</v>
      </c>
      <c r="G1554" s="141">
        <f t="shared" si="167"/>
        <v>0</v>
      </c>
    </row>
    <row r="1555" spans="1:7" ht="26.4" x14ac:dyDescent="0.25">
      <c r="A1555" s="139" t="str">
        <f>+Identification!$C$4</f>
        <v>100000001</v>
      </c>
      <c r="B1555" s="139" t="s">
        <v>359</v>
      </c>
      <c r="C1555" s="11" t="s">
        <v>249</v>
      </c>
      <c r="D1555" s="109" t="s">
        <v>277</v>
      </c>
      <c r="E1555" s="102">
        <f t="shared" si="166"/>
        <v>5</v>
      </c>
      <c r="F1555" s="102" t="str">
        <f t="shared" si="168"/>
        <v>Charges_PCC79_PCC_N-1</v>
      </c>
      <c r="G1555" s="141">
        <f t="shared" si="167"/>
        <v>0</v>
      </c>
    </row>
    <row r="1556" spans="1:7" ht="26.4" x14ac:dyDescent="0.25">
      <c r="A1556" s="139" t="str">
        <f>+Identification!$C$4</f>
        <v>100000001</v>
      </c>
      <c r="B1556" s="139" t="s">
        <v>359</v>
      </c>
      <c r="C1556" s="11" t="s">
        <v>250</v>
      </c>
      <c r="D1556" s="109" t="s">
        <v>277</v>
      </c>
      <c r="E1556" s="102">
        <f t="shared" si="166"/>
        <v>5</v>
      </c>
      <c r="F1556" s="102" t="str">
        <f t="shared" si="168"/>
        <v>Charges_PCC80_PCC_N-1</v>
      </c>
      <c r="G1556" s="141">
        <f t="shared" si="167"/>
        <v>0</v>
      </c>
    </row>
    <row r="1557" spans="1:7" ht="26.4" x14ac:dyDescent="0.25">
      <c r="A1557" s="139" t="str">
        <f>+Identification!$C$4</f>
        <v>100000001</v>
      </c>
      <c r="B1557" s="139" t="s">
        <v>359</v>
      </c>
      <c r="C1557" s="11" t="s">
        <v>251</v>
      </c>
      <c r="D1557" s="109" t="s">
        <v>277</v>
      </c>
      <c r="E1557" s="102">
        <f t="shared" si="166"/>
        <v>5</v>
      </c>
      <c r="F1557" s="102" t="str">
        <f t="shared" si="168"/>
        <v>Charges_PCC81_PCC_N-1</v>
      </c>
      <c r="G1557" s="141">
        <f t="shared" si="167"/>
        <v>0</v>
      </c>
    </row>
    <row r="1558" spans="1:7" ht="26.4" x14ac:dyDescent="0.25">
      <c r="A1558" s="139" t="str">
        <f>+Identification!$C$4</f>
        <v>100000001</v>
      </c>
      <c r="B1558" s="139" t="s">
        <v>359</v>
      </c>
      <c r="C1558" s="11" t="s">
        <v>252</v>
      </c>
      <c r="D1558" s="109" t="s">
        <v>277</v>
      </c>
      <c r="E1558" s="102">
        <f t="shared" si="166"/>
        <v>5</v>
      </c>
      <c r="F1558" s="102" t="str">
        <f t="shared" si="168"/>
        <v>Charges_PCC82_PCC_N-1</v>
      </c>
      <c r="G1558" s="141">
        <f t="shared" si="167"/>
        <v>0</v>
      </c>
    </row>
    <row r="1559" spans="1:7" ht="26.4" x14ac:dyDescent="0.25">
      <c r="A1559" s="139" t="str">
        <f>+Identification!$C$4</f>
        <v>100000001</v>
      </c>
      <c r="B1559" s="139" t="s">
        <v>359</v>
      </c>
      <c r="C1559" s="11" t="s">
        <v>253</v>
      </c>
      <c r="D1559" s="109" t="s">
        <v>277</v>
      </c>
      <c r="E1559" s="102">
        <f t="shared" si="166"/>
        <v>5</v>
      </c>
      <c r="F1559" s="102" t="str">
        <f t="shared" si="168"/>
        <v>Charges_PCC83_PCC_N-1</v>
      </c>
      <c r="G1559" s="141">
        <f t="shared" si="167"/>
        <v>0</v>
      </c>
    </row>
    <row r="1560" spans="1:7" ht="26.4" x14ac:dyDescent="0.25">
      <c r="A1560" s="139" t="str">
        <f>+Identification!$C$4</f>
        <v>100000001</v>
      </c>
      <c r="B1560" s="139" t="s">
        <v>359</v>
      </c>
      <c r="C1560" s="11" t="s">
        <v>254</v>
      </c>
      <c r="D1560" s="109" t="s">
        <v>277</v>
      </c>
      <c r="E1560" s="102">
        <f t="shared" si="166"/>
        <v>5</v>
      </c>
      <c r="F1560" s="102" t="str">
        <f t="shared" si="168"/>
        <v>Charges_PCC84_PCC_N-1</v>
      </c>
      <c r="G1560" s="141">
        <f t="shared" si="167"/>
        <v>0</v>
      </c>
    </row>
    <row r="1561" spans="1:7" ht="26.4" x14ac:dyDescent="0.25">
      <c r="A1561" s="139" t="str">
        <f>+Identification!$C$4</f>
        <v>100000001</v>
      </c>
      <c r="B1561" s="139" t="s">
        <v>359</v>
      </c>
      <c r="C1561" s="11" t="s">
        <v>255</v>
      </c>
      <c r="D1561" s="109" t="s">
        <v>277</v>
      </c>
      <c r="E1561" s="102">
        <f t="shared" si="166"/>
        <v>5</v>
      </c>
      <c r="F1561" s="102" t="str">
        <f t="shared" si="168"/>
        <v>Charges_PCC85_PCC_N-1</v>
      </c>
      <c r="G1561" s="141">
        <f t="shared" si="167"/>
        <v>0</v>
      </c>
    </row>
    <row r="1562" spans="1:7" ht="26.4" x14ac:dyDescent="0.25">
      <c r="A1562" s="139" t="str">
        <f>+Identification!$C$4</f>
        <v>100000001</v>
      </c>
      <c r="B1562" s="139" t="s">
        <v>359</v>
      </c>
      <c r="C1562" s="11" t="s">
        <v>256</v>
      </c>
      <c r="D1562" s="109" t="s">
        <v>277</v>
      </c>
      <c r="E1562" s="102">
        <f t="shared" si="166"/>
        <v>5</v>
      </c>
      <c r="F1562" s="102" t="str">
        <f t="shared" si="168"/>
        <v>Charges_PCC86_PCC_N-1</v>
      </c>
      <c r="G1562" s="141">
        <f t="shared" si="167"/>
        <v>0</v>
      </c>
    </row>
    <row r="1563" spans="1:7" ht="26.4" x14ac:dyDescent="0.25">
      <c r="A1563" s="139" t="str">
        <f>+Identification!$C$4</f>
        <v>100000001</v>
      </c>
      <c r="B1563" s="139" t="s">
        <v>359</v>
      </c>
      <c r="C1563" s="11" t="s">
        <v>257</v>
      </c>
      <c r="D1563" s="109" t="s">
        <v>277</v>
      </c>
      <c r="E1563" s="102">
        <f t="shared" si="166"/>
        <v>5</v>
      </c>
      <c r="F1563" s="102" t="str">
        <f t="shared" si="168"/>
        <v>Charges_PCC87_PCC_N-1</v>
      </c>
      <c r="G1563" s="141">
        <f t="shared" si="167"/>
        <v>0</v>
      </c>
    </row>
    <row r="1564" spans="1:7" ht="26.4" x14ac:dyDescent="0.25">
      <c r="A1564" s="139" t="str">
        <f>+Identification!$C$4</f>
        <v>100000001</v>
      </c>
      <c r="B1564" s="139" t="s">
        <v>359</v>
      </c>
      <c r="C1564" s="11" t="s">
        <v>258</v>
      </c>
      <c r="D1564" s="109" t="s">
        <v>277</v>
      </c>
      <c r="E1564" s="102">
        <f t="shared" si="166"/>
        <v>5</v>
      </c>
      <c r="F1564" s="102" t="str">
        <f t="shared" si="168"/>
        <v>Charges_PCC88_PCC_N-1</v>
      </c>
      <c r="G1564" s="141">
        <f t="shared" si="167"/>
        <v>0</v>
      </c>
    </row>
    <row r="1565" spans="1:7" ht="26.4" x14ac:dyDescent="0.25">
      <c r="A1565" s="139" t="str">
        <f>+Identification!$C$4</f>
        <v>100000001</v>
      </c>
      <c r="B1565" s="139" t="s">
        <v>359</v>
      </c>
      <c r="C1565" s="11" t="s">
        <v>259</v>
      </c>
      <c r="D1565" s="109" t="s">
        <v>277</v>
      </c>
      <c r="E1565" s="102">
        <f t="shared" si="166"/>
        <v>5</v>
      </c>
      <c r="F1565" s="102" t="str">
        <f t="shared" si="168"/>
        <v>Charges_PCC89_PCC_N-1</v>
      </c>
      <c r="G1565" s="141">
        <f t="shared" si="167"/>
        <v>0</v>
      </c>
    </row>
    <row r="1566" spans="1:7" ht="26.4" x14ac:dyDescent="0.25">
      <c r="A1566" s="139" t="str">
        <f>+Identification!$C$4</f>
        <v>100000001</v>
      </c>
      <c r="B1566" s="139" t="s">
        <v>359</v>
      </c>
      <c r="C1566" s="11" t="s">
        <v>260</v>
      </c>
      <c r="D1566" s="109" t="s">
        <v>277</v>
      </c>
      <c r="E1566" s="102">
        <f t="shared" si="166"/>
        <v>5</v>
      </c>
      <c r="F1566" s="102" t="str">
        <f t="shared" si="168"/>
        <v>Charges_PCC90_PCC_N-1</v>
      </c>
      <c r="G1566" s="141">
        <f t="shared" si="167"/>
        <v>0</v>
      </c>
    </row>
    <row r="1567" spans="1:7" ht="26.4" x14ac:dyDescent="0.25">
      <c r="A1567" s="139" t="str">
        <f>+Identification!$C$4</f>
        <v>100000001</v>
      </c>
      <c r="B1567" s="139" t="s">
        <v>359</v>
      </c>
      <c r="C1567" s="11" t="s">
        <v>261</v>
      </c>
      <c r="D1567" s="109" t="s">
        <v>277</v>
      </c>
      <c r="E1567" s="102">
        <f t="shared" si="166"/>
        <v>5</v>
      </c>
      <c r="F1567" s="102" t="str">
        <f t="shared" si="168"/>
        <v>Charges_PCC91_PCC_N-1</v>
      </c>
      <c r="G1567" s="141">
        <f t="shared" si="167"/>
        <v>0</v>
      </c>
    </row>
    <row r="1568" spans="1:7" ht="26.4" x14ac:dyDescent="0.25">
      <c r="A1568" s="139" t="str">
        <f>+Identification!$C$4</f>
        <v>100000001</v>
      </c>
      <c r="B1568" s="139" t="s">
        <v>359</v>
      </c>
      <c r="C1568" s="11" t="s">
        <v>262</v>
      </c>
      <c r="D1568" s="109" t="s">
        <v>277</v>
      </c>
      <c r="E1568" s="102">
        <f t="shared" si="166"/>
        <v>5</v>
      </c>
      <c r="F1568" s="102" t="str">
        <f t="shared" si="168"/>
        <v>Charges_PCC92_PCC_N-1</v>
      </c>
      <c r="G1568" s="141">
        <f t="shared" si="167"/>
        <v>0</v>
      </c>
    </row>
    <row r="1569" spans="1:7" ht="26.4" x14ac:dyDescent="0.25">
      <c r="A1569" s="139" t="str">
        <f>+Identification!$C$4</f>
        <v>100000001</v>
      </c>
      <c r="B1569" s="139" t="s">
        <v>359</v>
      </c>
      <c r="C1569" s="11" t="s">
        <v>263</v>
      </c>
      <c r="D1569" s="109" t="s">
        <v>277</v>
      </c>
      <c r="E1569" s="102">
        <f t="shared" si="166"/>
        <v>5</v>
      </c>
      <c r="F1569" s="102" t="str">
        <f t="shared" si="168"/>
        <v>Charges_PCC93_PCC_N-1</v>
      </c>
      <c r="G1569" s="141">
        <f t="shared" si="167"/>
        <v>0</v>
      </c>
    </row>
    <row r="1570" spans="1:7" ht="26.4" x14ac:dyDescent="0.25">
      <c r="A1570" s="139" t="str">
        <f>+Identification!$C$4</f>
        <v>100000001</v>
      </c>
      <c r="B1570" s="139" t="s">
        <v>359</v>
      </c>
      <c r="C1570" s="11" t="s">
        <v>264</v>
      </c>
      <c r="D1570" s="109" t="s">
        <v>277</v>
      </c>
      <c r="E1570" s="102">
        <f t="shared" si="166"/>
        <v>5</v>
      </c>
      <c r="F1570" s="102" t="str">
        <f t="shared" si="168"/>
        <v>Charges_PCC94_PCC_N-1</v>
      </c>
      <c r="G1570" s="141">
        <f t="shared" si="167"/>
        <v>0</v>
      </c>
    </row>
    <row r="1571" spans="1:7" ht="26.4" x14ac:dyDescent="0.25">
      <c r="A1571" s="139" t="str">
        <f>+Identification!$C$4</f>
        <v>100000001</v>
      </c>
      <c r="B1571" s="139" t="s">
        <v>359</v>
      </c>
      <c r="C1571" s="11" t="s">
        <v>435</v>
      </c>
      <c r="D1571" s="109" t="s">
        <v>277</v>
      </c>
      <c r="E1571" s="102">
        <f t="shared" si="166"/>
        <v>5</v>
      </c>
      <c r="F1571" s="102" t="str">
        <f t="shared" ref="F1571:F1587" si="169">CONCATENATE(B1571,"_",C1571,"_",D1571)</f>
        <v>Charges_PCC95_PCC_N-1</v>
      </c>
      <c r="G1571" s="141">
        <f t="shared" ref="G1571:G1579" si="170">VLOOKUP(C1571,PCC,E1571,FALSE)</f>
        <v>0</v>
      </c>
    </row>
    <row r="1572" spans="1:7" ht="26.4" x14ac:dyDescent="0.25">
      <c r="A1572" s="139" t="str">
        <f>+Identification!$C$4</f>
        <v>100000001</v>
      </c>
      <c r="B1572" s="139" t="s">
        <v>359</v>
      </c>
      <c r="C1572" s="11" t="s">
        <v>436</v>
      </c>
      <c r="D1572" s="109" t="s">
        <v>277</v>
      </c>
      <c r="E1572" s="102">
        <f t="shared" si="166"/>
        <v>5</v>
      </c>
      <c r="F1572" s="102" t="str">
        <f t="shared" si="169"/>
        <v>Charges_PCC96_PCC_N-1</v>
      </c>
      <c r="G1572" s="141">
        <f t="shared" si="170"/>
        <v>0</v>
      </c>
    </row>
    <row r="1573" spans="1:7" ht="26.4" x14ac:dyDescent="0.25">
      <c r="A1573" s="139" t="str">
        <f>+Identification!$C$4</f>
        <v>100000001</v>
      </c>
      <c r="B1573" s="139" t="s">
        <v>359</v>
      </c>
      <c r="C1573" s="11" t="s">
        <v>437</v>
      </c>
      <c r="D1573" s="109" t="s">
        <v>277</v>
      </c>
      <c r="E1573" s="102">
        <f t="shared" si="166"/>
        <v>5</v>
      </c>
      <c r="F1573" s="102" t="str">
        <f t="shared" si="169"/>
        <v>Charges_PCC97_PCC_N-1</v>
      </c>
      <c r="G1573" s="141">
        <f t="shared" si="170"/>
        <v>0</v>
      </c>
    </row>
    <row r="1574" spans="1:7" ht="26.4" x14ac:dyDescent="0.25">
      <c r="A1574" s="139" t="str">
        <f>+Identification!$C$4</f>
        <v>100000001</v>
      </c>
      <c r="B1574" s="139" t="s">
        <v>359</v>
      </c>
      <c r="C1574" s="11" t="s">
        <v>438</v>
      </c>
      <c r="D1574" s="109" t="s">
        <v>277</v>
      </c>
      <c r="E1574" s="102">
        <f t="shared" si="166"/>
        <v>5</v>
      </c>
      <c r="F1574" s="102" t="str">
        <f t="shared" si="169"/>
        <v>Charges_PCC98_PCC_N-1</v>
      </c>
      <c r="G1574" s="141">
        <f t="shared" si="170"/>
        <v>0</v>
      </c>
    </row>
    <row r="1575" spans="1:7" ht="26.4" x14ac:dyDescent="0.25">
      <c r="A1575" s="139" t="str">
        <f>+Identification!$C$4</f>
        <v>100000001</v>
      </c>
      <c r="B1575" s="139" t="s">
        <v>359</v>
      </c>
      <c r="C1575" s="11" t="s">
        <v>439</v>
      </c>
      <c r="D1575" s="109" t="s">
        <v>277</v>
      </c>
      <c r="E1575" s="102">
        <f t="shared" si="166"/>
        <v>5</v>
      </c>
      <c r="F1575" s="102" t="str">
        <f t="shared" si="169"/>
        <v>Charges_PCC99_PCC_N-1</v>
      </c>
      <c r="G1575" s="141">
        <f t="shared" si="170"/>
        <v>0</v>
      </c>
    </row>
    <row r="1576" spans="1:7" ht="26.4" x14ac:dyDescent="0.25">
      <c r="A1576" s="139" t="str">
        <f>+Identification!$C$4</f>
        <v>100000001</v>
      </c>
      <c r="B1576" s="139" t="s">
        <v>359</v>
      </c>
      <c r="C1576" s="11" t="s">
        <v>440</v>
      </c>
      <c r="D1576" s="109" t="s">
        <v>277</v>
      </c>
      <c r="E1576" s="102">
        <f t="shared" si="166"/>
        <v>5</v>
      </c>
      <c r="F1576" s="102" t="str">
        <f t="shared" si="169"/>
        <v>Charges_PCC100_PCC_N-1</v>
      </c>
      <c r="G1576" s="141">
        <f t="shared" si="170"/>
        <v>0</v>
      </c>
    </row>
    <row r="1577" spans="1:7" ht="26.4" x14ac:dyDescent="0.25">
      <c r="A1577" s="139" t="str">
        <f>+Identification!$C$4</f>
        <v>100000001</v>
      </c>
      <c r="B1577" s="139" t="s">
        <v>359</v>
      </c>
      <c r="C1577" s="11" t="s">
        <v>441</v>
      </c>
      <c r="D1577" s="109" t="s">
        <v>277</v>
      </c>
      <c r="E1577" s="102">
        <f t="shared" si="166"/>
        <v>5</v>
      </c>
      <c r="F1577" s="102" t="str">
        <f t="shared" si="169"/>
        <v>Charges_PCC101_PCC_N-1</v>
      </c>
      <c r="G1577" s="141">
        <f t="shared" si="170"/>
        <v>0</v>
      </c>
    </row>
    <row r="1578" spans="1:7" ht="26.4" x14ac:dyDescent="0.25">
      <c r="A1578" s="139" t="str">
        <f>+Identification!$C$4</f>
        <v>100000001</v>
      </c>
      <c r="B1578" s="139" t="s">
        <v>359</v>
      </c>
      <c r="C1578" s="11" t="s">
        <v>442</v>
      </c>
      <c r="D1578" s="109" t="s">
        <v>277</v>
      </c>
      <c r="E1578" s="102">
        <f t="shared" si="166"/>
        <v>5</v>
      </c>
      <c r="F1578" s="102" t="str">
        <f t="shared" si="169"/>
        <v>Charges_PCC102_PCC_N-1</v>
      </c>
      <c r="G1578" s="141">
        <f t="shared" si="170"/>
        <v>0</v>
      </c>
    </row>
    <row r="1579" spans="1:7" ht="26.4" x14ac:dyDescent="0.25">
      <c r="A1579" s="139" t="str">
        <f>+Identification!$C$4</f>
        <v>100000001</v>
      </c>
      <c r="B1579" s="139" t="s">
        <v>359</v>
      </c>
      <c r="C1579" s="11" t="s">
        <v>443</v>
      </c>
      <c r="D1579" s="109" t="s">
        <v>277</v>
      </c>
      <c r="E1579" s="102">
        <f t="shared" si="166"/>
        <v>5</v>
      </c>
      <c r="F1579" s="102" t="str">
        <f t="shared" si="169"/>
        <v>Charges_PCC103_PCC_N-1</v>
      </c>
      <c r="G1579" s="141">
        <f t="shared" si="170"/>
        <v>0</v>
      </c>
    </row>
    <row r="1580" spans="1:7" ht="26.4" x14ac:dyDescent="0.25">
      <c r="A1580" s="139" t="str">
        <f>+Identification!$C$4</f>
        <v>100000001</v>
      </c>
      <c r="B1580" s="139" t="s">
        <v>359</v>
      </c>
      <c r="C1580" s="11" t="s">
        <v>444</v>
      </c>
      <c r="D1580" s="109" t="s">
        <v>277</v>
      </c>
      <c r="E1580" s="102">
        <f>+E1567</f>
        <v>5</v>
      </c>
      <c r="F1580" s="102" t="str">
        <f t="shared" ref="F1580" si="171">CONCATENATE(B1580,"_",C1580,"_",D1580)</f>
        <v>Charges_PCC104_PCC_N-1</v>
      </c>
      <c r="G1580" s="141">
        <f t="shared" ref="G1580" si="172">VLOOKUP(C1580,PCC,E1580,FALSE)</f>
        <v>0</v>
      </c>
    </row>
    <row r="1581" spans="1:7" ht="26.4" x14ac:dyDescent="0.25">
      <c r="A1581" s="139" t="str">
        <f>+Identification!$C$4</f>
        <v>100000001</v>
      </c>
      <c r="B1581" s="139" t="s">
        <v>359</v>
      </c>
      <c r="C1581" s="11" t="s">
        <v>659</v>
      </c>
      <c r="D1581" s="109" t="s">
        <v>277</v>
      </c>
      <c r="E1581" s="102">
        <f t="shared" ref="E1581:E1586" si="173">+E1568</f>
        <v>5</v>
      </c>
      <c r="F1581" s="102" t="str">
        <f t="shared" ref="F1581:F1586" si="174">CONCATENATE(B1581,"_",C1581,"_",D1581)</f>
        <v>Charges_PCC105_PCC_N-1</v>
      </c>
      <c r="G1581" s="141">
        <f t="shared" ref="G1581:G1586" si="175">VLOOKUP(C1581,PCC,E1581,FALSE)</f>
        <v>0</v>
      </c>
    </row>
    <row r="1582" spans="1:7" ht="26.4" x14ac:dyDescent="0.25">
      <c r="A1582" s="139" t="str">
        <f>+Identification!$C$4</f>
        <v>100000001</v>
      </c>
      <c r="B1582" s="139" t="s">
        <v>359</v>
      </c>
      <c r="C1582" s="11" t="s">
        <v>660</v>
      </c>
      <c r="D1582" s="109" t="s">
        <v>277</v>
      </c>
      <c r="E1582" s="102">
        <f t="shared" si="173"/>
        <v>5</v>
      </c>
      <c r="F1582" s="102" t="str">
        <f t="shared" si="174"/>
        <v>Charges_PCC106_PCC_N-1</v>
      </c>
      <c r="G1582" s="141">
        <f t="shared" si="175"/>
        <v>0</v>
      </c>
    </row>
    <row r="1583" spans="1:7" ht="26.4" x14ac:dyDescent="0.25">
      <c r="A1583" s="139" t="str">
        <f>+Identification!$C$4</f>
        <v>100000001</v>
      </c>
      <c r="B1583" s="139" t="s">
        <v>359</v>
      </c>
      <c r="C1583" s="11" t="s">
        <v>661</v>
      </c>
      <c r="D1583" s="109" t="s">
        <v>277</v>
      </c>
      <c r="E1583" s="102">
        <f t="shared" si="173"/>
        <v>5</v>
      </c>
      <c r="F1583" s="102" t="str">
        <f t="shared" si="174"/>
        <v>Charges_PCC107_PCC_N-1</v>
      </c>
      <c r="G1583" s="141">
        <f t="shared" si="175"/>
        <v>0</v>
      </c>
    </row>
    <row r="1584" spans="1:7" ht="26.4" x14ac:dyDescent="0.25">
      <c r="A1584" s="139" t="str">
        <f>+Identification!$C$4</f>
        <v>100000001</v>
      </c>
      <c r="B1584" s="139" t="s">
        <v>359</v>
      </c>
      <c r="C1584" s="11" t="s">
        <v>662</v>
      </c>
      <c r="D1584" s="109" t="s">
        <v>277</v>
      </c>
      <c r="E1584" s="102">
        <f t="shared" si="173"/>
        <v>5</v>
      </c>
      <c r="F1584" s="102" t="str">
        <f t="shared" si="174"/>
        <v>Charges_PCC108_PCC_N-1</v>
      </c>
      <c r="G1584" s="141">
        <f t="shared" si="175"/>
        <v>0</v>
      </c>
    </row>
    <row r="1585" spans="1:7" ht="26.4" x14ac:dyDescent="0.25">
      <c r="A1585" s="139" t="str">
        <f>+Identification!$C$4</f>
        <v>100000001</v>
      </c>
      <c r="B1585" s="139" t="s">
        <v>359</v>
      </c>
      <c r="C1585" s="11" t="s">
        <v>663</v>
      </c>
      <c r="D1585" s="109" t="s">
        <v>277</v>
      </c>
      <c r="E1585" s="102">
        <f t="shared" si="173"/>
        <v>5</v>
      </c>
      <c r="F1585" s="102" t="str">
        <f t="shared" si="174"/>
        <v>Charges_PCC109_PCC_N-1</v>
      </c>
      <c r="G1585" s="141">
        <f t="shared" si="175"/>
        <v>0</v>
      </c>
    </row>
    <row r="1586" spans="1:7" ht="26.4" x14ac:dyDescent="0.25">
      <c r="A1586" s="139" t="str">
        <f>+Identification!$C$4</f>
        <v>100000001</v>
      </c>
      <c r="B1586" s="139" t="s">
        <v>359</v>
      </c>
      <c r="C1586" s="11" t="s">
        <v>664</v>
      </c>
      <c r="D1586" s="109" t="s">
        <v>277</v>
      </c>
      <c r="E1586" s="102">
        <f t="shared" si="173"/>
        <v>5</v>
      </c>
      <c r="F1586" s="102" t="str">
        <f t="shared" si="174"/>
        <v>Charges_PCC110_PCC_N-1</v>
      </c>
      <c r="G1586" s="141">
        <f t="shared" si="175"/>
        <v>0</v>
      </c>
    </row>
    <row r="1587" spans="1:7" x14ac:dyDescent="0.25">
      <c r="A1587" s="135" t="str">
        <f>+Identification!$C$4</f>
        <v>100000001</v>
      </c>
      <c r="B1587" s="135" t="s">
        <v>358</v>
      </c>
      <c r="C1587" s="98" t="s">
        <v>357</v>
      </c>
      <c r="D1587" s="106" t="s">
        <v>344</v>
      </c>
      <c r="E1587" s="93">
        <f>HLOOKUP(D1587,Autres_m2!$A$7:$H$8,2,FALSE)</f>
        <v>5</v>
      </c>
      <c r="F1587" s="93" t="str">
        <f t="shared" si="169"/>
        <v>Autres_m2_m2_tot</v>
      </c>
      <c r="G1587" s="143">
        <f t="shared" ref="G1587" si="176">VLOOKUP(C1587,m,E1587,FALSE)</f>
        <v>0</v>
      </c>
    </row>
    <row r="1588" spans="1:7" x14ac:dyDescent="0.25">
      <c r="A1588" s="149" t="str">
        <f>+Identification!$C$4</f>
        <v>100000001</v>
      </c>
      <c r="B1588" s="149" t="s">
        <v>358</v>
      </c>
      <c r="C1588" s="103" t="s">
        <v>357</v>
      </c>
      <c r="D1588" s="105" t="s">
        <v>462</v>
      </c>
      <c r="E1588" s="104">
        <f>HLOOKUP(D1588,Autres_m2!$A$7:$H$8,2,FALSE)</f>
        <v>3</v>
      </c>
      <c r="F1588" s="104" t="str">
        <f t="shared" si="168"/>
        <v>Autres_m2_m2_Unitem2</v>
      </c>
      <c r="G1588" s="150">
        <f t="shared" ref="G1588:G1590" si="177">VLOOKUP(C1588,m,E1588,FALSE)</f>
        <v>0</v>
      </c>
    </row>
    <row r="1589" spans="1:7" x14ac:dyDescent="0.25">
      <c r="A1589" s="149" t="str">
        <f>+Identification!$C$4</f>
        <v>100000001</v>
      </c>
      <c r="B1589" s="149" t="s">
        <v>358</v>
      </c>
      <c r="C1589" s="103" t="s">
        <v>357</v>
      </c>
      <c r="D1589" s="105" t="s">
        <v>457</v>
      </c>
      <c r="E1589" s="104">
        <f>HLOOKUP(D1589,Autres_m2!$A$7:$H$8,2,FALSE)</f>
        <v>7</v>
      </c>
      <c r="F1589" s="104" t="str">
        <f t="shared" si="168"/>
        <v>Autres_m2_m2_cliniquech</v>
      </c>
      <c r="G1589" s="150">
        <f t="shared" si="177"/>
        <v>0</v>
      </c>
    </row>
    <row r="1590" spans="1:7" ht="26.4" x14ac:dyDescent="0.25">
      <c r="A1590" s="149" t="str">
        <f>+Identification!$C$4</f>
        <v>100000001</v>
      </c>
      <c r="B1590" s="149" t="s">
        <v>358</v>
      </c>
      <c r="C1590" s="103" t="s">
        <v>357</v>
      </c>
      <c r="D1590" s="105" t="s">
        <v>458</v>
      </c>
      <c r="E1590" s="104">
        <f>HLOOKUP(D1590,Autres_m2!$A$7:$H$8,2,FALSE)</f>
        <v>8</v>
      </c>
      <c r="F1590" s="104" t="str">
        <f t="shared" si="168"/>
        <v>Autres_m2_m2_cliniquehch</v>
      </c>
      <c r="G1590" s="150">
        <f t="shared" si="177"/>
        <v>0</v>
      </c>
    </row>
    <row r="1591" spans="1:7" x14ac:dyDescent="0.25">
      <c r="A1591" s="135" t="str">
        <f>+Identification!$C$4</f>
        <v>100000001</v>
      </c>
      <c r="B1591" s="135" t="s">
        <v>354</v>
      </c>
      <c r="C1591" s="98">
        <v>60</v>
      </c>
      <c r="D1591" s="99" t="s">
        <v>344</v>
      </c>
      <c r="E1591" s="93">
        <f>HLOOKUP(D1591,Analytique_classe!$A$3:$S$4,2,FALSE)</f>
        <v>3</v>
      </c>
      <c r="F1591" s="93" t="str">
        <f t="shared" si="168"/>
        <v>Analytique_classe_60_tot</v>
      </c>
      <c r="G1591" s="143">
        <f t="shared" ref="G1591:G1658" ca="1" si="178">VLOOKUP(C1591,ana_classe,E1591,FALSE)</f>
        <v>0</v>
      </c>
    </row>
    <row r="1592" spans="1:7" x14ac:dyDescent="0.25">
      <c r="A1592" s="151" t="str">
        <f>+Identification!$C$4</f>
        <v>100000001</v>
      </c>
      <c r="B1592" s="151" t="s">
        <v>354</v>
      </c>
      <c r="C1592" s="95">
        <v>61</v>
      </c>
      <c r="D1592" s="100" t="s">
        <v>344</v>
      </c>
      <c r="E1592" s="101">
        <f>HLOOKUP(D1592,Analytique_classe!$A$3:$S$4,2,FALSE)</f>
        <v>3</v>
      </c>
      <c r="F1592" s="101" t="str">
        <f t="shared" si="168"/>
        <v>Analytique_classe_61_tot</v>
      </c>
      <c r="G1592" s="152">
        <f t="shared" ca="1" si="178"/>
        <v>0</v>
      </c>
    </row>
    <row r="1593" spans="1:7" x14ac:dyDescent="0.25">
      <c r="A1593" s="151" t="str">
        <f>+Identification!$C$4</f>
        <v>100000001</v>
      </c>
      <c r="B1593" s="151" t="s">
        <v>354</v>
      </c>
      <c r="C1593" s="95">
        <v>62</v>
      </c>
      <c r="D1593" s="100" t="s">
        <v>344</v>
      </c>
      <c r="E1593" s="101">
        <f>HLOOKUP(D1593,Analytique_classe!$A$3:$S$4,2,FALSE)</f>
        <v>3</v>
      </c>
      <c r="F1593" s="101" t="str">
        <f t="shared" si="168"/>
        <v>Analytique_classe_62_tot</v>
      </c>
      <c r="G1593" s="152">
        <f t="shared" ca="1" si="178"/>
        <v>0</v>
      </c>
    </row>
    <row r="1594" spans="1:7" x14ac:dyDescent="0.25">
      <c r="A1594" s="151" t="str">
        <f>+Identification!$C$4</f>
        <v>100000001</v>
      </c>
      <c r="B1594" s="151" t="s">
        <v>354</v>
      </c>
      <c r="C1594" s="95">
        <v>63</v>
      </c>
      <c r="D1594" s="100" t="s">
        <v>344</v>
      </c>
      <c r="E1594" s="101">
        <f>HLOOKUP(D1594,Analytique_classe!$A$3:$S$4,2,FALSE)</f>
        <v>3</v>
      </c>
      <c r="F1594" s="101" t="str">
        <f t="shared" si="168"/>
        <v>Analytique_classe_63_tot</v>
      </c>
      <c r="G1594" s="152">
        <f t="shared" ca="1" si="178"/>
        <v>0</v>
      </c>
    </row>
    <row r="1595" spans="1:7" x14ac:dyDescent="0.25">
      <c r="A1595" s="151" t="str">
        <f>+Identification!$C$4</f>
        <v>100000001</v>
      </c>
      <c r="B1595" s="151" t="s">
        <v>354</v>
      </c>
      <c r="C1595" s="95">
        <v>64</v>
      </c>
      <c r="D1595" s="100" t="s">
        <v>344</v>
      </c>
      <c r="E1595" s="101">
        <f>HLOOKUP(D1595,Analytique_classe!$A$3:$S$4,2,FALSE)</f>
        <v>3</v>
      </c>
      <c r="F1595" s="101" t="str">
        <f t="shared" si="168"/>
        <v>Analytique_classe_64_tot</v>
      </c>
      <c r="G1595" s="152">
        <f t="shared" ca="1" si="178"/>
        <v>0</v>
      </c>
    </row>
    <row r="1596" spans="1:7" x14ac:dyDescent="0.25">
      <c r="A1596" s="151" t="str">
        <f>+Identification!$C$4</f>
        <v>100000001</v>
      </c>
      <c r="B1596" s="151" t="s">
        <v>354</v>
      </c>
      <c r="C1596" s="95">
        <v>65</v>
      </c>
      <c r="D1596" s="100" t="s">
        <v>344</v>
      </c>
      <c r="E1596" s="101">
        <f>HLOOKUP(D1596,Analytique_classe!$A$3:$S$4,2,FALSE)</f>
        <v>3</v>
      </c>
      <c r="F1596" s="101" t="str">
        <f t="shared" si="168"/>
        <v>Analytique_classe_65_tot</v>
      </c>
      <c r="G1596" s="152">
        <f t="shared" ca="1" si="178"/>
        <v>0</v>
      </c>
    </row>
    <row r="1597" spans="1:7" x14ac:dyDescent="0.25">
      <c r="A1597" s="151" t="str">
        <f>+Identification!$C$4</f>
        <v>100000001</v>
      </c>
      <c r="B1597" s="151" t="s">
        <v>354</v>
      </c>
      <c r="C1597" s="95">
        <v>66</v>
      </c>
      <c r="D1597" s="100" t="s">
        <v>344</v>
      </c>
      <c r="E1597" s="101">
        <f>HLOOKUP(D1597,Analytique_classe!$A$3:$S$4,2,FALSE)</f>
        <v>3</v>
      </c>
      <c r="F1597" s="101" t="str">
        <f t="shared" si="168"/>
        <v>Analytique_classe_66_tot</v>
      </c>
      <c r="G1597" s="152">
        <f t="shared" ca="1" si="178"/>
        <v>0</v>
      </c>
    </row>
    <row r="1598" spans="1:7" x14ac:dyDescent="0.25">
      <c r="A1598" s="151" t="str">
        <f>+Identification!$C$4</f>
        <v>100000001</v>
      </c>
      <c r="B1598" s="151" t="s">
        <v>354</v>
      </c>
      <c r="C1598" s="95">
        <v>67</v>
      </c>
      <c r="D1598" s="100" t="s">
        <v>344</v>
      </c>
      <c r="E1598" s="101">
        <f>HLOOKUP(D1598,Analytique_classe!$A$3:$S$4,2,FALSE)</f>
        <v>3</v>
      </c>
      <c r="F1598" s="101" t="str">
        <f t="shared" si="168"/>
        <v>Analytique_classe_67_tot</v>
      </c>
      <c r="G1598" s="152">
        <f t="shared" ca="1" si="178"/>
        <v>0</v>
      </c>
    </row>
    <row r="1599" spans="1:7" x14ac:dyDescent="0.25">
      <c r="A1599" s="151" t="str">
        <f>+Identification!$C$4</f>
        <v>100000001</v>
      </c>
      <c r="B1599" s="151" t="s">
        <v>354</v>
      </c>
      <c r="C1599" s="95">
        <v>68</v>
      </c>
      <c r="D1599" s="100" t="s">
        <v>344</v>
      </c>
      <c r="E1599" s="101">
        <f>HLOOKUP(D1599,Analytique_classe!$A$3:$S$4,2,FALSE)</f>
        <v>3</v>
      </c>
      <c r="F1599" s="101" t="str">
        <f t="shared" si="168"/>
        <v>Analytique_classe_68_tot</v>
      </c>
      <c r="G1599" s="152">
        <f t="shared" ca="1" si="178"/>
        <v>0</v>
      </c>
    </row>
    <row r="1600" spans="1:7" x14ac:dyDescent="0.25">
      <c r="A1600" s="151" t="str">
        <f>+Identification!$C$4</f>
        <v>100000001</v>
      </c>
      <c r="B1600" s="151" t="s">
        <v>354</v>
      </c>
      <c r="C1600" s="95">
        <v>69</v>
      </c>
      <c r="D1600" s="100" t="s">
        <v>344</v>
      </c>
      <c r="E1600" s="101">
        <f>HLOOKUP(D1600,Analytique_classe!$A$3:$S$4,2,FALSE)</f>
        <v>3</v>
      </c>
      <c r="F1600" s="101" t="str">
        <f t="shared" si="168"/>
        <v>Analytique_classe_69_tot</v>
      </c>
      <c r="G1600" s="152">
        <f t="shared" ca="1" si="178"/>
        <v>0</v>
      </c>
    </row>
    <row r="1601" spans="1:7" ht="26.4" x14ac:dyDescent="0.25">
      <c r="A1601" s="151" t="str">
        <f>+Identification!$C$4</f>
        <v>100000001</v>
      </c>
      <c r="B1601" s="151" t="s">
        <v>354</v>
      </c>
      <c r="C1601" s="96" t="s">
        <v>265</v>
      </c>
      <c r="D1601" s="100" t="s">
        <v>344</v>
      </c>
      <c r="E1601" s="101">
        <f>HLOOKUP(D1601,Analytique_classe!$A$3:$S$4,2,FALSE)</f>
        <v>3</v>
      </c>
      <c r="F1601" s="101" t="str">
        <f t="shared" si="168"/>
        <v>Analytique_classe_pcctot_tot</v>
      </c>
      <c r="G1601" s="152">
        <f t="shared" ca="1" si="178"/>
        <v>0</v>
      </c>
    </row>
    <row r="1602" spans="1:7" x14ac:dyDescent="0.25">
      <c r="A1602" s="151" t="str">
        <f>+Identification!$C$4</f>
        <v>100000001</v>
      </c>
      <c r="B1602" s="151" t="s">
        <v>354</v>
      </c>
      <c r="C1602" s="97">
        <v>70</v>
      </c>
      <c r="D1602" s="100" t="s">
        <v>344</v>
      </c>
      <c r="E1602" s="101">
        <f>HLOOKUP(D1602,Analytique_classe!$A$3:$S$4,2,FALSE)</f>
        <v>3</v>
      </c>
      <c r="F1602" s="101" t="str">
        <f t="shared" si="168"/>
        <v>Analytique_classe_70_tot</v>
      </c>
      <c r="G1602" s="152">
        <f t="shared" si="178"/>
        <v>0</v>
      </c>
    </row>
    <row r="1603" spans="1:7" x14ac:dyDescent="0.25">
      <c r="A1603" s="151" t="str">
        <f>+Identification!$C$4</f>
        <v>100000001</v>
      </c>
      <c r="B1603" s="151" t="s">
        <v>354</v>
      </c>
      <c r="C1603" s="97">
        <v>71</v>
      </c>
      <c r="D1603" s="100" t="s">
        <v>344</v>
      </c>
      <c r="E1603" s="101">
        <f>HLOOKUP(D1603,Analytique_classe!$A$3:$S$4,2,FALSE)</f>
        <v>3</v>
      </c>
      <c r="F1603" s="101" t="str">
        <f t="shared" si="168"/>
        <v>Analytique_classe_71_tot</v>
      </c>
      <c r="G1603" s="152">
        <f t="shared" si="178"/>
        <v>0</v>
      </c>
    </row>
    <row r="1604" spans="1:7" x14ac:dyDescent="0.25">
      <c r="A1604" s="151" t="str">
        <f>+Identification!$C$4</f>
        <v>100000001</v>
      </c>
      <c r="B1604" s="151" t="s">
        <v>354</v>
      </c>
      <c r="C1604" s="97">
        <v>72</v>
      </c>
      <c r="D1604" s="100" t="s">
        <v>344</v>
      </c>
      <c r="E1604" s="101">
        <f>HLOOKUP(D1604,Analytique_classe!$A$3:$S$4,2,FALSE)</f>
        <v>3</v>
      </c>
      <c r="F1604" s="101" t="str">
        <f t="shared" si="168"/>
        <v>Analytique_classe_72_tot</v>
      </c>
      <c r="G1604" s="152">
        <f t="shared" si="178"/>
        <v>0</v>
      </c>
    </row>
    <row r="1605" spans="1:7" x14ac:dyDescent="0.25">
      <c r="A1605" s="151" t="str">
        <f>+Identification!$C$4</f>
        <v>100000001</v>
      </c>
      <c r="B1605" s="151" t="s">
        <v>354</v>
      </c>
      <c r="C1605" s="97">
        <v>73</v>
      </c>
      <c r="D1605" s="100" t="s">
        <v>344</v>
      </c>
      <c r="E1605" s="101">
        <f>HLOOKUP(D1605,Analytique_classe!$A$3:$S$4,2,FALSE)</f>
        <v>3</v>
      </c>
      <c r="F1605" s="101" t="str">
        <f t="shared" ref="F1605" si="179">CONCATENATE(B1605,"_",C1605,"_",D1605)</f>
        <v>Analytique_classe_73_tot</v>
      </c>
      <c r="G1605" s="152">
        <f t="shared" ref="G1605" si="180">VLOOKUP(C1605,ana_classe,E1605,FALSE)</f>
        <v>0</v>
      </c>
    </row>
    <row r="1606" spans="1:7" x14ac:dyDescent="0.25">
      <c r="A1606" s="151" t="str">
        <f>+Identification!$C$4</f>
        <v>100000001</v>
      </c>
      <c r="B1606" s="151" t="s">
        <v>354</v>
      </c>
      <c r="C1606" s="97">
        <v>74</v>
      </c>
      <c r="D1606" s="100" t="s">
        <v>344</v>
      </c>
      <c r="E1606" s="101">
        <f>HLOOKUP(D1606,Analytique_classe!$A$3:$S$4,2,FALSE)</f>
        <v>3</v>
      </c>
      <c r="F1606" s="101" t="str">
        <f t="shared" si="168"/>
        <v>Analytique_classe_74_tot</v>
      </c>
      <c r="G1606" s="152">
        <f t="shared" si="178"/>
        <v>0</v>
      </c>
    </row>
    <row r="1607" spans="1:7" x14ac:dyDescent="0.25">
      <c r="A1607" s="151" t="str">
        <f>+Identification!$C$4</f>
        <v>100000001</v>
      </c>
      <c r="B1607" s="151" t="s">
        <v>354</v>
      </c>
      <c r="C1607" s="97">
        <v>75</v>
      </c>
      <c r="D1607" s="100" t="s">
        <v>344</v>
      </c>
      <c r="E1607" s="101">
        <f>HLOOKUP(D1607,Analytique_classe!$A$3:$S$4,2,FALSE)</f>
        <v>3</v>
      </c>
      <c r="F1607" s="101" t="str">
        <f t="shared" si="168"/>
        <v>Analytique_classe_75_tot</v>
      </c>
      <c r="G1607" s="152">
        <f t="shared" si="178"/>
        <v>0</v>
      </c>
    </row>
    <row r="1608" spans="1:7" x14ac:dyDescent="0.25">
      <c r="A1608" s="151" t="str">
        <f>+Identification!$C$4</f>
        <v>100000001</v>
      </c>
      <c r="B1608" s="151" t="s">
        <v>354</v>
      </c>
      <c r="C1608" s="97">
        <v>76</v>
      </c>
      <c r="D1608" s="100" t="s">
        <v>344</v>
      </c>
      <c r="E1608" s="101">
        <f>HLOOKUP(D1608,Analytique_classe!$A$3:$S$4,2,FALSE)</f>
        <v>3</v>
      </c>
      <c r="F1608" s="101" t="str">
        <f t="shared" si="168"/>
        <v>Analytique_classe_76_tot</v>
      </c>
      <c r="G1608" s="152">
        <f t="shared" si="178"/>
        <v>0</v>
      </c>
    </row>
    <row r="1609" spans="1:7" x14ac:dyDescent="0.25">
      <c r="A1609" s="151" t="str">
        <f>+Identification!$C$4</f>
        <v>100000001</v>
      </c>
      <c r="B1609" s="151" t="s">
        <v>354</v>
      </c>
      <c r="C1609" s="97">
        <v>77</v>
      </c>
      <c r="D1609" s="100" t="s">
        <v>344</v>
      </c>
      <c r="E1609" s="101">
        <f>HLOOKUP(D1609,Analytique_classe!$A$3:$S$4,2,FALSE)</f>
        <v>3</v>
      </c>
      <c r="F1609" s="101" t="str">
        <f t="shared" si="168"/>
        <v>Analytique_classe_77_tot</v>
      </c>
      <c r="G1609" s="152">
        <f t="shared" si="178"/>
        <v>0</v>
      </c>
    </row>
    <row r="1610" spans="1:7" x14ac:dyDescent="0.25">
      <c r="A1610" s="151" t="str">
        <f>+Identification!$C$4</f>
        <v>100000001</v>
      </c>
      <c r="B1610" s="151" t="s">
        <v>354</v>
      </c>
      <c r="C1610" s="97">
        <v>78</v>
      </c>
      <c r="D1610" s="100" t="s">
        <v>344</v>
      </c>
      <c r="E1610" s="101">
        <f>HLOOKUP(D1610,Analytique_classe!$A$3:$S$4,2,FALSE)</f>
        <v>3</v>
      </c>
      <c r="F1610" s="101" t="str">
        <f t="shared" si="168"/>
        <v>Analytique_classe_78_tot</v>
      </c>
      <c r="G1610" s="152">
        <f t="shared" si="178"/>
        <v>0</v>
      </c>
    </row>
    <row r="1611" spans="1:7" x14ac:dyDescent="0.25">
      <c r="A1611" s="151" t="str">
        <f>+Identification!$C$4</f>
        <v>100000001</v>
      </c>
      <c r="B1611" s="151" t="s">
        <v>354</v>
      </c>
      <c r="C1611" s="97">
        <v>79</v>
      </c>
      <c r="D1611" s="100" t="s">
        <v>344</v>
      </c>
      <c r="E1611" s="101">
        <f>HLOOKUP(D1611,Analytique_classe!$A$3:$S$4,2,FALSE)</f>
        <v>3</v>
      </c>
      <c r="F1611" s="101" t="str">
        <f t="shared" si="168"/>
        <v>Analytique_classe_79_tot</v>
      </c>
      <c r="G1611" s="152">
        <f t="shared" si="178"/>
        <v>0</v>
      </c>
    </row>
    <row r="1612" spans="1:7" ht="26.4" x14ac:dyDescent="0.25">
      <c r="A1612" s="151" t="str">
        <f>+Identification!$C$4</f>
        <v>100000001</v>
      </c>
      <c r="B1612" s="151" t="s">
        <v>354</v>
      </c>
      <c r="C1612" s="96" t="s">
        <v>266</v>
      </c>
      <c r="D1612" s="100" t="s">
        <v>344</v>
      </c>
      <c r="E1612" s="101">
        <f>HLOOKUP(D1612,Analytique_classe!$A$3:$S$4,2,FALSE)</f>
        <v>3</v>
      </c>
      <c r="F1612" s="101" t="str">
        <f t="shared" si="168"/>
        <v>Analytique_classe_pcptot_tot</v>
      </c>
      <c r="G1612" s="152">
        <f t="shared" si="178"/>
        <v>0</v>
      </c>
    </row>
    <row r="1613" spans="1:7" ht="26.4" x14ac:dyDescent="0.25">
      <c r="A1613" s="151" t="str">
        <f>+Identification!$C$4</f>
        <v>100000001</v>
      </c>
      <c r="B1613" s="151" t="s">
        <v>354</v>
      </c>
      <c r="C1613" s="96" t="s">
        <v>342</v>
      </c>
      <c r="D1613" s="100" t="s">
        <v>344</v>
      </c>
      <c r="E1613" s="101">
        <f>HLOOKUP(D1613,Analytique_classe!$A$3:$S$4,2,FALSE)</f>
        <v>3</v>
      </c>
      <c r="F1613" s="101" t="str">
        <f t="shared" si="168"/>
        <v>Analytique_classe_solde_tot</v>
      </c>
      <c r="G1613" s="152">
        <f t="shared" ca="1" si="178"/>
        <v>0</v>
      </c>
    </row>
    <row r="1614" spans="1:7" ht="26.4" x14ac:dyDescent="0.25">
      <c r="A1614" s="151" t="str">
        <f>+Identification!$C$4</f>
        <v>100000001</v>
      </c>
      <c r="B1614" s="151" t="s">
        <v>354</v>
      </c>
      <c r="C1614" s="96" t="s">
        <v>453</v>
      </c>
      <c r="D1614" s="100" t="s">
        <v>344</v>
      </c>
      <c r="E1614" s="101">
        <f>HLOOKUP(D1614,Analytique_classe!$A$3:$S$4,2,FALSE)</f>
        <v>3</v>
      </c>
      <c r="F1614" s="101" t="str">
        <f t="shared" ref="F1614" si="181">CONCATENATE(B1614,"_",C1614,"_",D1614)</f>
        <v>Analytique_classe_prestaut_tot</v>
      </c>
      <c r="G1614" s="152">
        <f t="shared" ref="G1614" si="182">VLOOKUP(C1614,ana_classe,E1614,FALSE)</f>
        <v>0</v>
      </c>
    </row>
    <row r="1615" spans="1:7" x14ac:dyDescent="0.25">
      <c r="A1615" s="135" t="str">
        <f>+Identification!$C$4</f>
        <v>100000001</v>
      </c>
      <c r="B1615" s="135" t="s">
        <v>354</v>
      </c>
      <c r="C1615" s="98">
        <v>60</v>
      </c>
      <c r="D1615" s="99" t="s">
        <v>345</v>
      </c>
      <c r="E1615" s="93">
        <f>HLOOKUP(D1615,Analytique_classe!$A$3:$S$4,2,FALSE)</f>
        <v>4</v>
      </c>
      <c r="F1615" s="93" t="str">
        <f t="shared" si="168"/>
        <v>Analytique_classe_60_ctrl</v>
      </c>
      <c r="G1615" s="143">
        <f t="shared" ca="1" si="178"/>
        <v>0</v>
      </c>
    </row>
    <row r="1616" spans="1:7" x14ac:dyDescent="0.25">
      <c r="A1616" s="151" t="str">
        <f>+Identification!$C$4</f>
        <v>100000001</v>
      </c>
      <c r="B1616" s="151" t="s">
        <v>354</v>
      </c>
      <c r="C1616" s="95">
        <v>61</v>
      </c>
      <c r="D1616" s="100" t="str">
        <f>+D1615</f>
        <v>ctrl</v>
      </c>
      <c r="E1616" s="101">
        <f>HLOOKUP(D1616,Analytique_classe!$A$3:$S$4,2,FALSE)</f>
        <v>4</v>
      </c>
      <c r="F1616" s="101" t="str">
        <f t="shared" si="168"/>
        <v>Analytique_classe_61_ctrl</v>
      </c>
      <c r="G1616" s="152">
        <f t="shared" ca="1" si="178"/>
        <v>0</v>
      </c>
    </row>
    <row r="1617" spans="1:7" x14ac:dyDescent="0.25">
      <c r="A1617" s="151" t="str">
        <f>+Identification!$C$4</f>
        <v>100000001</v>
      </c>
      <c r="B1617" s="151" t="s">
        <v>354</v>
      </c>
      <c r="C1617" s="95">
        <v>62</v>
      </c>
      <c r="D1617" s="100" t="str">
        <f t="shared" ref="D1617:D1637" si="183">+D1616</f>
        <v>ctrl</v>
      </c>
      <c r="E1617" s="101">
        <f>HLOOKUP(D1617,Analytique_classe!$A$3:$S$4,2,FALSE)</f>
        <v>4</v>
      </c>
      <c r="F1617" s="101" t="str">
        <f t="shared" si="168"/>
        <v>Analytique_classe_62_ctrl</v>
      </c>
      <c r="G1617" s="152">
        <f t="shared" ca="1" si="178"/>
        <v>0</v>
      </c>
    </row>
    <row r="1618" spans="1:7" x14ac:dyDescent="0.25">
      <c r="A1618" s="151" t="str">
        <f>+Identification!$C$4</f>
        <v>100000001</v>
      </c>
      <c r="B1618" s="151" t="s">
        <v>354</v>
      </c>
      <c r="C1618" s="95">
        <v>63</v>
      </c>
      <c r="D1618" s="100" t="str">
        <f t="shared" si="183"/>
        <v>ctrl</v>
      </c>
      <c r="E1618" s="101">
        <f>HLOOKUP(D1618,Analytique_classe!$A$3:$S$4,2,FALSE)</f>
        <v>4</v>
      </c>
      <c r="F1618" s="101" t="str">
        <f t="shared" si="168"/>
        <v>Analytique_classe_63_ctrl</v>
      </c>
      <c r="G1618" s="152">
        <f t="shared" ca="1" si="178"/>
        <v>0</v>
      </c>
    </row>
    <row r="1619" spans="1:7" x14ac:dyDescent="0.25">
      <c r="A1619" s="151" t="str">
        <f>+Identification!$C$4</f>
        <v>100000001</v>
      </c>
      <c r="B1619" s="151" t="s">
        <v>354</v>
      </c>
      <c r="C1619" s="95">
        <v>64</v>
      </c>
      <c r="D1619" s="100" t="str">
        <f t="shared" si="183"/>
        <v>ctrl</v>
      </c>
      <c r="E1619" s="101">
        <f>HLOOKUP(D1619,Analytique_classe!$A$3:$S$4,2,FALSE)</f>
        <v>4</v>
      </c>
      <c r="F1619" s="101" t="str">
        <f t="shared" si="168"/>
        <v>Analytique_classe_64_ctrl</v>
      </c>
      <c r="G1619" s="152">
        <f t="shared" ca="1" si="178"/>
        <v>0</v>
      </c>
    </row>
    <row r="1620" spans="1:7" x14ac:dyDescent="0.25">
      <c r="A1620" s="151" t="str">
        <f>+Identification!$C$4</f>
        <v>100000001</v>
      </c>
      <c r="B1620" s="151" t="s">
        <v>354</v>
      </c>
      <c r="C1620" s="95">
        <v>65</v>
      </c>
      <c r="D1620" s="100" t="str">
        <f t="shared" si="183"/>
        <v>ctrl</v>
      </c>
      <c r="E1620" s="101">
        <f>HLOOKUP(D1620,Analytique_classe!$A$3:$S$4,2,FALSE)</f>
        <v>4</v>
      </c>
      <c r="F1620" s="101" t="str">
        <f t="shared" si="168"/>
        <v>Analytique_classe_65_ctrl</v>
      </c>
      <c r="G1620" s="152">
        <f t="shared" ca="1" si="178"/>
        <v>0</v>
      </c>
    </row>
    <row r="1621" spans="1:7" x14ac:dyDescent="0.25">
      <c r="A1621" s="151" t="str">
        <f>+Identification!$C$4</f>
        <v>100000001</v>
      </c>
      <c r="B1621" s="151" t="s">
        <v>354</v>
      </c>
      <c r="C1621" s="95">
        <v>66</v>
      </c>
      <c r="D1621" s="100" t="str">
        <f t="shared" si="183"/>
        <v>ctrl</v>
      </c>
      <c r="E1621" s="101">
        <f>HLOOKUP(D1621,Analytique_classe!$A$3:$S$4,2,FALSE)</f>
        <v>4</v>
      </c>
      <c r="F1621" s="101" t="str">
        <f t="shared" si="168"/>
        <v>Analytique_classe_66_ctrl</v>
      </c>
      <c r="G1621" s="152">
        <f t="shared" ca="1" si="178"/>
        <v>0</v>
      </c>
    </row>
    <row r="1622" spans="1:7" x14ac:dyDescent="0.25">
      <c r="A1622" s="151" t="str">
        <f>+Identification!$C$4</f>
        <v>100000001</v>
      </c>
      <c r="B1622" s="151" t="s">
        <v>354</v>
      </c>
      <c r="C1622" s="95">
        <v>67</v>
      </c>
      <c r="D1622" s="100" t="str">
        <f t="shared" si="183"/>
        <v>ctrl</v>
      </c>
      <c r="E1622" s="101">
        <f>HLOOKUP(D1622,Analytique_classe!$A$3:$S$4,2,FALSE)</f>
        <v>4</v>
      </c>
      <c r="F1622" s="101" t="str">
        <f t="shared" si="168"/>
        <v>Analytique_classe_67_ctrl</v>
      </c>
      <c r="G1622" s="152">
        <f t="shared" ca="1" si="178"/>
        <v>0</v>
      </c>
    </row>
    <row r="1623" spans="1:7" x14ac:dyDescent="0.25">
      <c r="A1623" s="151" t="str">
        <f>+Identification!$C$4</f>
        <v>100000001</v>
      </c>
      <c r="B1623" s="151" t="s">
        <v>354</v>
      </c>
      <c r="C1623" s="95">
        <v>68</v>
      </c>
      <c r="D1623" s="100" t="str">
        <f t="shared" si="183"/>
        <v>ctrl</v>
      </c>
      <c r="E1623" s="101">
        <f>HLOOKUP(D1623,Analytique_classe!$A$3:$S$4,2,FALSE)</f>
        <v>4</v>
      </c>
      <c r="F1623" s="101" t="str">
        <f t="shared" si="168"/>
        <v>Analytique_classe_68_ctrl</v>
      </c>
      <c r="G1623" s="152">
        <f t="shared" ca="1" si="178"/>
        <v>0</v>
      </c>
    </row>
    <row r="1624" spans="1:7" x14ac:dyDescent="0.25">
      <c r="A1624" s="151" t="str">
        <f>+Identification!$C$4</f>
        <v>100000001</v>
      </c>
      <c r="B1624" s="151" t="s">
        <v>354</v>
      </c>
      <c r="C1624" s="95">
        <v>69</v>
      </c>
      <c r="D1624" s="100" t="str">
        <f t="shared" si="183"/>
        <v>ctrl</v>
      </c>
      <c r="E1624" s="101">
        <f>HLOOKUP(D1624,Analytique_classe!$A$3:$S$4,2,FALSE)</f>
        <v>4</v>
      </c>
      <c r="F1624" s="101" t="str">
        <f t="shared" si="168"/>
        <v>Analytique_classe_69_ctrl</v>
      </c>
      <c r="G1624" s="152">
        <f t="shared" ca="1" si="178"/>
        <v>0</v>
      </c>
    </row>
    <row r="1625" spans="1:7" ht="26.4" x14ac:dyDescent="0.25">
      <c r="A1625" s="151" t="str">
        <f>+Identification!$C$4</f>
        <v>100000001</v>
      </c>
      <c r="B1625" s="151" t="s">
        <v>354</v>
      </c>
      <c r="C1625" s="96" t="s">
        <v>265</v>
      </c>
      <c r="D1625" s="100" t="str">
        <f t="shared" si="183"/>
        <v>ctrl</v>
      </c>
      <c r="E1625" s="101">
        <f>HLOOKUP(D1625,Analytique_classe!$A$3:$S$4,2,FALSE)</f>
        <v>4</v>
      </c>
      <c r="F1625" s="101" t="str">
        <f t="shared" si="168"/>
        <v>Analytique_classe_pcctot_ctrl</v>
      </c>
      <c r="G1625" s="152">
        <f t="shared" ca="1" si="178"/>
        <v>0</v>
      </c>
    </row>
    <row r="1626" spans="1:7" x14ac:dyDescent="0.25">
      <c r="A1626" s="151" t="str">
        <f>+Identification!$C$4</f>
        <v>100000001</v>
      </c>
      <c r="B1626" s="151" t="s">
        <v>354</v>
      </c>
      <c r="C1626" s="97">
        <v>70</v>
      </c>
      <c r="D1626" s="100" t="str">
        <f t="shared" si="183"/>
        <v>ctrl</v>
      </c>
      <c r="E1626" s="101">
        <f>HLOOKUP(D1626,Analytique_classe!$A$3:$S$4,2,FALSE)</f>
        <v>4</v>
      </c>
      <c r="F1626" s="101" t="str">
        <f t="shared" si="168"/>
        <v>Analytique_classe_70_ctrl</v>
      </c>
      <c r="G1626" s="152">
        <f t="shared" si="178"/>
        <v>0</v>
      </c>
    </row>
    <row r="1627" spans="1:7" x14ac:dyDescent="0.25">
      <c r="A1627" s="151" t="str">
        <f>+Identification!$C$4</f>
        <v>100000001</v>
      </c>
      <c r="B1627" s="151" t="s">
        <v>354</v>
      </c>
      <c r="C1627" s="97">
        <v>71</v>
      </c>
      <c r="D1627" s="100" t="str">
        <f t="shared" si="183"/>
        <v>ctrl</v>
      </c>
      <c r="E1627" s="101">
        <f>HLOOKUP(D1627,Analytique_classe!$A$3:$S$4,2,FALSE)</f>
        <v>4</v>
      </c>
      <c r="F1627" s="101" t="str">
        <f t="shared" ref="F1627:F1693" si="184">CONCATENATE(B1627,"_",C1627,"_",D1627)</f>
        <v>Analytique_classe_71_ctrl</v>
      </c>
      <c r="G1627" s="152">
        <f t="shared" si="178"/>
        <v>0</v>
      </c>
    </row>
    <row r="1628" spans="1:7" x14ac:dyDescent="0.25">
      <c r="A1628" s="151" t="str">
        <f>+Identification!$C$4</f>
        <v>100000001</v>
      </c>
      <c r="B1628" s="151" t="s">
        <v>354</v>
      </c>
      <c r="C1628" s="97">
        <v>72</v>
      </c>
      <c r="D1628" s="100" t="str">
        <f t="shared" si="183"/>
        <v>ctrl</v>
      </c>
      <c r="E1628" s="101">
        <f>HLOOKUP(D1628,Analytique_classe!$A$3:$S$4,2,FALSE)</f>
        <v>4</v>
      </c>
      <c r="F1628" s="101" t="str">
        <f t="shared" si="184"/>
        <v>Analytique_classe_72_ctrl</v>
      </c>
      <c r="G1628" s="152">
        <f t="shared" si="178"/>
        <v>0</v>
      </c>
    </row>
    <row r="1629" spans="1:7" x14ac:dyDescent="0.25">
      <c r="A1629" s="151" t="str">
        <f>+Identification!$C$4</f>
        <v>100000001</v>
      </c>
      <c r="B1629" s="151" t="s">
        <v>354</v>
      </c>
      <c r="C1629" s="97">
        <v>73</v>
      </c>
      <c r="D1629" s="100" t="str">
        <f>+D1627</f>
        <v>ctrl</v>
      </c>
      <c r="E1629" s="101">
        <f>HLOOKUP(D1629,Analytique_classe!$A$3:$S$4,2,FALSE)</f>
        <v>4</v>
      </c>
      <c r="F1629" s="101" t="str">
        <f t="shared" si="184"/>
        <v>Analytique_classe_73_ctrl</v>
      </c>
      <c r="G1629" s="152">
        <f t="shared" si="178"/>
        <v>0</v>
      </c>
    </row>
    <row r="1630" spans="1:7" x14ac:dyDescent="0.25">
      <c r="A1630" s="151" t="str">
        <f>+Identification!$C$4</f>
        <v>100000001</v>
      </c>
      <c r="B1630" s="151" t="s">
        <v>354</v>
      </c>
      <c r="C1630" s="97">
        <v>74</v>
      </c>
      <c r="D1630" s="100" t="str">
        <f>+D1628</f>
        <v>ctrl</v>
      </c>
      <c r="E1630" s="101">
        <f>HLOOKUP(D1630,Analytique_classe!$A$3:$S$4,2,FALSE)</f>
        <v>4</v>
      </c>
      <c r="F1630" s="101" t="str">
        <f t="shared" si="184"/>
        <v>Analytique_classe_74_ctrl</v>
      </c>
      <c r="G1630" s="152">
        <f t="shared" si="178"/>
        <v>0</v>
      </c>
    </row>
    <row r="1631" spans="1:7" x14ac:dyDescent="0.25">
      <c r="A1631" s="151" t="str">
        <f>+Identification!$C$4</f>
        <v>100000001</v>
      </c>
      <c r="B1631" s="151" t="s">
        <v>354</v>
      </c>
      <c r="C1631" s="97">
        <v>75</v>
      </c>
      <c r="D1631" s="100" t="str">
        <f t="shared" si="183"/>
        <v>ctrl</v>
      </c>
      <c r="E1631" s="101">
        <f>HLOOKUP(D1631,Analytique_classe!$A$3:$S$4,2,FALSE)</f>
        <v>4</v>
      </c>
      <c r="F1631" s="101" t="str">
        <f t="shared" si="184"/>
        <v>Analytique_classe_75_ctrl</v>
      </c>
      <c r="G1631" s="152">
        <f t="shared" si="178"/>
        <v>0</v>
      </c>
    </row>
    <row r="1632" spans="1:7" x14ac:dyDescent="0.25">
      <c r="A1632" s="151" t="str">
        <f>+Identification!$C$4</f>
        <v>100000001</v>
      </c>
      <c r="B1632" s="151" t="s">
        <v>354</v>
      </c>
      <c r="C1632" s="97">
        <v>76</v>
      </c>
      <c r="D1632" s="100" t="str">
        <f t="shared" si="183"/>
        <v>ctrl</v>
      </c>
      <c r="E1632" s="101">
        <f>HLOOKUP(D1632,Analytique_classe!$A$3:$S$4,2,FALSE)</f>
        <v>4</v>
      </c>
      <c r="F1632" s="101" t="str">
        <f t="shared" si="184"/>
        <v>Analytique_classe_76_ctrl</v>
      </c>
      <c r="G1632" s="152">
        <f t="shared" si="178"/>
        <v>0</v>
      </c>
    </row>
    <row r="1633" spans="1:7" x14ac:dyDescent="0.25">
      <c r="A1633" s="151" t="str">
        <f>+Identification!$C$4</f>
        <v>100000001</v>
      </c>
      <c r="B1633" s="151" t="s">
        <v>354</v>
      </c>
      <c r="C1633" s="97">
        <v>77</v>
      </c>
      <c r="D1633" s="100" t="str">
        <f t="shared" si="183"/>
        <v>ctrl</v>
      </c>
      <c r="E1633" s="101">
        <f>HLOOKUP(D1633,Analytique_classe!$A$3:$S$4,2,FALSE)</f>
        <v>4</v>
      </c>
      <c r="F1633" s="101" t="str">
        <f t="shared" si="184"/>
        <v>Analytique_classe_77_ctrl</v>
      </c>
      <c r="G1633" s="152">
        <f t="shared" si="178"/>
        <v>0</v>
      </c>
    </row>
    <row r="1634" spans="1:7" x14ac:dyDescent="0.25">
      <c r="A1634" s="151" t="str">
        <f>+Identification!$C$4</f>
        <v>100000001</v>
      </c>
      <c r="B1634" s="151" t="s">
        <v>354</v>
      </c>
      <c r="C1634" s="97">
        <v>78</v>
      </c>
      <c r="D1634" s="100" t="str">
        <f t="shared" si="183"/>
        <v>ctrl</v>
      </c>
      <c r="E1634" s="101">
        <f>HLOOKUP(D1634,Analytique_classe!$A$3:$S$4,2,FALSE)</f>
        <v>4</v>
      </c>
      <c r="F1634" s="101" t="str">
        <f t="shared" si="184"/>
        <v>Analytique_classe_78_ctrl</v>
      </c>
      <c r="G1634" s="152">
        <f t="shared" si="178"/>
        <v>0</v>
      </c>
    </row>
    <row r="1635" spans="1:7" x14ac:dyDescent="0.25">
      <c r="A1635" s="151" t="str">
        <f>+Identification!$C$4</f>
        <v>100000001</v>
      </c>
      <c r="B1635" s="151" t="s">
        <v>354</v>
      </c>
      <c r="C1635" s="97">
        <v>79</v>
      </c>
      <c r="D1635" s="100" t="str">
        <f t="shared" si="183"/>
        <v>ctrl</v>
      </c>
      <c r="E1635" s="101">
        <f>HLOOKUP(D1635,Analytique_classe!$A$3:$S$4,2,FALSE)</f>
        <v>4</v>
      </c>
      <c r="F1635" s="101" t="str">
        <f t="shared" si="184"/>
        <v>Analytique_classe_79_ctrl</v>
      </c>
      <c r="G1635" s="152">
        <f t="shared" si="178"/>
        <v>0</v>
      </c>
    </row>
    <row r="1636" spans="1:7" ht="26.4" x14ac:dyDescent="0.25">
      <c r="A1636" s="151" t="str">
        <f>+Identification!$C$4</f>
        <v>100000001</v>
      </c>
      <c r="B1636" s="151" t="s">
        <v>354</v>
      </c>
      <c r="C1636" s="96" t="s">
        <v>266</v>
      </c>
      <c r="D1636" s="100" t="str">
        <f t="shared" si="183"/>
        <v>ctrl</v>
      </c>
      <c r="E1636" s="101">
        <f>HLOOKUP(D1636,Analytique_classe!$A$3:$S$4,2,FALSE)</f>
        <v>4</v>
      </c>
      <c r="F1636" s="101" t="str">
        <f t="shared" si="184"/>
        <v>Analytique_classe_pcptot_ctrl</v>
      </c>
      <c r="G1636" s="152">
        <f t="shared" si="178"/>
        <v>0</v>
      </c>
    </row>
    <row r="1637" spans="1:7" ht="26.4" x14ac:dyDescent="0.25">
      <c r="A1637" s="151" t="str">
        <f>+Identification!$C$4</f>
        <v>100000001</v>
      </c>
      <c r="B1637" s="151" t="s">
        <v>354</v>
      </c>
      <c r="C1637" s="96" t="s">
        <v>342</v>
      </c>
      <c r="D1637" s="100" t="str">
        <f t="shared" si="183"/>
        <v>ctrl</v>
      </c>
      <c r="E1637" s="101">
        <f>HLOOKUP(D1637,Analytique_classe!$A$3:$S$4,2,FALSE)</f>
        <v>4</v>
      </c>
      <c r="F1637" s="101" t="str">
        <f t="shared" si="184"/>
        <v>Analytique_classe_solde_ctrl</v>
      </c>
      <c r="G1637" s="152">
        <f t="shared" ca="1" si="178"/>
        <v>0</v>
      </c>
    </row>
    <row r="1638" spans="1:7" ht="26.4" x14ac:dyDescent="0.25">
      <c r="A1638" s="135" t="str">
        <f>+Identification!$C$4</f>
        <v>100000001</v>
      </c>
      <c r="B1638" s="135" t="s">
        <v>354</v>
      </c>
      <c r="C1638" s="98">
        <v>60</v>
      </c>
      <c r="D1638" s="99" t="s">
        <v>302</v>
      </c>
      <c r="E1638" s="93">
        <f>HLOOKUP(D1638,Analytique_classe!$A$3:$S$4,2,FALSE)</f>
        <v>6</v>
      </c>
      <c r="F1638" s="93" t="str">
        <f t="shared" si="184"/>
        <v>Analytique_classe_60_priseench</v>
      </c>
      <c r="G1638" s="143">
        <f t="shared" si="178"/>
        <v>0</v>
      </c>
    </row>
    <row r="1639" spans="1:7" ht="26.4" x14ac:dyDescent="0.25">
      <c r="A1639" s="151" t="str">
        <f>+Identification!$C$4</f>
        <v>100000001</v>
      </c>
      <c r="B1639" s="151" t="s">
        <v>354</v>
      </c>
      <c r="C1639" s="95">
        <v>61</v>
      </c>
      <c r="D1639" s="100" t="str">
        <f>+D1638</f>
        <v>priseench</v>
      </c>
      <c r="E1639" s="101">
        <f>HLOOKUP(D1639,Analytique_classe!$A$3:$S$4,2,FALSE)</f>
        <v>6</v>
      </c>
      <c r="F1639" s="101" t="str">
        <f t="shared" si="184"/>
        <v>Analytique_classe_61_priseench</v>
      </c>
      <c r="G1639" s="152">
        <f t="shared" si="178"/>
        <v>0</v>
      </c>
    </row>
    <row r="1640" spans="1:7" ht="26.4" x14ac:dyDescent="0.25">
      <c r="A1640" s="151" t="str">
        <f>+Identification!$C$4</f>
        <v>100000001</v>
      </c>
      <c r="B1640" s="151" t="s">
        <v>354</v>
      </c>
      <c r="C1640" s="95">
        <v>62</v>
      </c>
      <c r="D1640" s="100" t="str">
        <f t="shared" ref="D1640:D1660" si="185">+D1639</f>
        <v>priseench</v>
      </c>
      <c r="E1640" s="101">
        <f>HLOOKUP(D1640,Analytique_classe!$A$3:$S$4,2,FALSE)</f>
        <v>6</v>
      </c>
      <c r="F1640" s="101" t="str">
        <f t="shared" si="184"/>
        <v>Analytique_classe_62_priseench</v>
      </c>
      <c r="G1640" s="152">
        <f t="shared" si="178"/>
        <v>0</v>
      </c>
    </row>
    <row r="1641" spans="1:7" ht="26.4" x14ac:dyDescent="0.25">
      <c r="A1641" s="151" t="str">
        <f>+Identification!$C$4</f>
        <v>100000001</v>
      </c>
      <c r="B1641" s="151" t="s">
        <v>354</v>
      </c>
      <c r="C1641" s="95">
        <v>63</v>
      </c>
      <c r="D1641" s="100" t="str">
        <f t="shared" si="185"/>
        <v>priseench</v>
      </c>
      <c r="E1641" s="101">
        <f>HLOOKUP(D1641,Analytique_classe!$A$3:$S$4,2,FALSE)</f>
        <v>6</v>
      </c>
      <c r="F1641" s="101" t="str">
        <f t="shared" si="184"/>
        <v>Analytique_classe_63_priseench</v>
      </c>
      <c r="G1641" s="152">
        <f t="shared" si="178"/>
        <v>0</v>
      </c>
    </row>
    <row r="1642" spans="1:7" ht="26.4" x14ac:dyDescent="0.25">
      <c r="A1642" s="151" t="str">
        <f>+Identification!$C$4</f>
        <v>100000001</v>
      </c>
      <c r="B1642" s="151" t="s">
        <v>354</v>
      </c>
      <c r="C1642" s="95">
        <v>64</v>
      </c>
      <c r="D1642" s="100" t="str">
        <f t="shared" si="185"/>
        <v>priseench</v>
      </c>
      <c r="E1642" s="101">
        <f>HLOOKUP(D1642,Analytique_classe!$A$3:$S$4,2,FALSE)</f>
        <v>6</v>
      </c>
      <c r="F1642" s="101" t="str">
        <f t="shared" si="184"/>
        <v>Analytique_classe_64_priseench</v>
      </c>
      <c r="G1642" s="152">
        <f t="shared" si="178"/>
        <v>0</v>
      </c>
    </row>
    <row r="1643" spans="1:7" ht="26.4" x14ac:dyDescent="0.25">
      <c r="A1643" s="151" t="str">
        <f>+Identification!$C$4</f>
        <v>100000001</v>
      </c>
      <c r="B1643" s="151" t="s">
        <v>354</v>
      </c>
      <c r="C1643" s="95">
        <v>65</v>
      </c>
      <c r="D1643" s="100" t="str">
        <f t="shared" si="185"/>
        <v>priseench</v>
      </c>
      <c r="E1643" s="101">
        <f>HLOOKUP(D1643,Analytique_classe!$A$3:$S$4,2,FALSE)</f>
        <v>6</v>
      </c>
      <c r="F1643" s="101" t="str">
        <f t="shared" si="184"/>
        <v>Analytique_classe_65_priseench</v>
      </c>
      <c r="G1643" s="152">
        <f t="shared" si="178"/>
        <v>0</v>
      </c>
    </row>
    <row r="1644" spans="1:7" ht="26.4" x14ac:dyDescent="0.25">
      <c r="A1644" s="151" t="str">
        <f>+Identification!$C$4</f>
        <v>100000001</v>
      </c>
      <c r="B1644" s="151" t="s">
        <v>354</v>
      </c>
      <c r="C1644" s="95">
        <v>66</v>
      </c>
      <c r="D1644" s="100" t="str">
        <f t="shared" si="185"/>
        <v>priseench</v>
      </c>
      <c r="E1644" s="101">
        <f>HLOOKUP(D1644,Analytique_classe!$A$3:$S$4,2,FALSE)</f>
        <v>6</v>
      </c>
      <c r="F1644" s="101" t="str">
        <f t="shared" si="184"/>
        <v>Analytique_classe_66_priseench</v>
      </c>
      <c r="G1644" s="152">
        <f t="shared" si="178"/>
        <v>0</v>
      </c>
    </row>
    <row r="1645" spans="1:7" ht="26.4" x14ac:dyDescent="0.25">
      <c r="A1645" s="151" t="str">
        <f>+Identification!$C$4</f>
        <v>100000001</v>
      </c>
      <c r="B1645" s="151" t="s">
        <v>354</v>
      </c>
      <c r="C1645" s="95">
        <v>67</v>
      </c>
      <c r="D1645" s="100" t="str">
        <f t="shared" si="185"/>
        <v>priseench</v>
      </c>
      <c r="E1645" s="101">
        <f>HLOOKUP(D1645,Analytique_classe!$A$3:$S$4,2,FALSE)</f>
        <v>6</v>
      </c>
      <c r="F1645" s="101" t="str">
        <f t="shared" si="184"/>
        <v>Analytique_classe_67_priseench</v>
      </c>
      <c r="G1645" s="152">
        <f t="shared" si="178"/>
        <v>0</v>
      </c>
    </row>
    <row r="1646" spans="1:7" ht="26.4" x14ac:dyDescent="0.25">
      <c r="A1646" s="151" t="str">
        <f>+Identification!$C$4</f>
        <v>100000001</v>
      </c>
      <c r="B1646" s="151" t="s">
        <v>354</v>
      </c>
      <c r="C1646" s="95">
        <v>68</v>
      </c>
      <c r="D1646" s="100" t="str">
        <f t="shared" si="185"/>
        <v>priseench</v>
      </c>
      <c r="E1646" s="101">
        <f>HLOOKUP(D1646,Analytique_classe!$A$3:$S$4,2,FALSE)</f>
        <v>6</v>
      </c>
      <c r="F1646" s="101" t="str">
        <f t="shared" si="184"/>
        <v>Analytique_classe_68_priseench</v>
      </c>
      <c r="G1646" s="152">
        <f t="shared" si="178"/>
        <v>0</v>
      </c>
    </row>
    <row r="1647" spans="1:7" ht="26.4" x14ac:dyDescent="0.25">
      <c r="A1647" s="151" t="str">
        <f>+Identification!$C$4</f>
        <v>100000001</v>
      </c>
      <c r="B1647" s="151" t="s">
        <v>354</v>
      </c>
      <c r="C1647" s="95">
        <v>69</v>
      </c>
      <c r="D1647" s="100" t="str">
        <f t="shared" si="185"/>
        <v>priseench</v>
      </c>
      <c r="E1647" s="101">
        <f>HLOOKUP(D1647,Analytique_classe!$A$3:$S$4,2,FALSE)</f>
        <v>6</v>
      </c>
      <c r="F1647" s="101" t="str">
        <f t="shared" si="184"/>
        <v>Analytique_classe_69_priseench</v>
      </c>
      <c r="G1647" s="152">
        <f t="shared" si="178"/>
        <v>0</v>
      </c>
    </row>
    <row r="1648" spans="1:7" ht="26.4" x14ac:dyDescent="0.25">
      <c r="A1648" s="151" t="str">
        <f>+Identification!$C$4</f>
        <v>100000001</v>
      </c>
      <c r="B1648" s="151" t="s">
        <v>354</v>
      </c>
      <c r="C1648" s="96" t="s">
        <v>265</v>
      </c>
      <c r="D1648" s="100" t="str">
        <f t="shared" si="185"/>
        <v>priseench</v>
      </c>
      <c r="E1648" s="101">
        <f>HLOOKUP(D1648,Analytique_classe!$A$3:$S$4,2,FALSE)</f>
        <v>6</v>
      </c>
      <c r="F1648" s="101" t="str">
        <f t="shared" si="184"/>
        <v>Analytique_classe_pcctot_priseench</v>
      </c>
      <c r="G1648" s="152">
        <f t="shared" si="178"/>
        <v>0</v>
      </c>
    </row>
    <row r="1649" spans="1:7" ht="26.4" x14ac:dyDescent="0.25">
      <c r="A1649" s="151" t="str">
        <f>+Identification!$C$4</f>
        <v>100000001</v>
      </c>
      <c r="B1649" s="151" t="s">
        <v>354</v>
      </c>
      <c r="C1649" s="97">
        <v>70</v>
      </c>
      <c r="D1649" s="100" t="str">
        <f t="shared" si="185"/>
        <v>priseench</v>
      </c>
      <c r="E1649" s="101">
        <f>HLOOKUP(D1649,Analytique_classe!$A$3:$S$4,2,FALSE)</f>
        <v>6</v>
      </c>
      <c r="F1649" s="101" t="str">
        <f t="shared" si="184"/>
        <v>Analytique_classe_70_priseench</v>
      </c>
      <c r="G1649" s="152">
        <f t="shared" si="178"/>
        <v>0</v>
      </c>
    </row>
    <row r="1650" spans="1:7" ht="26.4" x14ac:dyDescent="0.25">
      <c r="A1650" s="151" t="str">
        <f>+Identification!$C$4</f>
        <v>100000001</v>
      </c>
      <c r="B1650" s="151" t="s">
        <v>354</v>
      </c>
      <c r="C1650" s="97">
        <v>71</v>
      </c>
      <c r="D1650" s="100" t="str">
        <f t="shared" si="185"/>
        <v>priseench</v>
      </c>
      <c r="E1650" s="101">
        <f>HLOOKUP(D1650,Analytique_classe!$A$3:$S$4,2,FALSE)</f>
        <v>6</v>
      </c>
      <c r="F1650" s="101" t="str">
        <f t="shared" si="184"/>
        <v>Analytique_classe_71_priseench</v>
      </c>
      <c r="G1650" s="152">
        <f t="shared" si="178"/>
        <v>0</v>
      </c>
    </row>
    <row r="1651" spans="1:7" ht="26.4" x14ac:dyDescent="0.25">
      <c r="A1651" s="151" t="str">
        <f>+Identification!$C$4</f>
        <v>100000001</v>
      </c>
      <c r="B1651" s="151" t="s">
        <v>354</v>
      </c>
      <c r="C1651" s="97">
        <v>72</v>
      </c>
      <c r="D1651" s="100" t="str">
        <f t="shared" si="185"/>
        <v>priseench</v>
      </c>
      <c r="E1651" s="101">
        <f>HLOOKUP(D1651,Analytique_classe!$A$3:$S$4,2,FALSE)</f>
        <v>6</v>
      </c>
      <c r="F1651" s="101" t="str">
        <f t="shared" si="184"/>
        <v>Analytique_classe_72_priseench</v>
      </c>
      <c r="G1651" s="152">
        <f t="shared" si="178"/>
        <v>0</v>
      </c>
    </row>
    <row r="1652" spans="1:7" ht="26.4" x14ac:dyDescent="0.25">
      <c r="A1652" s="151" t="str">
        <f>+Identification!$C$4</f>
        <v>100000001</v>
      </c>
      <c r="B1652" s="151" t="s">
        <v>354</v>
      </c>
      <c r="C1652" s="97">
        <v>73</v>
      </c>
      <c r="D1652" s="100" t="str">
        <f>+D1650</f>
        <v>priseench</v>
      </c>
      <c r="E1652" s="101">
        <f>HLOOKUP(D1652,Analytique_classe!$A$3:$S$4,2,FALSE)</f>
        <v>6</v>
      </c>
      <c r="F1652" s="101" t="str">
        <f t="shared" si="184"/>
        <v>Analytique_classe_73_priseench</v>
      </c>
      <c r="G1652" s="152">
        <f t="shared" si="178"/>
        <v>0</v>
      </c>
    </row>
    <row r="1653" spans="1:7" ht="26.4" x14ac:dyDescent="0.25">
      <c r="A1653" s="151" t="str">
        <f>+Identification!$C$4</f>
        <v>100000001</v>
      </c>
      <c r="B1653" s="151" t="s">
        <v>354</v>
      </c>
      <c r="C1653" s="97">
        <v>74</v>
      </c>
      <c r="D1653" s="100" t="str">
        <f>+D1651</f>
        <v>priseench</v>
      </c>
      <c r="E1653" s="101">
        <f>HLOOKUP(D1653,Analytique_classe!$A$3:$S$4,2,FALSE)</f>
        <v>6</v>
      </c>
      <c r="F1653" s="101" t="str">
        <f t="shared" si="184"/>
        <v>Analytique_classe_74_priseench</v>
      </c>
      <c r="G1653" s="152">
        <f t="shared" si="178"/>
        <v>0</v>
      </c>
    </row>
    <row r="1654" spans="1:7" ht="26.4" x14ac:dyDescent="0.25">
      <c r="A1654" s="151" t="str">
        <f>+Identification!$C$4</f>
        <v>100000001</v>
      </c>
      <c r="B1654" s="151" t="s">
        <v>354</v>
      </c>
      <c r="C1654" s="97">
        <v>75</v>
      </c>
      <c r="D1654" s="100" t="str">
        <f t="shared" si="185"/>
        <v>priseench</v>
      </c>
      <c r="E1654" s="101">
        <f>HLOOKUP(D1654,Analytique_classe!$A$3:$S$4,2,FALSE)</f>
        <v>6</v>
      </c>
      <c r="F1654" s="101" t="str">
        <f t="shared" si="184"/>
        <v>Analytique_classe_75_priseench</v>
      </c>
      <c r="G1654" s="152">
        <f t="shared" si="178"/>
        <v>0</v>
      </c>
    </row>
    <row r="1655" spans="1:7" ht="26.4" x14ac:dyDescent="0.25">
      <c r="A1655" s="151" t="str">
        <f>+Identification!$C$4</f>
        <v>100000001</v>
      </c>
      <c r="B1655" s="151" t="s">
        <v>354</v>
      </c>
      <c r="C1655" s="97">
        <v>76</v>
      </c>
      <c r="D1655" s="100" t="str">
        <f t="shared" si="185"/>
        <v>priseench</v>
      </c>
      <c r="E1655" s="101">
        <f>HLOOKUP(D1655,Analytique_classe!$A$3:$S$4,2,FALSE)</f>
        <v>6</v>
      </c>
      <c r="F1655" s="101" t="str">
        <f t="shared" si="184"/>
        <v>Analytique_classe_76_priseench</v>
      </c>
      <c r="G1655" s="152">
        <f t="shared" si="178"/>
        <v>0</v>
      </c>
    </row>
    <row r="1656" spans="1:7" ht="26.4" x14ac:dyDescent="0.25">
      <c r="A1656" s="151" t="str">
        <f>+Identification!$C$4</f>
        <v>100000001</v>
      </c>
      <c r="B1656" s="151" t="s">
        <v>354</v>
      </c>
      <c r="C1656" s="97">
        <v>77</v>
      </c>
      <c r="D1656" s="100" t="str">
        <f t="shared" si="185"/>
        <v>priseench</v>
      </c>
      <c r="E1656" s="101">
        <f>HLOOKUP(D1656,Analytique_classe!$A$3:$S$4,2,FALSE)</f>
        <v>6</v>
      </c>
      <c r="F1656" s="101" t="str">
        <f t="shared" si="184"/>
        <v>Analytique_classe_77_priseench</v>
      </c>
      <c r="G1656" s="152">
        <f t="shared" si="178"/>
        <v>0</v>
      </c>
    </row>
    <row r="1657" spans="1:7" ht="26.4" x14ac:dyDescent="0.25">
      <c r="A1657" s="151" t="str">
        <f>+Identification!$C$4</f>
        <v>100000001</v>
      </c>
      <c r="B1657" s="151" t="s">
        <v>354</v>
      </c>
      <c r="C1657" s="97">
        <v>78</v>
      </c>
      <c r="D1657" s="100" t="str">
        <f t="shared" si="185"/>
        <v>priseench</v>
      </c>
      <c r="E1657" s="101">
        <f>HLOOKUP(D1657,Analytique_classe!$A$3:$S$4,2,FALSE)</f>
        <v>6</v>
      </c>
      <c r="F1657" s="101" t="str">
        <f t="shared" si="184"/>
        <v>Analytique_classe_78_priseench</v>
      </c>
      <c r="G1657" s="152">
        <f t="shared" si="178"/>
        <v>0</v>
      </c>
    </row>
    <row r="1658" spans="1:7" ht="26.4" x14ac:dyDescent="0.25">
      <c r="A1658" s="151" t="str">
        <f>+Identification!$C$4</f>
        <v>100000001</v>
      </c>
      <c r="B1658" s="151" t="s">
        <v>354</v>
      </c>
      <c r="C1658" s="97">
        <v>79</v>
      </c>
      <c r="D1658" s="100" t="str">
        <f t="shared" si="185"/>
        <v>priseench</v>
      </c>
      <c r="E1658" s="101">
        <f>HLOOKUP(D1658,Analytique_classe!$A$3:$S$4,2,FALSE)</f>
        <v>6</v>
      </c>
      <c r="F1658" s="101" t="str">
        <f t="shared" si="184"/>
        <v>Analytique_classe_79_priseench</v>
      </c>
      <c r="G1658" s="152">
        <f t="shared" si="178"/>
        <v>0</v>
      </c>
    </row>
    <row r="1659" spans="1:7" ht="26.4" x14ac:dyDescent="0.25">
      <c r="A1659" s="151" t="str">
        <f>+Identification!$C$4</f>
        <v>100000001</v>
      </c>
      <c r="B1659" s="151" t="s">
        <v>354</v>
      </c>
      <c r="C1659" s="96" t="s">
        <v>266</v>
      </c>
      <c r="D1659" s="100" t="str">
        <f t="shared" si="185"/>
        <v>priseench</v>
      </c>
      <c r="E1659" s="101">
        <f>HLOOKUP(D1659,Analytique_classe!$A$3:$S$4,2,FALSE)</f>
        <v>6</v>
      </c>
      <c r="F1659" s="101" t="str">
        <f t="shared" si="184"/>
        <v>Analytique_classe_pcptot_priseench</v>
      </c>
      <c r="G1659" s="152">
        <f t="shared" ref="G1659:G1725" si="186">VLOOKUP(C1659,ana_classe,E1659,FALSE)</f>
        <v>0</v>
      </c>
    </row>
    <row r="1660" spans="1:7" ht="26.4" x14ac:dyDescent="0.25">
      <c r="A1660" s="151" t="str">
        <f>+Identification!$C$4</f>
        <v>100000001</v>
      </c>
      <c r="B1660" s="151" t="s">
        <v>354</v>
      </c>
      <c r="C1660" s="96" t="s">
        <v>342</v>
      </c>
      <c r="D1660" s="100" t="str">
        <f t="shared" si="185"/>
        <v>priseench</v>
      </c>
      <c r="E1660" s="101">
        <f>HLOOKUP(D1660,Analytique_classe!$A$3:$S$4,2,FALSE)</f>
        <v>6</v>
      </c>
      <c r="F1660" s="101" t="str">
        <f t="shared" si="184"/>
        <v>Analytique_classe_solde_priseench</v>
      </c>
      <c r="G1660" s="152">
        <f t="shared" si="186"/>
        <v>0</v>
      </c>
    </row>
    <row r="1661" spans="1:7" ht="26.4" x14ac:dyDescent="0.25">
      <c r="A1661" s="135" t="str">
        <f>+Identification!$C$4</f>
        <v>100000001</v>
      </c>
      <c r="B1661" s="135" t="s">
        <v>354</v>
      </c>
      <c r="C1661" s="98">
        <v>60</v>
      </c>
      <c r="D1661" s="99" t="s">
        <v>296</v>
      </c>
      <c r="E1661" s="93">
        <f>HLOOKUP(D1661,Analytique_classe!$A$3:$S$4,2,FALSE)</f>
        <v>7</v>
      </c>
      <c r="F1661" s="93" t="str">
        <f t="shared" si="184"/>
        <v>Analytique_classe_60_consult</v>
      </c>
      <c r="G1661" s="143">
        <f t="shared" si="186"/>
        <v>0</v>
      </c>
    </row>
    <row r="1662" spans="1:7" ht="26.4" x14ac:dyDescent="0.25">
      <c r="A1662" s="151" t="str">
        <f>+Identification!$C$4</f>
        <v>100000001</v>
      </c>
      <c r="B1662" s="151" t="s">
        <v>354</v>
      </c>
      <c r="C1662" s="95">
        <v>61</v>
      </c>
      <c r="D1662" s="100" t="str">
        <f>+D1661</f>
        <v>consult</v>
      </c>
      <c r="E1662" s="101">
        <f>HLOOKUP(D1662,Analytique_classe!$A$3:$S$4,2,FALSE)</f>
        <v>7</v>
      </c>
      <c r="F1662" s="101" t="str">
        <f t="shared" si="184"/>
        <v>Analytique_classe_61_consult</v>
      </c>
      <c r="G1662" s="152">
        <f t="shared" si="186"/>
        <v>0</v>
      </c>
    </row>
    <row r="1663" spans="1:7" ht="26.4" x14ac:dyDescent="0.25">
      <c r="A1663" s="151" t="str">
        <f>+Identification!$C$4</f>
        <v>100000001</v>
      </c>
      <c r="B1663" s="151" t="s">
        <v>354</v>
      </c>
      <c r="C1663" s="95">
        <v>62</v>
      </c>
      <c r="D1663" s="100" t="str">
        <f t="shared" ref="D1663:D1683" si="187">+D1662</f>
        <v>consult</v>
      </c>
      <c r="E1663" s="101">
        <f>HLOOKUP(D1663,Analytique_classe!$A$3:$S$4,2,FALSE)</f>
        <v>7</v>
      </c>
      <c r="F1663" s="101" t="str">
        <f t="shared" si="184"/>
        <v>Analytique_classe_62_consult</v>
      </c>
      <c r="G1663" s="152">
        <f t="shared" si="186"/>
        <v>0</v>
      </c>
    </row>
    <row r="1664" spans="1:7" ht="26.4" x14ac:dyDescent="0.25">
      <c r="A1664" s="151" t="str">
        <f>+Identification!$C$4</f>
        <v>100000001</v>
      </c>
      <c r="B1664" s="151" t="s">
        <v>354</v>
      </c>
      <c r="C1664" s="95">
        <v>63</v>
      </c>
      <c r="D1664" s="100" t="str">
        <f t="shared" si="187"/>
        <v>consult</v>
      </c>
      <c r="E1664" s="101">
        <f>HLOOKUP(D1664,Analytique_classe!$A$3:$S$4,2,FALSE)</f>
        <v>7</v>
      </c>
      <c r="F1664" s="101" t="str">
        <f t="shared" si="184"/>
        <v>Analytique_classe_63_consult</v>
      </c>
      <c r="G1664" s="152">
        <f t="shared" si="186"/>
        <v>0</v>
      </c>
    </row>
    <row r="1665" spans="1:7" ht="26.4" x14ac:dyDescent="0.25">
      <c r="A1665" s="151" t="str">
        <f>+Identification!$C$4</f>
        <v>100000001</v>
      </c>
      <c r="B1665" s="151" t="s">
        <v>354</v>
      </c>
      <c r="C1665" s="95">
        <v>64</v>
      </c>
      <c r="D1665" s="100" t="str">
        <f t="shared" si="187"/>
        <v>consult</v>
      </c>
      <c r="E1665" s="101">
        <f>HLOOKUP(D1665,Analytique_classe!$A$3:$S$4,2,FALSE)</f>
        <v>7</v>
      </c>
      <c r="F1665" s="101" t="str">
        <f t="shared" si="184"/>
        <v>Analytique_classe_64_consult</v>
      </c>
      <c r="G1665" s="152">
        <f t="shared" si="186"/>
        <v>0</v>
      </c>
    </row>
    <row r="1666" spans="1:7" ht="26.4" x14ac:dyDescent="0.25">
      <c r="A1666" s="151" t="str">
        <f>+Identification!$C$4</f>
        <v>100000001</v>
      </c>
      <c r="B1666" s="151" t="s">
        <v>354</v>
      </c>
      <c r="C1666" s="95">
        <v>65</v>
      </c>
      <c r="D1666" s="100" t="str">
        <f t="shared" si="187"/>
        <v>consult</v>
      </c>
      <c r="E1666" s="101">
        <f>HLOOKUP(D1666,Analytique_classe!$A$3:$S$4,2,FALSE)</f>
        <v>7</v>
      </c>
      <c r="F1666" s="101" t="str">
        <f t="shared" si="184"/>
        <v>Analytique_classe_65_consult</v>
      </c>
      <c r="G1666" s="152">
        <f t="shared" si="186"/>
        <v>0</v>
      </c>
    </row>
    <row r="1667" spans="1:7" ht="26.4" x14ac:dyDescent="0.25">
      <c r="A1667" s="151" t="str">
        <f>+Identification!$C$4</f>
        <v>100000001</v>
      </c>
      <c r="B1667" s="151" t="s">
        <v>354</v>
      </c>
      <c r="C1667" s="95">
        <v>66</v>
      </c>
      <c r="D1667" s="100" t="str">
        <f t="shared" si="187"/>
        <v>consult</v>
      </c>
      <c r="E1667" s="101">
        <f>HLOOKUP(D1667,Analytique_classe!$A$3:$S$4,2,FALSE)</f>
        <v>7</v>
      </c>
      <c r="F1667" s="101" t="str">
        <f t="shared" si="184"/>
        <v>Analytique_classe_66_consult</v>
      </c>
      <c r="G1667" s="152">
        <f t="shared" si="186"/>
        <v>0</v>
      </c>
    </row>
    <row r="1668" spans="1:7" ht="26.4" x14ac:dyDescent="0.25">
      <c r="A1668" s="151" t="str">
        <f>+Identification!$C$4</f>
        <v>100000001</v>
      </c>
      <c r="B1668" s="151" t="s">
        <v>354</v>
      </c>
      <c r="C1668" s="95">
        <v>67</v>
      </c>
      <c r="D1668" s="100" t="str">
        <f t="shared" si="187"/>
        <v>consult</v>
      </c>
      <c r="E1668" s="101">
        <f>HLOOKUP(D1668,Analytique_classe!$A$3:$S$4,2,FALSE)</f>
        <v>7</v>
      </c>
      <c r="F1668" s="101" t="str">
        <f t="shared" si="184"/>
        <v>Analytique_classe_67_consult</v>
      </c>
      <c r="G1668" s="152">
        <f t="shared" si="186"/>
        <v>0</v>
      </c>
    </row>
    <row r="1669" spans="1:7" ht="26.4" x14ac:dyDescent="0.25">
      <c r="A1669" s="151" t="str">
        <f>+Identification!$C$4</f>
        <v>100000001</v>
      </c>
      <c r="B1669" s="151" t="s">
        <v>354</v>
      </c>
      <c r="C1669" s="95">
        <v>68</v>
      </c>
      <c r="D1669" s="100" t="str">
        <f t="shared" si="187"/>
        <v>consult</v>
      </c>
      <c r="E1669" s="101">
        <f>HLOOKUP(D1669,Analytique_classe!$A$3:$S$4,2,FALSE)</f>
        <v>7</v>
      </c>
      <c r="F1669" s="101" t="str">
        <f t="shared" si="184"/>
        <v>Analytique_classe_68_consult</v>
      </c>
      <c r="G1669" s="152">
        <f t="shared" si="186"/>
        <v>0</v>
      </c>
    </row>
    <row r="1670" spans="1:7" ht="26.4" x14ac:dyDescent="0.25">
      <c r="A1670" s="151" t="str">
        <f>+Identification!$C$4</f>
        <v>100000001</v>
      </c>
      <c r="B1670" s="151" t="s">
        <v>354</v>
      </c>
      <c r="C1670" s="95">
        <v>69</v>
      </c>
      <c r="D1670" s="100" t="str">
        <f t="shared" si="187"/>
        <v>consult</v>
      </c>
      <c r="E1670" s="101">
        <f>HLOOKUP(D1670,Analytique_classe!$A$3:$S$4,2,FALSE)</f>
        <v>7</v>
      </c>
      <c r="F1670" s="101" t="str">
        <f t="shared" si="184"/>
        <v>Analytique_classe_69_consult</v>
      </c>
      <c r="G1670" s="152">
        <f t="shared" si="186"/>
        <v>0</v>
      </c>
    </row>
    <row r="1671" spans="1:7" ht="26.4" x14ac:dyDescent="0.25">
      <c r="A1671" s="151" t="str">
        <f>+Identification!$C$4</f>
        <v>100000001</v>
      </c>
      <c r="B1671" s="151" t="s">
        <v>354</v>
      </c>
      <c r="C1671" s="96" t="s">
        <v>265</v>
      </c>
      <c r="D1671" s="100" t="str">
        <f t="shared" si="187"/>
        <v>consult</v>
      </c>
      <c r="E1671" s="101">
        <f>HLOOKUP(D1671,Analytique_classe!$A$3:$S$4,2,FALSE)</f>
        <v>7</v>
      </c>
      <c r="F1671" s="101" t="str">
        <f t="shared" si="184"/>
        <v>Analytique_classe_pcctot_consult</v>
      </c>
      <c r="G1671" s="152">
        <f t="shared" si="186"/>
        <v>0</v>
      </c>
    </row>
    <row r="1672" spans="1:7" ht="26.4" x14ac:dyDescent="0.25">
      <c r="A1672" s="151" t="str">
        <f>+Identification!$C$4</f>
        <v>100000001</v>
      </c>
      <c r="B1672" s="151" t="s">
        <v>354</v>
      </c>
      <c r="C1672" s="97">
        <v>70</v>
      </c>
      <c r="D1672" s="100" t="str">
        <f t="shared" si="187"/>
        <v>consult</v>
      </c>
      <c r="E1672" s="101">
        <f>HLOOKUP(D1672,Analytique_classe!$A$3:$S$4,2,FALSE)</f>
        <v>7</v>
      </c>
      <c r="F1672" s="101" t="str">
        <f t="shared" si="184"/>
        <v>Analytique_classe_70_consult</v>
      </c>
      <c r="G1672" s="152">
        <f t="shared" si="186"/>
        <v>0</v>
      </c>
    </row>
    <row r="1673" spans="1:7" ht="26.4" x14ac:dyDescent="0.25">
      <c r="A1673" s="151" t="str">
        <f>+Identification!$C$4</f>
        <v>100000001</v>
      </c>
      <c r="B1673" s="151" t="s">
        <v>354</v>
      </c>
      <c r="C1673" s="97">
        <v>71</v>
      </c>
      <c r="D1673" s="100" t="str">
        <f t="shared" si="187"/>
        <v>consult</v>
      </c>
      <c r="E1673" s="101">
        <f>HLOOKUP(D1673,Analytique_classe!$A$3:$S$4,2,FALSE)</f>
        <v>7</v>
      </c>
      <c r="F1673" s="101" t="str">
        <f t="shared" si="184"/>
        <v>Analytique_classe_71_consult</v>
      </c>
      <c r="G1673" s="152">
        <f t="shared" si="186"/>
        <v>0</v>
      </c>
    </row>
    <row r="1674" spans="1:7" ht="26.4" x14ac:dyDescent="0.25">
      <c r="A1674" s="151" t="str">
        <f>+Identification!$C$4</f>
        <v>100000001</v>
      </c>
      <c r="B1674" s="151" t="s">
        <v>354</v>
      </c>
      <c r="C1674" s="97">
        <v>72</v>
      </c>
      <c r="D1674" s="100" t="str">
        <f t="shared" si="187"/>
        <v>consult</v>
      </c>
      <c r="E1674" s="101">
        <f>HLOOKUP(D1674,Analytique_classe!$A$3:$S$4,2,FALSE)</f>
        <v>7</v>
      </c>
      <c r="F1674" s="101" t="str">
        <f t="shared" si="184"/>
        <v>Analytique_classe_72_consult</v>
      </c>
      <c r="G1674" s="152">
        <f t="shared" si="186"/>
        <v>0</v>
      </c>
    </row>
    <row r="1675" spans="1:7" ht="26.4" x14ac:dyDescent="0.25">
      <c r="A1675" s="151" t="str">
        <f>+Identification!$C$4</f>
        <v>100000001</v>
      </c>
      <c r="B1675" s="151" t="s">
        <v>354</v>
      </c>
      <c r="C1675" s="97">
        <v>73</v>
      </c>
      <c r="D1675" s="100" t="str">
        <f>+D1673</f>
        <v>consult</v>
      </c>
      <c r="E1675" s="101">
        <f>HLOOKUP(D1675,Analytique_classe!$A$3:$S$4,2,FALSE)</f>
        <v>7</v>
      </c>
      <c r="F1675" s="101" t="str">
        <f t="shared" si="184"/>
        <v>Analytique_classe_73_consult</v>
      </c>
      <c r="G1675" s="152">
        <f t="shared" si="186"/>
        <v>0</v>
      </c>
    </row>
    <row r="1676" spans="1:7" ht="26.4" x14ac:dyDescent="0.25">
      <c r="A1676" s="151" t="str">
        <f>+Identification!$C$4</f>
        <v>100000001</v>
      </c>
      <c r="B1676" s="151" t="s">
        <v>354</v>
      </c>
      <c r="C1676" s="97">
        <v>74</v>
      </c>
      <c r="D1676" s="100" t="str">
        <f>+D1674</f>
        <v>consult</v>
      </c>
      <c r="E1676" s="101">
        <f>HLOOKUP(D1676,Analytique_classe!$A$3:$S$4,2,FALSE)</f>
        <v>7</v>
      </c>
      <c r="F1676" s="101" t="str">
        <f t="shared" si="184"/>
        <v>Analytique_classe_74_consult</v>
      </c>
      <c r="G1676" s="152">
        <f t="shared" si="186"/>
        <v>0</v>
      </c>
    </row>
    <row r="1677" spans="1:7" ht="26.4" x14ac:dyDescent="0.25">
      <c r="A1677" s="151" t="str">
        <f>+Identification!$C$4</f>
        <v>100000001</v>
      </c>
      <c r="B1677" s="151" t="s">
        <v>354</v>
      </c>
      <c r="C1677" s="97">
        <v>75</v>
      </c>
      <c r="D1677" s="100" t="str">
        <f t="shared" si="187"/>
        <v>consult</v>
      </c>
      <c r="E1677" s="101">
        <f>HLOOKUP(D1677,Analytique_classe!$A$3:$S$4,2,FALSE)</f>
        <v>7</v>
      </c>
      <c r="F1677" s="101" t="str">
        <f t="shared" si="184"/>
        <v>Analytique_classe_75_consult</v>
      </c>
      <c r="G1677" s="152">
        <f t="shared" si="186"/>
        <v>0</v>
      </c>
    </row>
    <row r="1678" spans="1:7" ht="26.4" x14ac:dyDescent="0.25">
      <c r="A1678" s="151" t="str">
        <f>+Identification!$C$4</f>
        <v>100000001</v>
      </c>
      <c r="B1678" s="151" t="s">
        <v>354</v>
      </c>
      <c r="C1678" s="97">
        <v>76</v>
      </c>
      <c r="D1678" s="100" t="str">
        <f t="shared" si="187"/>
        <v>consult</v>
      </c>
      <c r="E1678" s="101">
        <f>HLOOKUP(D1678,Analytique_classe!$A$3:$S$4,2,FALSE)</f>
        <v>7</v>
      </c>
      <c r="F1678" s="101" t="str">
        <f t="shared" si="184"/>
        <v>Analytique_classe_76_consult</v>
      </c>
      <c r="G1678" s="152">
        <f t="shared" si="186"/>
        <v>0</v>
      </c>
    </row>
    <row r="1679" spans="1:7" ht="26.4" x14ac:dyDescent="0.25">
      <c r="A1679" s="151" t="str">
        <f>+Identification!$C$4</f>
        <v>100000001</v>
      </c>
      <c r="B1679" s="151" t="s">
        <v>354</v>
      </c>
      <c r="C1679" s="97">
        <v>77</v>
      </c>
      <c r="D1679" s="100" t="str">
        <f t="shared" si="187"/>
        <v>consult</v>
      </c>
      <c r="E1679" s="101">
        <f>HLOOKUP(D1679,Analytique_classe!$A$3:$S$4,2,FALSE)</f>
        <v>7</v>
      </c>
      <c r="F1679" s="101" t="str">
        <f t="shared" si="184"/>
        <v>Analytique_classe_77_consult</v>
      </c>
      <c r="G1679" s="152">
        <f t="shared" si="186"/>
        <v>0</v>
      </c>
    </row>
    <row r="1680" spans="1:7" ht="26.4" x14ac:dyDescent="0.25">
      <c r="A1680" s="151" t="str">
        <f>+Identification!$C$4</f>
        <v>100000001</v>
      </c>
      <c r="B1680" s="151" t="s">
        <v>354</v>
      </c>
      <c r="C1680" s="97">
        <v>78</v>
      </c>
      <c r="D1680" s="100" t="str">
        <f t="shared" si="187"/>
        <v>consult</v>
      </c>
      <c r="E1680" s="101">
        <f>HLOOKUP(D1680,Analytique_classe!$A$3:$S$4,2,FALSE)</f>
        <v>7</v>
      </c>
      <c r="F1680" s="101" t="str">
        <f t="shared" si="184"/>
        <v>Analytique_classe_78_consult</v>
      </c>
      <c r="G1680" s="152">
        <f t="shared" si="186"/>
        <v>0</v>
      </c>
    </row>
    <row r="1681" spans="1:7" ht="26.4" x14ac:dyDescent="0.25">
      <c r="A1681" s="151" t="str">
        <f>+Identification!$C$4</f>
        <v>100000001</v>
      </c>
      <c r="B1681" s="151" t="s">
        <v>354</v>
      </c>
      <c r="C1681" s="97">
        <v>79</v>
      </c>
      <c r="D1681" s="100" t="str">
        <f t="shared" si="187"/>
        <v>consult</v>
      </c>
      <c r="E1681" s="101">
        <f>HLOOKUP(D1681,Analytique_classe!$A$3:$S$4,2,FALSE)</f>
        <v>7</v>
      </c>
      <c r="F1681" s="101" t="str">
        <f t="shared" si="184"/>
        <v>Analytique_classe_79_consult</v>
      </c>
      <c r="G1681" s="152">
        <f t="shared" si="186"/>
        <v>0</v>
      </c>
    </row>
    <row r="1682" spans="1:7" ht="26.4" x14ac:dyDescent="0.25">
      <c r="A1682" s="151" t="str">
        <f>+Identification!$C$4</f>
        <v>100000001</v>
      </c>
      <c r="B1682" s="151" t="s">
        <v>354</v>
      </c>
      <c r="C1682" s="96" t="s">
        <v>266</v>
      </c>
      <c r="D1682" s="100" t="str">
        <f t="shared" si="187"/>
        <v>consult</v>
      </c>
      <c r="E1682" s="101">
        <f>HLOOKUP(D1682,Analytique_classe!$A$3:$S$4,2,FALSE)</f>
        <v>7</v>
      </c>
      <c r="F1682" s="101" t="str">
        <f t="shared" si="184"/>
        <v>Analytique_classe_pcptot_consult</v>
      </c>
      <c r="G1682" s="152">
        <f t="shared" si="186"/>
        <v>0</v>
      </c>
    </row>
    <row r="1683" spans="1:7" ht="26.4" x14ac:dyDescent="0.25">
      <c r="A1683" s="151" t="str">
        <f>+Identification!$C$4</f>
        <v>100000001</v>
      </c>
      <c r="B1683" s="151" t="s">
        <v>354</v>
      </c>
      <c r="C1683" s="96" t="s">
        <v>342</v>
      </c>
      <c r="D1683" s="100" t="str">
        <f t="shared" si="187"/>
        <v>consult</v>
      </c>
      <c r="E1683" s="101">
        <f>HLOOKUP(D1683,Analytique_classe!$A$3:$S$4,2,FALSE)</f>
        <v>7</v>
      </c>
      <c r="F1683" s="101" t="str">
        <f t="shared" si="184"/>
        <v>Analytique_classe_solde_consult</v>
      </c>
      <c r="G1683" s="152">
        <f t="shared" si="186"/>
        <v>0</v>
      </c>
    </row>
    <row r="1684" spans="1:7" ht="26.4" x14ac:dyDescent="0.25">
      <c r="A1684" s="135" t="str">
        <f>+Identification!$C$4</f>
        <v>100000001</v>
      </c>
      <c r="B1684" s="135" t="s">
        <v>354</v>
      </c>
      <c r="C1684" s="98">
        <v>60</v>
      </c>
      <c r="D1684" s="99" t="s">
        <v>297</v>
      </c>
      <c r="E1684" s="93">
        <f>HLOOKUP(D1684,Analytique_classe!$A$3:$S$4,2,FALSE)</f>
        <v>8</v>
      </c>
      <c r="F1684" s="93" t="str">
        <f t="shared" si="184"/>
        <v>Analytique_classe_60_dispo_perso</v>
      </c>
      <c r="G1684" s="143">
        <f t="shared" si="186"/>
        <v>0</v>
      </c>
    </row>
    <row r="1685" spans="1:7" ht="26.4" x14ac:dyDescent="0.25">
      <c r="A1685" s="151" t="str">
        <f>+Identification!$C$4</f>
        <v>100000001</v>
      </c>
      <c r="B1685" s="151" t="s">
        <v>354</v>
      </c>
      <c r="C1685" s="95">
        <v>61</v>
      </c>
      <c r="D1685" s="100" t="str">
        <f>+D1684</f>
        <v>dispo_perso</v>
      </c>
      <c r="E1685" s="101">
        <f>HLOOKUP(D1685,Analytique_classe!$A$3:$S$4,2,FALSE)</f>
        <v>8</v>
      </c>
      <c r="F1685" s="101" t="str">
        <f t="shared" si="184"/>
        <v>Analytique_classe_61_dispo_perso</v>
      </c>
      <c r="G1685" s="152">
        <f t="shared" si="186"/>
        <v>0</v>
      </c>
    </row>
    <row r="1686" spans="1:7" ht="26.4" x14ac:dyDescent="0.25">
      <c r="A1686" s="151" t="str">
        <f>+Identification!$C$4</f>
        <v>100000001</v>
      </c>
      <c r="B1686" s="151" t="s">
        <v>354</v>
      </c>
      <c r="C1686" s="95">
        <v>62</v>
      </c>
      <c r="D1686" s="100" t="str">
        <f t="shared" ref="D1686:D1706" si="188">+D1685</f>
        <v>dispo_perso</v>
      </c>
      <c r="E1686" s="101">
        <f>HLOOKUP(D1686,Analytique_classe!$A$3:$S$4,2,FALSE)</f>
        <v>8</v>
      </c>
      <c r="F1686" s="101" t="str">
        <f t="shared" si="184"/>
        <v>Analytique_classe_62_dispo_perso</v>
      </c>
      <c r="G1686" s="152">
        <f t="shared" si="186"/>
        <v>0</v>
      </c>
    </row>
    <row r="1687" spans="1:7" ht="26.4" x14ac:dyDescent="0.25">
      <c r="A1687" s="151" t="str">
        <f>+Identification!$C$4</f>
        <v>100000001</v>
      </c>
      <c r="B1687" s="151" t="s">
        <v>354</v>
      </c>
      <c r="C1687" s="95">
        <v>63</v>
      </c>
      <c r="D1687" s="100" t="str">
        <f t="shared" si="188"/>
        <v>dispo_perso</v>
      </c>
      <c r="E1687" s="101">
        <f>HLOOKUP(D1687,Analytique_classe!$A$3:$S$4,2,FALSE)</f>
        <v>8</v>
      </c>
      <c r="F1687" s="101" t="str">
        <f t="shared" si="184"/>
        <v>Analytique_classe_63_dispo_perso</v>
      </c>
      <c r="G1687" s="152">
        <f t="shared" si="186"/>
        <v>0</v>
      </c>
    </row>
    <row r="1688" spans="1:7" ht="26.4" x14ac:dyDescent="0.25">
      <c r="A1688" s="151" t="str">
        <f>+Identification!$C$4</f>
        <v>100000001</v>
      </c>
      <c r="B1688" s="151" t="s">
        <v>354</v>
      </c>
      <c r="C1688" s="95">
        <v>64</v>
      </c>
      <c r="D1688" s="100" t="str">
        <f t="shared" si="188"/>
        <v>dispo_perso</v>
      </c>
      <c r="E1688" s="101">
        <f>HLOOKUP(D1688,Analytique_classe!$A$3:$S$4,2,FALSE)</f>
        <v>8</v>
      </c>
      <c r="F1688" s="101" t="str">
        <f t="shared" si="184"/>
        <v>Analytique_classe_64_dispo_perso</v>
      </c>
      <c r="G1688" s="152">
        <f t="shared" si="186"/>
        <v>0</v>
      </c>
    </row>
    <row r="1689" spans="1:7" ht="26.4" x14ac:dyDescent="0.25">
      <c r="A1689" s="151" t="str">
        <f>+Identification!$C$4</f>
        <v>100000001</v>
      </c>
      <c r="B1689" s="151" t="s">
        <v>354</v>
      </c>
      <c r="C1689" s="95">
        <v>65</v>
      </c>
      <c r="D1689" s="100" t="str">
        <f t="shared" si="188"/>
        <v>dispo_perso</v>
      </c>
      <c r="E1689" s="101">
        <f>HLOOKUP(D1689,Analytique_classe!$A$3:$S$4,2,FALSE)</f>
        <v>8</v>
      </c>
      <c r="F1689" s="101" t="str">
        <f t="shared" si="184"/>
        <v>Analytique_classe_65_dispo_perso</v>
      </c>
      <c r="G1689" s="152">
        <f t="shared" si="186"/>
        <v>0</v>
      </c>
    </row>
    <row r="1690" spans="1:7" ht="26.4" x14ac:dyDescent="0.25">
      <c r="A1690" s="151" t="str">
        <f>+Identification!$C$4</f>
        <v>100000001</v>
      </c>
      <c r="B1690" s="151" t="s">
        <v>354</v>
      </c>
      <c r="C1690" s="95">
        <v>66</v>
      </c>
      <c r="D1690" s="100" t="str">
        <f t="shared" si="188"/>
        <v>dispo_perso</v>
      </c>
      <c r="E1690" s="101">
        <f>HLOOKUP(D1690,Analytique_classe!$A$3:$S$4,2,FALSE)</f>
        <v>8</v>
      </c>
      <c r="F1690" s="101" t="str">
        <f t="shared" si="184"/>
        <v>Analytique_classe_66_dispo_perso</v>
      </c>
      <c r="G1690" s="152">
        <f t="shared" si="186"/>
        <v>0</v>
      </c>
    </row>
    <row r="1691" spans="1:7" ht="26.4" x14ac:dyDescent="0.25">
      <c r="A1691" s="151" t="str">
        <f>+Identification!$C$4</f>
        <v>100000001</v>
      </c>
      <c r="B1691" s="151" t="s">
        <v>354</v>
      </c>
      <c r="C1691" s="95">
        <v>67</v>
      </c>
      <c r="D1691" s="100" t="str">
        <f t="shared" si="188"/>
        <v>dispo_perso</v>
      </c>
      <c r="E1691" s="101">
        <f>HLOOKUP(D1691,Analytique_classe!$A$3:$S$4,2,FALSE)</f>
        <v>8</v>
      </c>
      <c r="F1691" s="101" t="str">
        <f t="shared" si="184"/>
        <v>Analytique_classe_67_dispo_perso</v>
      </c>
      <c r="G1691" s="152">
        <f t="shared" si="186"/>
        <v>0</v>
      </c>
    </row>
    <row r="1692" spans="1:7" ht="26.4" x14ac:dyDescent="0.25">
      <c r="A1692" s="151" t="str">
        <f>+Identification!$C$4</f>
        <v>100000001</v>
      </c>
      <c r="B1692" s="151" t="s">
        <v>354</v>
      </c>
      <c r="C1692" s="95">
        <v>68</v>
      </c>
      <c r="D1692" s="100" t="str">
        <f t="shared" si="188"/>
        <v>dispo_perso</v>
      </c>
      <c r="E1692" s="101">
        <f>HLOOKUP(D1692,Analytique_classe!$A$3:$S$4,2,FALSE)</f>
        <v>8</v>
      </c>
      <c r="F1692" s="101" t="str">
        <f t="shared" si="184"/>
        <v>Analytique_classe_68_dispo_perso</v>
      </c>
      <c r="G1692" s="152">
        <f t="shared" si="186"/>
        <v>0</v>
      </c>
    </row>
    <row r="1693" spans="1:7" ht="26.4" x14ac:dyDescent="0.25">
      <c r="A1693" s="151" t="str">
        <f>+Identification!$C$4</f>
        <v>100000001</v>
      </c>
      <c r="B1693" s="151" t="s">
        <v>354</v>
      </c>
      <c r="C1693" s="95">
        <v>69</v>
      </c>
      <c r="D1693" s="100" t="str">
        <f t="shared" si="188"/>
        <v>dispo_perso</v>
      </c>
      <c r="E1693" s="101">
        <f>HLOOKUP(D1693,Analytique_classe!$A$3:$S$4,2,FALSE)</f>
        <v>8</v>
      </c>
      <c r="F1693" s="101" t="str">
        <f t="shared" si="184"/>
        <v>Analytique_classe_69_dispo_perso</v>
      </c>
      <c r="G1693" s="152">
        <f t="shared" si="186"/>
        <v>0</v>
      </c>
    </row>
    <row r="1694" spans="1:7" ht="26.4" x14ac:dyDescent="0.25">
      <c r="A1694" s="151" t="str">
        <f>+Identification!$C$4</f>
        <v>100000001</v>
      </c>
      <c r="B1694" s="151" t="s">
        <v>354</v>
      </c>
      <c r="C1694" s="96" t="s">
        <v>265</v>
      </c>
      <c r="D1694" s="100" t="str">
        <f t="shared" si="188"/>
        <v>dispo_perso</v>
      </c>
      <c r="E1694" s="101">
        <f>HLOOKUP(D1694,Analytique_classe!$A$3:$S$4,2,FALSE)</f>
        <v>8</v>
      </c>
      <c r="F1694" s="101" t="str">
        <f t="shared" ref="F1694:F1760" si="189">CONCATENATE(B1694,"_",C1694,"_",D1694)</f>
        <v>Analytique_classe_pcctot_dispo_perso</v>
      </c>
      <c r="G1694" s="152">
        <f t="shared" si="186"/>
        <v>0</v>
      </c>
    </row>
    <row r="1695" spans="1:7" ht="26.4" x14ac:dyDescent="0.25">
      <c r="A1695" s="151" t="str">
        <f>+Identification!$C$4</f>
        <v>100000001</v>
      </c>
      <c r="B1695" s="151" t="s">
        <v>354</v>
      </c>
      <c r="C1695" s="97">
        <v>70</v>
      </c>
      <c r="D1695" s="100" t="str">
        <f t="shared" si="188"/>
        <v>dispo_perso</v>
      </c>
      <c r="E1695" s="101">
        <f>HLOOKUP(D1695,Analytique_classe!$A$3:$S$4,2,FALSE)</f>
        <v>8</v>
      </c>
      <c r="F1695" s="101" t="str">
        <f t="shared" si="189"/>
        <v>Analytique_classe_70_dispo_perso</v>
      </c>
      <c r="G1695" s="152">
        <f t="shared" si="186"/>
        <v>0</v>
      </c>
    </row>
    <row r="1696" spans="1:7" ht="26.4" x14ac:dyDescent="0.25">
      <c r="A1696" s="151" t="str">
        <f>+Identification!$C$4</f>
        <v>100000001</v>
      </c>
      <c r="B1696" s="151" t="s">
        <v>354</v>
      </c>
      <c r="C1696" s="97">
        <v>71</v>
      </c>
      <c r="D1696" s="100" t="str">
        <f t="shared" si="188"/>
        <v>dispo_perso</v>
      </c>
      <c r="E1696" s="101">
        <f>HLOOKUP(D1696,Analytique_classe!$A$3:$S$4,2,FALSE)</f>
        <v>8</v>
      </c>
      <c r="F1696" s="101" t="str">
        <f t="shared" si="189"/>
        <v>Analytique_classe_71_dispo_perso</v>
      </c>
      <c r="G1696" s="152">
        <f t="shared" si="186"/>
        <v>0</v>
      </c>
    </row>
    <row r="1697" spans="1:7" ht="26.4" x14ac:dyDescent="0.25">
      <c r="A1697" s="151" t="str">
        <f>+Identification!$C$4</f>
        <v>100000001</v>
      </c>
      <c r="B1697" s="151" t="s">
        <v>354</v>
      </c>
      <c r="C1697" s="97">
        <v>72</v>
      </c>
      <c r="D1697" s="100" t="str">
        <f t="shared" si="188"/>
        <v>dispo_perso</v>
      </c>
      <c r="E1697" s="101">
        <f>HLOOKUP(D1697,Analytique_classe!$A$3:$S$4,2,FALSE)</f>
        <v>8</v>
      </c>
      <c r="F1697" s="101" t="str">
        <f t="shared" si="189"/>
        <v>Analytique_classe_72_dispo_perso</v>
      </c>
      <c r="G1697" s="152">
        <f t="shared" si="186"/>
        <v>0</v>
      </c>
    </row>
    <row r="1698" spans="1:7" ht="26.4" x14ac:dyDescent="0.25">
      <c r="A1698" s="151" t="str">
        <f>+Identification!$C$4</f>
        <v>100000001</v>
      </c>
      <c r="B1698" s="151" t="s">
        <v>354</v>
      </c>
      <c r="C1698" s="97">
        <v>73</v>
      </c>
      <c r="D1698" s="100" t="str">
        <f>+D1696</f>
        <v>dispo_perso</v>
      </c>
      <c r="E1698" s="101">
        <f>HLOOKUP(D1698,Analytique_classe!$A$3:$S$4,2,FALSE)</f>
        <v>8</v>
      </c>
      <c r="F1698" s="101" t="str">
        <f t="shared" si="189"/>
        <v>Analytique_classe_73_dispo_perso</v>
      </c>
      <c r="G1698" s="152">
        <f t="shared" si="186"/>
        <v>0</v>
      </c>
    </row>
    <row r="1699" spans="1:7" ht="26.4" x14ac:dyDescent="0.25">
      <c r="A1699" s="151" t="str">
        <f>+Identification!$C$4</f>
        <v>100000001</v>
      </c>
      <c r="B1699" s="151" t="s">
        <v>354</v>
      </c>
      <c r="C1699" s="97">
        <v>74</v>
      </c>
      <c r="D1699" s="100" t="str">
        <f>+D1697</f>
        <v>dispo_perso</v>
      </c>
      <c r="E1699" s="101">
        <f>HLOOKUP(D1699,Analytique_classe!$A$3:$S$4,2,FALSE)</f>
        <v>8</v>
      </c>
      <c r="F1699" s="101" t="str">
        <f t="shared" si="189"/>
        <v>Analytique_classe_74_dispo_perso</v>
      </c>
      <c r="G1699" s="152">
        <f t="shared" si="186"/>
        <v>0</v>
      </c>
    </row>
    <row r="1700" spans="1:7" ht="26.4" x14ac:dyDescent="0.25">
      <c r="A1700" s="151" t="str">
        <f>+Identification!$C$4</f>
        <v>100000001</v>
      </c>
      <c r="B1700" s="151" t="s">
        <v>354</v>
      </c>
      <c r="C1700" s="97">
        <v>75</v>
      </c>
      <c r="D1700" s="100" t="str">
        <f t="shared" si="188"/>
        <v>dispo_perso</v>
      </c>
      <c r="E1700" s="101">
        <f>HLOOKUP(D1700,Analytique_classe!$A$3:$S$4,2,FALSE)</f>
        <v>8</v>
      </c>
      <c r="F1700" s="101" t="str">
        <f t="shared" si="189"/>
        <v>Analytique_classe_75_dispo_perso</v>
      </c>
      <c r="G1700" s="152">
        <f t="shared" si="186"/>
        <v>0</v>
      </c>
    </row>
    <row r="1701" spans="1:7" ht="26.4" x14ac:dyDescent="0.25">
      <c r="A1701" s="151" t="str">
        <f>+Identification!$C$4</f>
        <v>100000001</v>
      </c>
      <c r="B1701" s="151" t="s">
        <v>354</v>
      </c>
      <c r="C1701" s="97">
        <v>76</v>
      </c>
      <c r="D1701" s="100" t="str">
        <f t="shared" si="188"/>
        <v>dispo_perso</v>
      </c>
      <c r="E1701" s="101">
        <f>HLOOKUP(D1701,Analytique_classe!$A$3:$S$4,2,FALSE)</f>
        <v>8</v>
      </c>
      <c r="F1701" s="101" t="str">
        <f t="shared" si="189"/>
        <v>Analytique_classe_76_dispo_perso</v>
      </c>
      <c r="G1701" s="152">
        <f t="shared" si="186"/>
        <v>0</v>
      </c>
    </row>
    <row r="1702" spans="1:7" ht="26.4" x14ac:dyDescent="0.25">
      <c r="A1702" s="151" t="str">
        <f>+Identification!$C$4</f>
        <v>100000001</v>
      </c>
      <c r="B1702" s="151" t="s">
        <v>354</v>
      </c>
      <c r="C1702" s="97">
        <v>77</v>
      </c>
      <c r="D1702" s="100" t="str">
        <f t="shared" si="188"/>
        <v>dispo_perso</v>
      </c>
      <c r="E1702" s="101">
        <f>HLOOKUP(D1702,Analytique_classe!$A$3:$S$4,2,FALSE)</f>
        <v>8</v>
      </c>
      <c r="F1702" s="101" t="str">
        <f t="shared" si="189"/>
        <v>Analytique_classe_77_dispo_perso</v>
      </c>
      <c r="G1702" s="152">
        <f t="shared" si="186"/>
        <v>0</v>
      </c>
    </row>
    <row r="1703" spans="1:7" ht="26.4" x14ac:dyDescent="0.25">
      <c r="A1703" s="151" t="str">
        <f>+Identification!$C$4</f>
        <v>100000001</v>
      </c>
      <c r="B1703" s="151" t="s">
        <v>354</v>
      </c>
      <c r="C1703" s="97">
        <v>78</v>
      </c>
      <c r="D1703" s="100" t="str">
        <f t="shared" si="188"/>
        <v>dispo_perso</v>
      </c>
      <c r="E1703" s="101">
        <f>HLOOKUP(D1703,Analytique_classe!$A$3:$S$4,2,FALSE)</f>
        <v>8</v>
      </c>
      <c r="F1703" s="101" t="str">
        <f t="shared" si="189"/>
        <v>Analytique_classe_78_dispo_perso</v>
      </c>
      <c r="G1703" s="152">
        <f t="shared" si="186"/>
        <v>0</v>
      </c>
    </row>
    <row r="1704" spans="1:7" ht="26.4" x14ac:dyDescent="0.25">
      <c r="A1704" s="151" t="str">
        <f>+Identification!$C$4</f>
        <v>100000001</v>
      </c>
      <c r="B1704" s="151" t="s">
        <v>354</v>
      </c>
      <c r="C1704" s="97">
        <v>79</v>
      </c>
      <c r="D1704" s="100" t="str">
        <f t="shared" si="188"/>
        <v>dispo_perso</v>
      </c>
      <c r="E1704" s="101">
        <f>HLOOKUP(D1704,Analytique_classe!$A$3:$S$4,2,FALSE)</f>
        <v>8</v>
      </c>
      <c r="F1704" s="101" t="str">
        <f t="shared" si="189"/>
        <v>Analytique_classe_79_dispo_perso</v>
      </c>
      <c r="G1704" s="152">
        <f t="shared" si="186"/>
        <v>0</v>
      </c>
    </row>
    <row r="1705" spans="1:7" ht="26.4" x14ac:dyDescent="0.25">
      <c r="A1705" s="151" t="str">
        <f>+Identification!$C$4</f>
        <v>100000001</v>
      </c>
      <c r="B1705" s="151" t="s">
        <v>354</v>
      </c>
      <c r="C1705" s="96" t="s">
        <v>266</v>
      </c>
      <c r="D1705" s="100" t="str">
        <f t="shared" si="188"/>
        <v>dispo_perso</v>
      </c>
      <c r="E1705" s="101">
        <f>HLOOKUP(D1705,Analytique_classe!$A$3:$S$4,2,FALSE)</f>
        <v>8</v>
      </c>
      <c r="F1705" s="101" t="str">
        <f t="shared" si="189"/>
        <v>Analytique_classe_pcptot_dispo_perso</v>
      </c>
      <c r="G1705" s="152">
        <f t="shared" si="186"/>
        <v>0</v>
      </c>
    </row>
    <row r="1706" spans="1:7" ht="26.4" x14ac:dyDescent="0.25">
      <c r="A1706" s="151" t="str">
        <f>+Identification!$C$4</f>
        <v>100000001</v>
      </c>
      <c r="B1706" s="151" t="s">
        <v>354</v>
      </c>
      <c r="C1706" s="96" t="s">
        <v>342</v>
      </c>
      <c r="D1706" s="100" t="str">
        <f t="shared" si="188"/>
        <v>dispo_perso</v>
      </c>
      <c r="E1706" s="101">
        <f>HLOOKUP(D1706,Analytique_classe!$A$3:$S$4,2,FALSE)</f>
        <v>8</v>
      </c>
      <c r="F1706" s="101" t="str">
        <f t="shared" si="189"/>
        <v>Analytique_classe_solde_dispo_perso</v>
      </c>
      <c r="G1706" s="152">
        <f t="shared" si="186"/>
        <v>0</v>
      </c>
    </row>
    <row r="1707" spans="1:7" ht="26.4" x14ac:dyDescent="0.25">
      <c r="A1707" s="135" t="str">
        <f>+Identification!$C$4</f>
        <v>100000001</v>
      </c>
      <c r="B1707" s="135" t="s">
        <v>354</v>
      </c>
      <c r="C1707" s="98">
        <v>60</v>
      </c>
      <c r="D1707" s="99" t="s">
        <v>294</v>
      </c>
      <c r="E1707" s="93">
        <f>HLOOKUP(D1707,Analytique_classe!$A$3:$S$4,2,FALSE)</f>
        <v>9</v>
      </c>
      <c r="F1707" s="93" t="str">
        <f t="shared" si="189"/>
        <v>Analytique_classe_60_autre_sieg</v>
      </c>
      <c r="G1707" s="143">
        <f t="shared" si="186"/>
        <v>0</v>
      </c>
    </row>
    <row r="1708" spans="1:7" ht="26.4" x14ac:dyDescent="0.25">
      <c r="A1708" s="151" t="str">
        <f>+Identification!$C$4</f>
        <v>100000001</v>
      </c>
      <c r="B1708" s="151" t="s">
        <v>354</v>
      </c>
      <c r="C1708" s="95">
        <v>61</v>
      </c>
      <c r="D1708" s="100" t="str">
        <f>+D1707</f>
        <v>autre_sieg</v>
      </c>
      <c r="E1708" s="101">
        <f>HLOOKUP(D1708,Analytique_classe!$A$3:$S$4,2,FALSE)</f>
        <v>9</v>
      </c>
      <c r="F1708" s="101" t="str">
        <f t="shared" si="189"/>
        <v>Analytique_classe_61_autre_sieg</v>
      </c>
      <c r="G1708" s="152">
        <f t="shared" si="186"/>
        <v>0</v>
      </c>
    </row>
    <row r="1709" spans="1:7" ht="26.4" x14ac:dyDescent="0.25">
      <c r="A1709" s="151" t="str">
        <f>+Identification!$C$4</f>
        <v>100000001</v>
      </c>
      <c r="B1709" s="151" t="s">
        <v>354</v>
      </c>
      <c r="C1709" s="95">
        <v>62</v>
      </c>
      <c r="D1709" s="100" t="str">
        <f t="shared" ref="D1709:D1729" si="190">+D1708</f>
        <v>autre_sieg</v>
      </c>
      <c r="E1709" s="101">
        <f>HLOOKUP(D1709,Analytique_classe!$A$3:$S$4,2,FALSE)</f>
        <v>9</v>
      </c>
      <c r="F1709" s="101" t="str">
        <f t="shared" si="189"/>
        <v>Analytique_classe_62_autre_sieg</v>
      </c>
      <c r="G1709" s="152">
        <f t="shared" si="186"/>
        <v>0</v>
      </c>
    </row>
    <row r="1710" spans="1:7" ht="26.4" x14ac:dyDescent="0.25">
      <c r="A1710" s="151" t="str">
        <f>+Identification!$C$4</f>
        <v>100000001</v>
      </c>
      <c r="B1710" s="151" t="s">
        <v>354</v>
      </c>
      <c r="C1710" s="95">
        <v>63</v>
      </c>
      <c r="D1710" s="100" t="str">
        <f t="shared" si="190"/>
        <v>autre_sieg</v>
      </c>
      <c r="E1710" s="101">
        <f>HLOOKUP(D1710,Analytique_classe!$A$3:$S$4,2,FALSE)</f>
        <v>9</v>
      </c>
      <c r="F1710" s="101" t="str">
        <f t="shared" si="189"/>
        <v>Analytique_classe_63_autre_sieg</v>
      </c>
      <c r="G1710" s="152">
        <f t="shared" si="186"/>
        <v>0</v>
      </c>
    </row>
    <row r="1711" spans="1:7" ht="26.4" x14ac:dyDescent="0.25">
      <c r="A1711" s="151" t="str">
        <f>+Identification!$C$4</f>
        <v>100000001</v>
      </c>
      <c r="B1711" s="151" t="s">
        <v>354</v>
      </c>
      <c r="C1711" s="95">
        <v>64</v>
      </c>
      <c r="D1711" s="100" t="str">
        <f t="shared" si="190"/>
        <v>autre_sieg</v>
      </c>
      <c r="E1711" s="101">
        <f>HLOOKUP(D1711,Analytique_classe!$A$3:$S$4,2,FALSE)</f>
        <v>9</v>
      </c>
      <c r="F1711" s="101" t="str">
        <f t="shared" si="189"/>
        <v>Analytique_classe_64_autre_sieg</v>
      </c>
      <c r="G1711" s="152">
        <f t="shared" si="186"/>
        <v>0</v>
      </c>
    </row>
    <row r="1712" spans="1:7" ht="26.4" x14ac:dyDescent="0.25">
      <c r="A1712" s="151" t="str">
        <f>+Identification!$C$4</f>
        <v>100000001</v>
      </c>
      <c r="B1712" s="151" t="s">
        <v>354</v>
      </c>
      <c r="C1712" s="95">
        <v>65</v>
      </c>
      <c r="D1712" s="100" t="str">
        <f t="shared" si="190"/>
        <v>autre_sieg</v>
      </c>
      <c r="E1712" s="101">
        <f>HLOOKUP(D1712,Analytique_classe!$A$3:$S$4,2,FALSE)</f>
        <v>9</v>
      </c>
      <c r="F1712" s="101" t="str">
        <f t="shared" si="189"/>
        <v>Analytique_classe_65_autre_sieg</v>
      </c>
      <c r="G1712" s="152">
        <f t="shared" si="186"/>
        <v>0</v>
      </c>
    </row>
    <row r="1713" spans="1:7" ht="26.4" x14ac:dyDescent="0.25">
      <c r="A1713" s="151" t="str">
        <f>+Identification!$C$4</f>
        <v>100000001</v>
      </c>
      <c r="B1713" s="151" t="s">
        <v>354</v>
      </c>
      <c r="C1713" s="95">
        <v>66</v>
      </c>
      <c r="D1713" s="100" t="str">
        <f t="shared" si="190"/>
        <v>autre_sieg</v>
      </c>
      <c r="E1713" s="101">
        <f>HLOOKUP(D1713,Analytique_classe!$A$3:$S$4,2,FALSE)</f>
        <v>9</v>
      </c>
      <c r="F1713" s="101" t="str">
        <f t="shared" si="189"/>
        <v>Analytique_classe_66_autre_sieg</v>
      </c>
      <c r="G1713" s="152">
        <f t="shared" si="186"/>
        <v>0</v>
      </c>
    </row>
    <row r="1714" spans="1:7" ht="26.4" x14ac:dyDescent="0.25">
      <c r="A1714" s="151" t="str">
        <f>+Identification!$C$4</f>
        <v>100000001</v>
      </c>
      <c r="B1714" s="151" t="s">
        <v>354</v>
      </c>
      <c r="C1714" s="95">
        <v>67</v>
      </c>
      <c r="D1714" s="100" t="str">
        <f t="shared" si="190"/>
        <v>autre_sieg</v>
      </c>
      <c r="E1714" s="101">
        <f>HLOOKUP(D1714,Analytique_classe!$A$3:$S$4,2,FALSE)</f>
        <v>9</v>
      </c>
      <c r="F1714" s="101" t="str">
        <f t="shared" si="189"/>
        <v>Analytique_classe_67_autre_sieg</v>
      </c>
      <c r="G1714" s="152">
        <f t="shared" si="186"/>
        <v>0</v>
      </c>
    </row>
    <row r="1715" spans="1:7" ht="26.4" x14ac:dyDescent="0.25">
      <c r="A1715" s="151" t="str">
        <f>+Identification!$C$4</f>
        <v>100000001</v>
      </c>
      <c r="B1715" s="151" t="s">
        <v>354</v>
      </c>
      <c r="C1715" s="95">
        <v>68</v>
      </c>
      <c r="D1715" s="100" t="str">
        <f t="shared" si="190"/>
        <v>autre_sieg</v>
      </c>
      <c r="E1715" s="101">
        <f>HLOOKUP(D1715,Analytique_classe!$A$3:$S$4,2,FALSE)</f>
        <v>9</v>
      </c>
      <c r="F1715" s="101" t="str">
        <f t="shared" si="189"/>
        <v>Analytique_classe_68_autre_sieg</v>
      </c>
      <c r="G1715" s="152">
        <f t="shared" si="186"/>
        <v>0</v>
      </c>
    </row>
    <row r="1716" spans="1:7" ht="26.4" x14ac:dyDescent="0.25">
      <c r="A1716" s="151" t="str">
        <f>+Identification!$C$4</f>
        <v>100000001</v>
      </c>
      <c r="B1716" s="151" t="s">
        <v>354</v>
      </c>
      <c r="C1716" s="95">
        <v>69</v>
      </c>
      <c r="D1716" s="100" t="str">
        <f t="shared" si="190"/>
        <v>autre_sieg</v>
      </c>
      <c r="E1716" s="101">
        <f>HLOOKUP(D1716,Analytique_classe!$A$3:$S$4,2,FALSE)</f>
        <v>9</v>
      </c>
      <c r="F1716" s="101" t="str">
        <f t="shared" si="189"/>
        <v>Analytique_classe_69_autre_sieg</v>
      </c>
      <c r="G1716" s="152">
        <f t="shared" si="186"/>
        <v>0</v>
      </c>
    </row>
    <row r="1717" spans="1:7" ht="26.4" x14ac:dyDescent="0.25">
      <c r="A1717" s="151" t="str">
        <f>+Identification!$C$4</f>
        <v>100000001</v>
      </c>
      <c r="B1717" s="151" t="s">
        <v>354</v>
      </c>
      <c r="C1717" s="96" t="s">
        <v>265</v>
      </c>
      <c r="D1717" s="100" t="str">
        <f t="shared" si="190"/>
        <v>autre_sieg</v>
      </c>
      <c r="E1717" s="101">
        <f>HLOOKUP(D1717,Analytique_classe!$A$3:$S$4,2,FALSE)</f>
        <v>9</v>
      </c>
      <c r="F1717" s="101" t="str">
        <f t="shared" si="189"/>
        <v>Analytique_classe_pcctot_autre_sieg</v>
      </c>
      <c r="G1717" s="152">
        <f t="shared" si="186"/>
        <v>0</v>
      </c>
    </row>
    <row r="1718" spans="1:7" ht="26.4" x14ac:dyDescent="0.25">
      <c r="A1718" s="151" t="str">
        <f>+Identification!$C$4</f>
        <v>100000001</v>
      </c>
      <c r="B1718" s="151" t="s">
        <v>354</v>
      </c>
      <c r="C1718" s="97">
        <v>70</v>
      </c>
      <c r="D1718" s="100" t="str">
        <f t="shared" si="190"/>
        <v>autre_sieg</v>
      </c>
      <c r="E1718" s="101">
        <f>HLOOKUP(D1718,Analytique_classe!$A$3:$S$4,2,FALSE)</f>
        <v>9</v>
      </c>
      <c r="F1718" s="101" t="str">
        <f t="shared" si="189"/>
        <v>Analytique_classe_70_autre_sieg</v>
      </c>
      <c r="G1718" s="152">
        <f t="shared" si="186"/>
        <v>0</v>
      </c>
    </row>
    <row r="1719" spans="1:7" ht="26.4" x14ac:dyDescent="0.25">
      <c r="A1719" s="151" t="str">
        <f>+Identification!$C$4</f>
        <v>100000001</v>
      </c>
      <c r="B1719" s="151" t="s">
        <v>354</v>
      </c>
      <c r="C1719" s="97">
        <v>71</v>
      </c>
      <c r="D1719" s="100" t="str">
        <f t="shared" si="190"/>
        <v>autre_sieg</v>
      </c>
      <c r="E1719" s="101">
        <f>HLOOKUP(D1719,Analytique_classe!$A$3:$S$4,2,FALSE)</f>
        <v>9</v>
      </c>
      <c r="F1719" s="101" t="str">
        <f t="shared" si="189"/>
        <v>Analytique_classe_71_autre_sieg</v>
      </c>
      <c r="G1719" s="152">
        <f t="shared" si="186"/>
        <v>0</v>
      </c>
    </row>
    <row r="1720" spans="1:7" ht="26.4" x14ac:dyDescent="0.25">
      <c r="A1720" s="151" t="str">
        <f>+Identification!$C$4</f>
        <v>100000001</v>
      </c>
      <c r="B1720" s="151" t="s">
        <v>354</v>
      </c>
      <c r="C1720" s="97">
        <v>72</v>
      </c>
      <c r="D1720" s="100" t="str">
        <f t="shared" si="190"/>
        <v>autre_sieg</v>
      </c>
      <c r="E1720" s="101">
        <f>HLOOKUP(D1720,Analytique_classe!$A$3:$S$4,2,FALSE)</f>
        <v>9</v>
      </c>
      <c r="F1720" s="101" t="str">
        <f t="shared" si="189"/>
        <v>Analytique_classe_72_autre_sieg</v>
      </c>
      <c r="G1720" s="152">
        <f t="shared" si="186"/>
        <v>0</v>
      </c>
    </row>
    <row r="1721" spans="1:7" ht="26.4" x14ac:dyDescent="0.25">
      <c r="A1721" s="151" t="str">
        <f>+Identification!$C$4</f>
        <v>100000001</v>
      </c>
      <c r="B1721" s="151" t="s">
        <v>354</v>
      </c>
      <c r="C1721" s="97">
        <v>73</v>
      </c>
      <c r="D1721" s="100" t="str">
        <f>+D1719</f>
        <v>autre_sieg</v>
      </c>
      <c r="E1721" s="101">
        <f>HLOOKUP(D1721,Analytique_classe!$A$3:$S$4,2,FALSE)</f>
        <v>9</v>
      </c>
      <c r="F1721" s="101" t="str">
        <f t="shared" si="189"/>
        <v>Analytique_classe_73_autre_sieg</v>
      </c>
      <c r="G1721" s="152">
        <f t="shared" si="186"/>
        <v>0</v>
      </c>
    </row>
    <row r="1722" spans="1:7" ht="26.4" x14ac:dyDescent="0.25">
      <c r="A1722" s="151" t="str">
        <f>+Identification!$C$4</f>
        <v>100000001</v>
      </c>
      <c r="B1722" s="151" t="s">
        <v>354</v>
      </c>
      <c r="C1722" s="97">
        <v>74</v>
      </c>
      <c r="D1722" s="100" t="str">
        <f>+D1720</f>
        <v>autre_sieg</v>
      </c>
      <c r="E1722" s="101">
        <f>HLOOKUP(D1722,Analytique_classe!$A$3:$S$4,2,FALSE)</f>
        <v>9</v>
      </c>
      <c r="F1722" s="101" t="str">
        <f t="shared" si="189"/>
        <v>Analytique_classe_74_autre_sieg</v>
      </c>
      <c r="G1722" s="152">
        <f t="shared" si="186"/>
        <v>0</v>
      </c>
    </row>
    <row r="1723" spans="1:7" ht="26.4" x14ac:dyDescent="0.25">
      <c r="A1723" s="151" t="str">
        <f>+Identification!$C$4</f>
        <v>100000001</v>
      </c>
      <c r="B1723" s="151" t="s">
        <v>354</v>
      </c>
      <c r="C1723" s="97">
        <v>75</v>
      </c>
      <c r="D1723" s="100" t="str">
        <f t="shared" si="190"/>
        <v>autre_sieg</v>
      </c>
      <c r="E1723" s="101">
        <f>HLOOKUP(D1723,Analytique_classe!$A$3:$S$4,2,FALSE)</f>
        <v>9</v>
      </c>
      <c r="F1723" s="101" t="str">
        <f t="shared" si="189"/>
        <v>Analytique_classe_75_autre_sieg</v>
      </c>
      <c r="G1723" s="152">
        <f t="shared" si="186"/>
        <v>0</v>
      </c>
    </row>
    <row r="1724" spans="1:7" ht="26.4" x14ac:dyDescent="0.25">
      <c r="A1724" s="151" t="str">
        <f>+Identification!$C$4</f>
        <v>100000001</v>
      </c>
      <c r="B1724" s="151" t="s">
        <v>354</v>
      </c>
      <c r="C1724" s="97">
        <v>76</v>
      </c>
      <c r="D1724" s="100" t="str">
        <f t="shared" si="190"/>
        <v>autre_sieg</v>
      </c>
      <c r="E1724" s="101">
        <f>HLOOKUP(D1724,Analytique_classe!$A$3:$S$4,2,FALSE)</f>
        <v>9</v>
      </c>
      <c r="F1724" s="101" t="str">
        <f t="shared" si="189"/>
        <v>Analytique_classe_76_autre_sieg</v>
      </c>
      <c r="G1724" s="152">
        <f t="shared" si="186"/>
        <v>0</v>
      </c>
    </row>
    <row r="1725" spans="1:7" ht="26.4" x14ac:dyDescent="0.25">
      <c r="A1725" s="151" t="str">
        <f>+Identification!$C$4</f>
        <v>100000001</v>
      </c>
      <c r="B1725" s="151" t="s">
        <v>354</v>
      </c>
      <c r="C1725" s="97">
        <v>77</v>
      </c>
      <c r="D1725" s="100" t="str">
        <f t="shared" si="190"/>
        <v>autre_sieg</v>
      </c>
      <c r="E1725" s="101">
        <f>HLOOKUP(D1725,Analytique_classe!$A$3:$S$4,2,FALSE)</f>
        <v>9</v>
      </c>
      <c r="F1725" s="101" t="str">
        <f t="shared" si="189"/>
        <v>Analytique_classe_77_autre_sieg</v>
      </c>
      <c r="G1725" s="152">
        <f t="shared" si="186"/>
        <v>0</v>
      </c>
    </row>
    <row r="1726" spans="1:7" ht="26.4" x14ac:dyDescent="0.25">
      <c r="A1726" s="151" t="str">
        <f>+Identification!$C$4</f>
        <v>100000001</v>
      </c>
      <c r="B1726" s="151" t="s">
        <v>354</v>
      </c>
      <c r="C1726" s="97">
        <v>78</v>
      </c>
      <c r="D1726" s="100" t="str">
        <f t="shared" si="190"/>
        <v>autre_sieg</v>
      </c>
      <c r="E1726" s="101">
        <f>HLOOKUP(D1726,Analytique_classe!$A$3:$S$4,2,FALSE)</f>
        <v>9</v>
      </c>
      <c r="F1726" s="101" t="str">
        <f t="shared" si="189"/>
        <v>Analytique_classe_78_autre_sieg</v>
      </c>
      <c r="G1726" s="152">
        <f t="shared" ref="G1726:G1792" si="191">VLOOKUP(C1726,ana_classe,E1726,FALSE)</f>
        <v>0</v>
      </c>
    </row>
    <row r="1727" spans="1:7" ht="26.4" x14ac:dyDescent="0.25">
      <c r="A1727" s="151" t="str">
        <f>+Identification!$C$4</f>
        <v>100000001</v>
      </c>
      <c r="B1727" s="151" t="s">
        <v>354</v>
      </c>
      <c r="C1727" s="97">
        <v>79</v>
      </c>
      <c r="D1727" s="100" t="str">
        <f t="shared" si="190"/>
        <v>autre_sieg</v>
      </c>
      <c r="E1727" s="101">
        <f>HLOOKUP(D1727,Analytique_classe!$A$3:$S$4,2,FALSE)</f>
        <v>9</v>
      </c>
      <c r="F1727" s="101" t="str">
        <f t="shared" si="189"/>
        <v>Analytique_classe_79_autre_sieg</v>
      </c>
      <c r="G1727" s="152">
        <f t="shared" si="191"/>
        <v>0</v>
      </c>
    </row>
    <row r="1728" spans="1:7" ht="26.4" x14ac:dyDescent="0.25">
      <c r="A1728" s="151" t="str">
        <f>+Identification!$C$4</f>
        <v>100000001</v>
      </c>
      <c r="B1728" s="151" t="s">
        <v>354</v>
      </c>
      <c r="C1728" s="96" t="s">
        <v>266</v>
      </c>
      <c r="D1728" s="100" t="str">
        <f t="shared" si="190"/>
        <v>autre_sieg</v>
      </c>
      <c r="E1728" s="101">
        <f>HLOOKUP(D1728,Analytique_classe!$A$3:$S$4,2,FALSE)</f>
        <v>9</v>
      </c>
      <c r="F1728" s="101" t="str">
        <f t="shared" si="189"/>
        <v>Analytique_classe_pcptot_autre_sieg</v>
      </c>
      <c r="G1728" s="152">
        <f t="shared" si="191"/>
        <v>0</v>
      </c>
    </row>
    <row r="1729" spans="1:7" ht="26.4" x14ac:dyDescent="0.25">
      <c r="A1729" s="151" t="str">
        <f>+Identification!$C$4</f>
        <v>100000001</v>
      </c>
      <c r="B1729" s="151" t="s">
        <v>354</v>
      </c>
      <c r="C1729" s="96" t="s">
        <v>342</v>
      </c>
      <c r="D1729" s="100" t="str">
        <f t="shared" si="190"/>
        <v>autre_sieg</v>
      </c>
      <c r="E1729" s="101">
        <f>HLOOKUP(D1729,Analytique_classe!$A$3:$S$4,2,FALSE)</f>
        <v>9</v>
      </c>
      <c r="F1729" s="101" t="str">
        <f t="shared" si="189"/>
        <v>Analytique_classe_solde_autre_sieg</v>
      </c>
      <c r="G1729" s="152">
        <f t="shared" si="191"/>
        <v>0</v>
      </c>
    </row>
    <row r="1730" spans="1:7" ht="26.4" x14ac:dyDescent="0.25">
      <c r="A1730" s="135" t="str">
        <f>+Identification!$C$4</f>
        <v>100000001</v>
      </c>
      <c r="B1730" s="135" t="s">
        <v>354</v>
      </c>
      <c r="C1730" s="98">
        <v>60</v>
      </c>
      <c r="D1730" s="99" t="s">
        <v>298</v>
      </c>
      <c r="E1730" s="93">
        <f>HLOOKUP(D1730,Analytique_classe!$A$3:$S$4,2,FALSE)</f>
        <v>11</v>
      </c>
      <c r="F1730" s="93" t="str">
        <f t="shared" si="189"/>
        <v>Analytique_classe_60_retrocession</v>
      </c>
      <c r="G1730" s="143">
        <f t="shared" si="191"/>
        <v>0</v>
      </c>
    </row>
    <row r="1731" spans="1:7" ht="26.4" x14ac:dyDescent="0.25">
      <c r="A1731" s="151" t="str">
        <f>+Identification!$C$4</f>
        <v>100000001</v>
      </c>
      <c r="B1731" s="151" t="s">
        <v>354</v>
      </c>
      <c r="C1731" s="95">
        <v>61</v>
      </c>
      <c r="D1731" s="100" t="str">
        <f>+D1730</f>
        <v>retrocession</v>
      </c>
      <c r="E1731" s="101">
        <f>HLOOKUP(D1731,Analytique_classe!$A$3:$S$4,2,FALSE)</f>
        <v>11</v>
      </c>
      <c r="F1731" s="101" t="str">
        <f t="shared" si="189"/>
        <v>Analytique_classe_61_retrocession</v>
      </c>
      <c r="G1731" s="152">
        <f t="shared" si="191"/>
        <v>0</v>
      </c>
    </row>
    <row r="1732" spans="1:7" ht="26.4" x14ac:dyDescent="0.25">
      <c r="A1732" s="151" t="str">
        <f>+Identification!$C$4</f>
        <v>100000001</v>
      </c>
      <c r="B1732" s="151" t="s">
        <v>354</v>
      </c>
      <c r="C1732" s="95">
        <v>62</v>
      </c>
      <c r="D1732" s="100" t="str">
        <f t="shared" ref="D1732:D1752" si="192">+D1731</f>
        <v>retrocession</v>
      </c>
      <c r="E1732" s="101">
        <f>HLOOKUP(D1732,Analytique_classe!$A$3:$S$4,2,FALSE)</f>
        <v>11</v>
      </c>
      <c r="F1732" s="101" t="str">
        <f t="shared" si="189"/>
        <v>Analytique_classe_62_retrocession</v>
      </c>
      <c r="G1732" s="152">
        <f t="shared" si="191"/>
        <v>0</v>
      </c>
    </row>
    <row r="1733" spans="1:7" ht="26.4" x14ac:dyDescent="0.25">
      <c r="A1733" s="151" t="str">
        <f>+Identification!$C$4</f>
        <v>100000001</v>
      </c>
      <c r="B1733" s="151" t="s">
        <v>354</v>
      </c>
      <c r="C1733" s="95">
        <v>63</v>
      </c>
      <c r="D1733" s="100" t="str">
        <f t="shared" si="192"/>
        <v>retrocession</v>
      </c>
      <c r="E1733" s="101">
        <f>HLOOKUP(D1733,Analytique_classe!$A$3:$S$4,2,FALSE)</f>
        <v>11</v>
      </c>
      <c r="F1733" s="101" t="str">
        <f t="shared" si="189"/>
        <v>Analytique_classe_63_retrocession</v>
      </c>
      <c r="G1733" s="152">
        <f t="shared" si="191"/>
        <v>0</v>
      </c>
    </row>
    <row r="1734" spans="1:7" ht="26.4" x14ac:dyDescent="0.25">
      <c r="A1734" s="151" t="str">
        <f>+Identification!$C$4</f>
        <v>100000001</v>
      </c>
      <c r="B1734" s="151" t="s">
        <v>354</v>
      </c>
      <c r="C1734" s="95">
        <v>64</v>
      </c>
      <c r="D1734" s="100" t="str">
        <f t="shared" si="192"/>
        <v>retrocession</v>
      </c>
      <c r="E1734" s="101">
        <f>HLOOKUP(D1734,Analytique_classe!$A$3:$S$4,2,FALSE)</f>
        <v>11</v>
      </c>
      <c r="F1734" s="101" t="str">
        <f t="shared" si="189"/>
        <v>Analytique_classe_64_retrocession</v>
      </c>
      <c r="G1734" s="152">
        <f t="shared" si="191"/>
        <v>0</v>
      </c>
    </row>
    <row r="1735" spans="1:7" ht="26.4" x14ac:dyDescent="0.25">
      <c r="A1735" s="151" t="str">
        <f>+Identification!$C$4</f>
        <v>100000001</v>
      </c>
      <c r="B1735" s="151" t="s">
        <v>354</v>
      </c>
      <c r="C1735" s="95">
        <v>65</v>
      </c>
      <c r="D1735" s="100" t="str">
        <f t="shared" si="192"/>
        <v>retrocession</v>
      </c>
      <c r="E1735" s="101">
        <f>HLOOKUP(D1735,Analytique_classe!$A$3:$S$4,2,FALSE)</f>
        <v>11</v>
      </c>
      <c r="F1735" s="101" t="str">
        <f t="shared" si="189"/>
        <v>Analytique_classe_65_retrocession</v>
      </c>
      <c r="G1735" s="152">
        <f t="shared" si="191"/>
        <v>0</v>
      </c>
    </row>
    <row r="1736" spans="1:7" ht="26.4" x14ac:dyDescent="0.25">
      <c r="A1736" s="151" t="str">
        <f>+Identification!$C$4</f>
        <v>100000001</v>
      </c>
      <c r="B1736" s="151" t="s">
        <v>354</v>
      </c>
      <c r="C1736" s="95">
        <v>66</v>
      </c>
      <c r="D1736" s="100" t="str">
        <f t="shared" si="192"/>
        <v>retrocession</v>
      </c>
      <c r="E1736" s="101">
        <f>HLOOKUP(D1736,Analytique_classe!$A$3:$S$4,2,FALSE)</f>
        <v>11</v>
      </c>
      <c r="F1736" s="101" t="str">
        <f t="shared" si="189"/>
        <v>Analytique_classe_66_retrocession</v>
      </c>
      <c r="G1736" s="152">
        <f t="shared" si="191"/>
        <v>0</v>
      </c>
    </row>
    <row r="1737" spans="1:7" ht="26.4" x14ac:dyDescent="0.25">
      <c r="A1737" s="151" t="str">
        <f>+Identification!$C$4</f>
        <v>100000001</v>
      </c>
      <c r="B1737" s="151" t="s">
        <v>354</v>
      </c>
      <c r="C1737" s="95">
        <v>67</v>
      </c>
      <c r="D1737" s="100" t="str">
        <f t="shared" si="192"/>
        <v>retrocession</v>
      </c>
      <c r="E1737" s="101">
        <f>HLOOKUP(D1737,Analytique_classe!$A$3:$S$4,2,FALSE)</f>
        <v>11</v>
      </c>
      <c r="F1737" s="101" t="str">
        <f t="shared" si="189"/>
        <v>Analytique_classe_67_retrocession</v>
      </c>
      <c r="G1737" s="152">
        <f t="shared" si="191"/>
        <v>0</v>
      </c>
    </row>
    <row r="1738" spans="1:7" ht="26.4" x14ac:dyDescent="0.25">
      <c r="A1738" s="151" t="str">
        <f>+Identification!$C$4</f>
        <v>100000001</v>
      </c>
      <c r="B1738" s="151" t="s">
        <v>354</v>
      </c>
      <c r="C1738" s="95">
        <v>68</v>
      </c>
      <c r="D1738" s="100" t="str">
        <f t="shared" si="192"/>
        <v>retrocession</v>
      </c>
      <c r="E1738" s="101">
        <f>HLOOKUP(D1738,Analytique_classe!$A$3:$S$4,2,FALSE)</f>
        <v>11</v>
      </c>
      <c r="F1738" s="101" t="str">
        <f t="shared" si="189"/>
        <v>Analytique_classe_68_retrocession</v>
      </c>
      <c r="G1738" s="152">
        <f t="shared" si="191"/>
        <v>0</v>
      </c>
    </row>
    <row r="1739" spans="1:7" ht="26.4" x14ac:dyDescent="0.25">
      <c r="A1739" s="151" t="str">
        <f>+Identification!$C$4</f>
        <v>100000001</v>
      </c>
      <c r="B1739" s="151" t="s">
        <v>354</v>
      </c>
      <c r="C1739" s="95">
        <v>69</v>
      </c>
      <c r="D1739" s="100" t="str">
        <f t="shared" si="192"/>
        <v>retrocession</v>
      </c>
      <c r="E1739" s="101">
        <f>HLOOKUP(D1739,Analytique_classe!$A$3:$S$4,2,FALSE)</f>
        <v>11</v>
      </c>
      <c r="F1739" s="101" t="str">
        <f t="shared" si="189"/>
        <v>Analytique_classe_69_retrocession</v>
      </c>
      <c r="G1739" s="152">
        <f t="shared" si="191"/>
        <v>0</v>
      </c>
    </row>
    <row r="1740" spans="1:7" ht="26.4" x14ac:dyDescent="0.25">
      <c r="A1740" s="151" t="str">
        <f>+Identification!$C$4</f>
        <v>100000001</v>
      </c>
      <c r="B1740" s="151" t="s">
        <v>354</v>
      </c>
      <c r="C1740" s="96" t="s">
        <v>265</v>
      </c>
      <c r="D1740" s="100" t="str">
        <f t="shared" si="192"/>
        <v>retrocession</v>
      </c>
      <c r="E1740" s="101">
        <f>HLOOKUP(D1740,Analytique_classe!$A$3:$S$4,2,FALSE)</f>
        <v>11</v>
      </c>
      <c r="F1740" s="101" t="str">
        <f t="shared" si="189"/>
        <v>Analytique_classe_pcctot_retrocession</v>
      </c>
      <c r="G1740" s="152">
        <f t="shared" si="191"/>
        <v>0</v>
      </c>
    </row>
    <row r="1741" spans="1:7" ht="26.4" x14ac:dyDescent="0.25">
      <c r="A1741" s="151" t="str">
        <f>+Identification!$C$4</f>
        <v>100000001</v>
      </c>
      <c r="B1741" s="151" t="s">
        <v>354</v>
      </c>
      <c r="C1741" s="97">
        <v>70</v>
      </c>
      <c r="D1741" s="100" t="str">
        <f t="shared" si="192"/>
        <v>retrocession</v>
      </c>
      <c r="E1741" s="101">
        <f>HLOOKUP(D1741,Analytique_classe!$A$3:$S$4,2,FALSE)</f>
        <v>11</v>
      </c>
      <c r="F1741" s="101" t="str">
        <f t="shared" si="189"/>
        <v>Analytique_classe_70_retrocession</v>
      </c>
      <c r="G1741" s="152">
        <f t="shared" si="191"/>
        <v>0</v>
      </c>
    </row>
    <row r="1742" spans="1:7" ht="26.4" x14ac:dyDescent="0.25">
      <c r="A1742" s="151" t="str">
        <f>+Identification!$C$4</f>
        <v>100000001</v>
      </c>
      <c r="B1742" s="151" t="s">
        <v>354</v>
      </c>
      <c r="C1742" s="97">
        <v>71</v>
      </c>
      <c r="D1742" s="100" t="str">
        <f t="shared" si="192"/>
        <v>retrocession</v>
      </c>
      <c r="E1742" s="101">
        <f>HLOOKUP(D1742,Analytique_classe!$A$3:$S$4,2,FALSE)</f>
        <v>11</v>
      </c>
      <c r="F1742" s="101" t="str">
        <f t="shared" si="189"/>
        <v>Analytique_classe_71_retrocession</v>
      </c>
      <c r="G1742" s="152">
        <f t="shared" si="191"/>
        <v>0</v>
      </c>
    </row>
    <row r="1743" spans="1:7" ht="26.4" x14ac:dyDescent="0.25">
      <c r="A1743" s="151" t="str">
        <f>+Identification!$C$4</f>
        <v>100000001</v>
      </c>
      <c r="B1743" s="151" t="s">
        <v>354</v>
      </c>
      <c r="C1743" s="97">
        <v>72</v>
      </c>
      <c r="D1743" s="100" t="str">
        <f t="shared" si="192"/>
        <v>retrocession</v>
      </c>
      <c r="E1743" s="101">
        <f>HLOOKUP(D1743,Analytique_classe!$A$3:$S$4,2,FALSE)</f>
        <v>11</v>
      </c>
      <c r="F1743" s="101" t="str">
        <f t="shared" si="189"/>
        <v>Analytique_classe_72_retrocession</v>
      </c>
      <c r="G1743" s="152">
        <f t="shared" si="191"/>
        <v>0</v>
      </c>
    </row>
    <row r="1744" spans="1:7" ht="26.4" x14ac:dyDescent="0.25">
      <c r="A1744" s="151" t="str">
        <f>+Identification!$C$4</f>
        <v>100000001</v>
      </c>
      <c r="B1744" s="151" t="s">
        <v>354</v>
      </c>
      <c r="C1744" s="97">
        <v>73</v>
      </c>
      <c r="D1744" s="100" t="str">
        <f>+D1742</f>
        <v>retrocession</v>
      </c>
      <c r="E1744" s="101">
        <f>HLOOKUP(D1744,Analytique_classe!$A$3:$S$4,2,FALSE)</f>
        <v>11</v>
      </c>
      <c r="F1744" s="101" t="str">
        <f t="shared" si="189"/>
        <v>Analytique_classe_73_retrocession</v>
      </c>
      <c r="G1744" s="152">
        <f t="shared" si="191"/>
        <v>0</v>
      </c>
    </row>
    <row r="1745" spans="1:7" ht="26.4" x14ac:dyDescent="0.25">
      <c r="A1745" s="151" t="str">
        <f>+Identification!$C$4</f>
        <v>100000001</v>
      </c>
      <c r="B1745" s="151" t="s">
        <v>354</v>
      </c>
      <c r="C1745" s="97">
        <v>74</v>
      </c>
      <c r="D1745" s="100" t="str">
        <f>+D1743</f>
        <v>retrocession</v>
      </c>
      <c r="E1745" s="101">
        <f>HLOOKUP(D1745,Analytique_classe!$A$3:$S$4,2,FALSE)</f>
        <v>11</v>
      </c>
      <c r="F1745" s="101" t="str">
        <f t="shared" si="189"/>
        <v>Analytique_classe_74_retrocession</v>
      </c>
      <c r="G1745" s="152">
        <f t="shared" si="191"/>
        <v>0</v>
      </c>
    </row>
    <row r="1746" spans="1:7" ht="26.4" x14ac:dyDescent="0.25">
      <c r="A1746" s="151" t="str">
        <f>+Identification!$C$4</f>
        <v>100000001</v>
      </c>
      <c r="B1746" s="151" t="s">
        <v>354</v>
      </c>
      <c r="C1746" s="97">
        <v>75</v>
      </c>
      <c r="D1746" s="100" t="str">
        <f t="shared" si="192"/>
        <v>retrocession</v>
      </c>
      <c r="E1746" s="101">
        <f>HLOOKUP(D1746,Analytique_classe!$A$3:$S$4,2,FALSE)</f>
        <v>11</v>
      </c>
      <c r="F1746" s="101" t="str">
        <f t="shared" si="189"/>
        <v>Analytique_classe_75_retrocession</v>
      </c>
      <c r="G1746" s="152">
        <f t="shared" si="191"/>
        <v>0</v>
      </c>
    </row>
    <row r="1747" spans="1:7" ht="26.4" x14ac:dyDescent="0.25">
      <c r="A1747" s="151" t="str">
        <f>+Identification!$C$4</f>
        <v>100000001</v>
      </c>
      <c r="B1747" s="151" t="s">
        <v>354</v>
      </c>
      <c r="C1747" s="97">
        <v>76</v>
      </c>
      <c r="D1747" s="100" t="str">
        <f t="shared" si="192"/>
        <v>retrocession</v>
      </c>
      <c r="E1747" s="101">
        <f>HLOOKUP(D1747,Analytique_classe!$A$3:$S$4,2,FALSE)</f>
        <v>11</v>
      </c>
      <c r="F1747" s="101" t="str">
        <f t="shared" si="189"/>
        <v>Analytique_classe_76_retrocession</v>
      </c>
      <c r="G1747" s="152">
        <f t="shared" si="191"/>
        <v>0</v>
      </c>
    </row>
    <row r="1748" spans="1:7" ht="26.4" x14ac:dyDescent="0.25">
      <c r="A1748" s="151" t="str">
        <f>+Identification!$C$4</f>
        <v>100000001</v>
      </c>
      <c r="B1748" s="151" t="s">
        <v>354</v>
      </c>
      <c r="C1748" s="97">
        <v>77</v>
      </c>
      <c r="D1748" s="100" t="str">
        <f t="shared" si="192"/>
        <v>retrocession</v>
      </c>
      <c r="E1748" s="101">
        <f>HLOOKUP(D1748,Analytique_classe!$A$3:$S$4,2,FALSE)</f>
        <v>11</v>
      </c>
      <c r="F1748" s="101" t="str">
        <f t="shared" si="189"/>
        <v>Analytique_classe_77_retrocession</v>
      </c>
      <c r="G1748" s="152">
        <f t="shared" si="191"/>
        <v>0</v>
      </c>
    </row>
    <row r="1749" spans="1:7" ht="26.4" x14ac:dyDescent="0.25">
      <c r="A1749" s="151" t="str">
        <f>+Identification!$C$4</f>
        <v>100000001</v>
      </c>
      <c r="B1749" s="151" t="s">
        <v>354</v>
      </c>
      <c r="C1749" s="97">
        <v>78</v>
      </c>
      <c r="D1749" s="100" t="str">
        <f t="shared" si="192"/>
        <v>retrocession</v>
      </c>
      <c r="E1749" s="101">
        <f>HLOOKUP(D1749,Analytique_classe!$A$3:$S$4,2,FALSE)</f>
        <v>11</v>
      </c>
      <c r="F1749" s="101" t="str">
        <f t="shared" si="189"/>
        <v>Analytique_classe_78_retrocession</v>
      </c>
      <c r="G1749" s="152">
        <f t="shared" si="191"/>
        <v>0</v>
      </c>
    </row>
    <row r="1750" spans="1:7" ht="26.4" x14ac:dyDescent="0.25">
      <c r="A1750" s="151" t="str">
        <f>+Identification!$C$4</f>
        <v>100000001</v>
      </c>
      <c r="B1750" s="151" t="s">
        <v>354</v>
      </c>
      <c r="C1750" s="97">
        <v>79</v>
      </c>
      <c r="D1750" s="100" t="str">
        <f t="shared" si="192"/>
        <v>retrocession</v>
      </c>
      <c r="E1750" s="101">
        <f>HLOOKUP(D1750,Analytique_classe!$A$3:$S$4,2,FALSE)</f>
        <v>11</v>
      </c>
      <c r="F1750" s="101" t="str">
        <f t="shared" si="189"/>
        <v>Analytique_classe_79_retrocession</v>
      </c>
      <c r="G1750" s="152">
        <f t="shared" si="191"/>
        <v>0</v>
      </c>
    </row>
    <row r="1751" spans="1:7" ht="26.4" x14ac:dyDescent="0.25">
      <c r="A1751" s="151" t="str">
        <f>+Identification!$C$4</f>
        <v>100000001</v>
      </c>
      <c r="B1751" s="151" t="s">
        <v>354</v>
      </c>
      <c r="C1751" s="96" t="s">
        <v>266</v>
      </c>
      <c r="D1751" s="100" t="str">
        <f t="shared" si="192"/>
        <v>retrocession</v>
      </c>
      <c r="E1751" s="101">
        <f>HLOOKUP(D1751,Analytique_classe!$A$3:$S$4,2,FALSE)</f>
        <v>11</v>
      </c>
      <c r="F1751" s="101" t="str">
        <f t="shared" si="189"/>
        <v>Analytique_classe_pcptot_retrocession</v>
      </c>
      <c r="G1751" s="152">
        <f t="shared" si="191"/>
        <v>0</v>
      </c>
    </row>
    <row r="1752" spans="1:7" ht="26.4" x14ac:dyDescent="0.25">
      <c r="A1752" s="151" t="str">
        <f>+Identification!$C$4</f>
        <v>100000001</v>
      </c>
      <c r="B1752" s="151" t="s">
        <v>354</v>
      </c>
      <c r="C1752" s="96" t="s">
        <v>342</v>
      </c>
      <c r="D1752" s="100" t="str">
        <f t="shared" si="192"/>
        <v>retrocession</v>
      </c>
      <c r="E1752" s="101">
        <f>HLOOKUP(D1752,Analytique_classe!$A$3:$S$4,2,FALSE)</f>
        <v>11</v>
      </c>
      <c r="F1752" s="101" t="str">
        <f t="shared" si="189"/>
        <v>Analytique_classe_solde_retrocession</v>
      </c>
      <c r="G1752" s="152">
        <f t="shared" si="191"/>
        <v>0</v>
      </c>
    </row>
    <row r="1753" spans="1:7" ht="26.4" x14ac:dyDescent="0.25">
      <c r="A1753" s="135" t="str">
        <f>+Identification!$C$4</f>
        <v>100000001</v>
      </c>
      <c r="B1753" s="135" t="s">
        <v>354</v>
      </c>
      <c r="C1753" s="98">
        <v>60</v>
      </c>
      <c r="D1753" s="99" t="s">
        <v>299</v>
      </c>
      <c r="E1753" s="93">
        <f>HLOOKUP(D1753,Analytique_classe!$A$3:$S$4,2,FALSE)</f>
        <v>12</v>
      </c>
      <c r="F1753" s="93" t="str">
        <f t="shared" si="189"/>
        <v>Analytique_classe_60_ChambresP</v>
      </c>
      <c r="G1753" s="143">
        <f t="shared" si="191"/>
        <v>0</v>
      </c>
    </row>
    <row r="1754" spans="1:7" ht="26.4" x14ac:dyDescent="0.25">
      <c r="A1754" s="151" t="str">
        <f>+Identification!$C$4</f>
        <v>100000001</v>
      </c>
      <c r="B1754" s="151" t="s">
        <v>354</v>
      </c>
      <c r="C1754" s="95">
        <v>61</v>
      </c>
      <c r="D1754" s="100" t="str">
        <f>+D1753</f>
        <v>ChambresP</v>
      </c>
      <c r="E1754" s="101">
        <f>HLOOKUP(D1754,Analytique_classe!$A$3:$S$4,2,FALSE)</f>
        <v>12</v>
      </c>
      <c r="F1754" s="101" t="str">
        <f t="shared" si="189"/>
        <v>Analytique_classe_61_ChambresP</v>
      </c>
      <c r="G1754" s="152">
        <f t="shared" si="191"/>
        <v>0</v>
      </c>
    </row>
    <row r="1755" spans="1:7" ht="26.4" x14ac:dyDescent="0.25">
      <c r="A1755" s="151" t="str">
        <f>+Identification!$C$4</f>
        <v>100000001</v>
      </c>
      <c r="B1755" s="151" t="s">
        <v>354</v>
      </c>
      <c r="C1755" s="95">
        <v>62</v>
      </c>
      <c r="D1755" s="100" t="str">
        <f t="shared" ref="D1755:D1775" si="193">+D1754</f>
        <v>ChambresP</v>
      </c>
      <c r="E1755" s="101">
        <f>HLOOKUP(D1755,Analytique_classe!$A$3:$S$4,2,FALSE)</f>
        <v>12</v>
      </c>
      <c r="F1755" s="101" t="str">
        <f t="shared" si="189"/>
        <v>Analytique_classe_62_ChambresP</v>
      </c>
      <c r="G1755" s="152">
        <f t="shared" si="191"/>
        <v>0</v>
      </c>
    </row>
    <row r="1756" spans="1:7" ht="26.4" x14ac:dyDescent="0.25">
      <c r="A1756" s="151" t="str">
        <f>+Identification!$C$4</f>
        <v>100000001</v>
      </c>
      <c r="B1756" s="151" t="s">
        <v>354</v>
      </c>
      <c r="C1756" s="95">
        <v>63</v>
      </c>
      <c r="D1756" s="100" t="str">
        <f t="shared" si="193"/>
        <v>ChambresP</v>
      </c>
      <c r="E1756" s="101">
        <f>HLOOKUP(D1756,Analytique_classe!$A$3:$S$4,2,FALSE)</f>
        <v>12</v>
      </c>
      <c r="F1756" s="101" t="str">
        <f t="shared" si="189"/>
        <v>Analytique_classe_63_ChambresP</v>
      </c>
      <c r="G1756" s="152">
        <f t="shared" si="191"/>
        <v>0</v>
      </c>
    </row>
    <row r="1757" spans="1:7" ht="26.4" x14ac:dyDescent="0.25">
      <c r="A1757" s="151" t="str">
        <f>+Identification!$C$4</f>
        <v>100000001</v>
      </c>
      <c r="B1757" s="151" t="s">
        <v>354</v>
      </c>
      <c r="C1757" s="95">
        <v>64</v>
      </c>
      <c r="D1757" s="100" t="str">
        <f t="shared" si="193"/>
        <v>ChambresP</v>
      </c>
      <c r="E1757" s="101">
        <f>HLOOKUP(D1757,Analytique_classe!$A$3:$S$4,2,FALSE)</f>
        <v>12</v>
      </c>
      <c r="F1757" s="101" t="str">
        <f t="shared" si="189"/>
        <v>Analytique_classe_64_ChambresP</v>
      </c>
      <c r="G1757" s="152">
        <f t="shared" si="191"/>
        <v>0</v>
      </c>
    </row>
    <row r="1758" spans="1:7" ht="26.4" x14ac:dyDescent="0.25">
      <c r="A1758" s="151" t="str">
        <f>+Identification!$C$4</f>
        <v>100000001</v>
      </c>
      <c r="B1758" s="151" t="s">
        <v>354</v>
      </c>
      <c r="C1758" s="95">
        <v>65</v>
      </c>
      <c r="D1758" s="100" t="str">
        <f t="shared" si="193"/>
        <v>ChambresP</v>
      </c>
      <c r="E1758" s="101">
        <f>HLOOKUP(D1758,Analytique_classe!$A$3:$S$4,2,FALSE)</f>
        <v>12</v>
      </c>
      <c r="F1758" s="101" t="str">
        <f t="shared" si="189"/>
        <v>Analytique_classe_65_ChambresP</v>
      </c>
      <c r="G1758" s="152">
        <f t="shared" si="191"/>
        <v>0</v>
      </c>
    </row>
    <row r="1759" spans="1:7" ht="26.4" x14ac:dyDescent="0.25">
      <c r="A1759" s="151" t="str">
        <f>+Identification!$C$4</f>
        <v>100000001</v>
      </c>
      <c r="B1759" s="151" t="s">
        <v>354</v>
      </c>
      <c r="C1759" s="95">
        <v>66</v>
      </c>
      <c r="D1759" s="100" t="str">
        <f t="shared" si="193"/>
        <v>ChambresP</v>
      </c>
      <c r="E1759" s="101">
        <f>HLOOKUP(D1759,Analytique_classe!$A$3:$S$4,2,FALSE)</f>
        <v>12</v>
      </c>
      <c r="F1759" s="101" t="str">
        <f t="shared" si="189"/>
        <v>Analytique_classe_66_ChambresP</v>
      </c>
      <c r="G1759" s="152">
        <f t="shared" si="191"/>
        <v>0</v>
      </c>
    </row>
    <row r="1760" spans="1:7" ht="26.4" x14ac:dyDescent="0.25">
      <c r="A1760" s="151" t="str">
        <f>+Identification!$C$4</f>
        <v>100000001</v>
      </c>
      <c r="B1760" s="151" t="s">
        <v>354</v>
      </c>
      <c r="C1760" s="95">
        <v>67</v>
      </c>
      <c r="D1760" s="100" t="str">
        <f t="shared" si="193"/>
        <v>ChambresP</v>
      </c>
      <c r="E1760" s="101">
        <f>HLOOKUP(D1760,Analytique_classe!$A$3:$S$4,2,FALSE)</f>
        <v>12</v>
      </c>
      <c r="F1760" s="101" t="str">
        <f t="shared" si="189"/>
        <v>Analytique_classe_67_ChambresP</v>
      </c>
      <c r="G1760" s="152">
        <f t="shared" si="191"/>
        <v>0</v>
      </c>
    </row>
    <row r="1761" spans="1:7" ht="26.4" x14ac:dyDescent="0.25">
      <c r="A1761" s="151" t="str">
        <f>+Identification!$C$4</f>
        <v>100000001</v>
      </c>
      <c r="B1761" s="151" t="s">
        <v>354</v>
      </c>
      <c r="C1761" s="95">
        <v>68</v>
      </c>
      <c r="D1761" s="100" t="str">
        <f t="shared" si="193"/>
        <v>ChambresP</v>
      </c>
      <c r="E1761" s="101">
        <f>HLOOKUP(D1761,Analytique_classe!$A$3:$S$4,2,FALSE)</f>
        <v>12</v>
      </c>
      <c r="F1761" s="101" t="str">
        <f t="shared" ref="F1761:F1827" si="194">CONCATENATE(B1761,"_",C1761,"_",D1761)</f>
        <v>Analytique_classe_68_ChambresP</v>
      </c>
      <c r="G1761" s="152">
        <f t="shared" si="191"/>
        <v>0</v>
      </c>
    </row>
    <row r="1762" spans="1:7" ht="26.4" x14ac:dyDescent="0.25">
      <c r="A1762" s="151" t="str">
        <f>+Identification!$C$4</f>
        <v>100000001</v>
      </c>
      <c r="B1762" s="151" t="s">
        <v>354</v>
      </c>
      <c r="C1762" s="95">
        <v>69</v>
      </c>
      <c r="D1762" s="100" t="str">
        <f t="shared" si="193"/>
        <v>ChambresP</v>
      </c>
      <c r="E1762" s="101">
        <f>HLOOKUP(D1762,Analytique_classe!$A$3:$S$4,2,FALSE)</f>
        <v>12</v>
      </c>
      <c r="F1762" s="101" t="str">
        <f t="shared" si="194"/>
        <v>Analytique_classe_69_ChambresP</v>
      </c>
      <c r="G1762" s="152">
        <f t="shared" si="191"/>
        <v>0</v>
      </c>
    </row>
    <row r="1763" spans="1:7" ht="26.4" x14ac:dyDescent="0.25">
      <c r="A1763" s="151" t="str">
        <f>+Identification!$C$4</f>
        <v>100000001</v>
      </c>
      <c r="B1763" s="151" t="s">
        <v>354</v>
      </c>
      <c r="C1763" s="96" t="s">
        <v>265</v>
      </c>
      <c r="D1763" s="100" t="str">
        <f t="shared" si="193"/>
        <v>ChambresP</v>
      </c>
      <c r="E1763" s="101">
        <f>HLOOKUP(D1763,Analytique_classe!$A$3:$S$4,2,FALSE)</f>
        <v>12</v>
      </c>
      <c r="F1763" s="101" t="str">
        <f t="shared" si="194"/>
        <v>Analytique_classe_pcctot_ChambresP</v>
      </c>
      <c r="G1763" s="152">
        <f t="shared" si="191"/>
        <v>0</v>
      </c>
    </row>
    <row r="1764" spans="1:7" ht="26.4" x14ac:dyDescent="0.25">
      <c r="A1764" s="151" t="str">
        <f>+Identification!$C$4</f>
        <v>100000001</v>
      </c>
      <c r="B1764" s="151" t="s">
        <v>354</v>
      </c>
      <c r="C1764" s="97">
        <v>70</v>
      </c>
      <c r="D1764" s="100" t="str">
        <f t="shared" si="193"/>
        <v>ChambresP</v>
      </c>
      <c r="E1764" s="101">
        <f>HLOOKUP(D1764,Analytique_classe!$A$3:$S$4,2,FALSE)</f>
        <v>12</v>
      </c>
      <c r="F1764" s="101" t="str">
        <f t="shared" si="194"/>
        <v>Analytique_classe_70_ChambresP</v>
      </c>
      <c r="G1764" s="152">
        <f t="shared" si="191"/>
        <v>0</v>
      </c>
    </row>
    <row r="1765" spans="1:7" ht="26.4" x14ac:dyDescent="0.25">
      <c r="A1765" s="151" t="str">
        <f>+Identification!$C$4</f>
        <v>100000001</v>
      </c>
      <c r="B1765" s="151" t="s">
        <v>354</v>
      </c>
      <c r="C1765" s="97">
        <v>71</v>
      </c>
      <c r="D1765" s="100" t="str">
        <f t="shared" si="193"/>
        <v>ChambresP</v>
      </c>
      <c r="E1765" s="101">
        <f>HLOOKUP(D1765,Analytique_classe!$A$3:$S$4,2,FALSE)</f>
        <v>12</v>
      </c>
      <c r="F1765" s="101" t="str">
        <f t="shared" si="194"/>
        <v>Analytique_classe_71_ChambresP</v>
      </c>
      <c r="G1765" s="152">
        <f t="shared" si="191"/>
        <v>0</v>
      </c>
    </row>
    <row r="1766" spans="1:7" ht="26.4" x14ac:dyDescent="0.25">
      <c r="A1766" s="151" t="str">
        <f>+Identification!$C$4</f>
        <v>100000001</v>
      </c>
      <c r="B1766" s="151" t="s">
        <v>354</v>
      </c>
      <c r="C1766" s="97">
        <v>72</v>
      </c>
      <c r="D1766" s="100" t="str">
        <f t="shared" si="193"/>
        <v>ChambresP</v>
      </c>
      <c r="E1766" s="101">
        <f>HLOOKUP(D1766,Analytique_classe!$A$3:$S$4,2,FALSE)</f>
        <v>12</v>
      </c>
      <c r="F1766" s="101" t="str">
        <f t="shared" si="194"/>
        <v>Analytique_classe_72_ChambresP</v>
      </c>
      <c r="G1766" s="152">
        <f t="shared" si="191"/>
        <v>0</v>
      </c>
    </row>
    <row r="1767" spans="1:7" ht="26.4" x14ac:dyDescent="0.25">
      <c r="A1767" s="151" t="str">
        <f>+Identification!$C$4</f>
        <v>100000001</v>
      </c>
      <c r="B1767" s="151" t="s">
        <v>354</v>
      </c>
      <c r="C1767" s="97">
        <v>73</v>
      </c>
      <c r="D1767" s="100" t="str">
        <f>+D1765</f>
        <v>ChambresP</v>
      </c>
      <c r="E1767" s="101">
        <f>HLOOKUP(D1767,Analytique_classe!$A$3:$S$4,2,FALSE)</f>
        <v>12</v>
      </c>
      <c r="F1767" s="101" t="str">
        <f t="shared" si="194"/>
        <v>Analytique_classe_73_ChambresP</v>
      </c>
      <c r="G1767" s="152">
        <f t="shared" si="191"/>
        <v>0</v>
      </c>
    </row>
    <row r="1768" spans="1:7" ht="26.4" x14ac:dyDescent="0.25">
      <c r="A1768" s="151" t="str">
        <f>+Identification!$C$4</f>
        <v>100000001</v>
      </c>
      <c r="B1768" s="151" t="s">
        <v>354</v>
      </c>
      <c r="C1768" s="97">
        <v>74</v>
      </c>
      <c r="D1768" s="100" t="str">
        <f>+D1766</f>
        <v>ChambresP</v>
      </c>
      <c r="E1768" s="101">
        <f>HLOOKUP(D1768,Analytique_classe!$A$3:$S$4,2,FALSE)</f>
        <v>12</v>
      </c>
      <c r="F1768" s="101" t="str">
        <f t="shared" si="194"/>
        <v>Analytique_classe_74_ChambresP</v>
      </c>
      <c r="G1768" s="152">
        <f t="shared" si="191"/>
        <v>0</v>
      </c>
    </row>
    <row r="1769" spans="1:7" ht="26.4" x14ac:dyDescent="0.25">
      <c r="A1769" s="151" t="str">
        <f>+Identification!$C$4</f>
        <v>100000001</v>
      </c>
      <c r="B1769" s="151" t="s">
        <v>354</v>
      </c>
      <c r="C1769" s="97">
        <v>75</v>
      </c>
      <c r="D1769" s="100" t="str">
        <f t="shared" si="193"/>
        <v>ChambresP</v>
      </c>
      <c r="E1769" s="101">
        <f>HLOOKUP(D1769,Analytique_classe!$A$3:$S$4,2,FALSE)</f>
        <v>12</v>
      </c>
      <c r="F1769" s="101" t="str">
        <f t="shared" si="194"/>
        <v>Analytique_classe_75_ChambresP</v>
      </c>
      <c r="G1769" s="152">
        <f t="shared" si="191"/>
        <v>0</v>
      </c>
    </row>
    <row r="1770" spans="1:7" ht="26.4" x14ac:dyDescent="0.25">
      <c r="A1770" s="151" t="str">
        <f>+Identification!$C$4</f>
        <v>100000001</v>
      </c>
      <c r="B1770" s="151" t="s">
        <v>354</v>
      </c>
      <c r="C1770" s="97">
        <v>76</v>
      </c>
      <c r="D1770" s="100" t="str">
        <f t="shared" si="193"/>
        <v>ChambresP</v>
      </c>
      <c r="E1770" s="101">
        <f>HLOOKUP(D1770,Analytique_classe!$A$3:$S$4,2,FALSE)</f>
        <v>12</v>
      </c>
      <c r="F1770" s="101" t="str">
        <f t="shared" si="194"/>
        <v>Analytique_classe_76_ChambresP</v>
      </c>
      <c r="G1770" s="152">
        <f t="shared" si="191"/>
        <v>0</v>
      </c>
    </row>
    <row r="1771" spans="1:7" ht="26.4" x14ac:dyDescent="0.25">
      <c r="A1771" s="151" t="str">
        <f>+Identification!$C$4</f>
        <v>100000001</v>
      </c>
      <c r="B1771" s="151" t="s">
        <v>354</v>
      </c>
      <c r="C1771" s="97">
        <v>77</v>
      </c>
      <c r="D1771" s="100" t="str">
        <f t="shared" si="193"/>
        <v>ChambresP</v>
      </c>
      <c r="E1771" s="101">
        <f>HLOOKUP(D1771,Analytique_classe!$A$3:$S$4,2,FALSE)</f>
        <v>12</v>
      </c>
      <c r="F1771" s="101" t="str">
        <f t="shared" si="194"/>
        <v>Analytique_classe_77_ChambresP</v>
      </c>
      <c r="G1771" s="152">
        <f t="shared" si="191"/>
        <v>0</v>
      </c>
    </row>
    <row r="1772" spans="1:7" ht="26.4" x14ac:dyDescent="0.25">
      <c r="A1772" s="151" t="str">
        <f>+Identification!$C$4</f>
        <v>100000001</v>
      </c>
      <c r="B1772" s="151" t="s">
        <v>354</v>
      </c>
      <c r="C1772" s="97">
        <v>78</v>
      </c>
      <c r="D1772" s="100" t="str">
        <f t="shared" si="193"/>
        <v>ChambresP</v>
      </c>
      <c r="E1772" s="101">
        <f>HLOOKUP(D1772,Analytique_classe!$A$3:$S$4,2,FALSE)</f>
        <v>12</v>
      </c>
      <c r="F1772" s="101" t="str">
        <f t="shared" si="194"/>
        <v>Analytique_classe_78_ChambresP</v>
      </c>
      <c r="G1772" s="152">
        <f t="shared" si="191"/>
        <v>0</v>
      </c>
    </row>
    <row r="1773" spans="1:7" ht="26.4" x14ac:dyDescent="0.25">
      <c r="A1773" s="151" t="str">
        <f>+Identification!$C$4</f>
        <v>100000001</v>
      </c>
      <c r="B1773" s="151" t="s">
        <v>354</v>
      </c>
      <c r="C1773" s="97">
        <v>79</v>
      </c>
      <c r="D1773" s="100" t="str">
        <f t="shared" si="193"/>
        <v>ChambresP</v>
      </c>
      <c r="E1773" s="101">
        <f>HLOOKUP(D1773,Analytique_classe!$A$3:$S$4,2,FALSE)</f>
        <v>12</v>
      </c>
      <c r="F1773" s="101" t="str">
        <f t="shared" si="194"/>
        <v>Analytique_classe_79_ChambresP</v>
      </c>
      <c r="G1773" s="152">
        <f t="shared" si="191"/>
        <v>0</v>
      </c>
    </row>
    <row r="1774" spans="1:7" ht="26.4" x14ac:dyDescent="0.25">
      <c r="A1774" s="151" t="str">
        <f>+Identification!$C$4</f>
        <v>100000001</v>
      </c>
      <c r="B1774" s="151" t="s">
        <v>354</v>
      </c>
      <c r="C1774" s="96" t="s">
        <v>266</v>
      </c>
      <c r="D1774" s="100" t="str">
        <f t="shared" si="193"/>
        <v>ChambresP</v>
      </c>
      <c r="E1774" s="101">
        <f>HLOOKUP(D1774,Analytique_classe!$A$3:$S$4,2,FALSE)</f>
        <v>12</v>
      </c>
      <c r="F1774" s="101" t="str">
        <f t="shared" si="194"/>
        <v>Analytique_classe_pcptot_ChambresP</v>
      </c>
      <c r="G1774" s="152">
        <f t="shared" si="191"/>
        <v>0</v>
      </c>
    </row>
    <row r="1775" spans="1:7" ht="26.4" x14ac:dyDescent="0.25">
      <c r="A1775" s="151" t="str">
        <f>+Identification!$C$4</f>
        <v>100000001</v>
      </c>
      <c r="B1775" s="151" t="s">
        <v>354</v>
      </c>
      <c r="C1775" s="96" t="s">
        <v>342</v>
      </c>
      <c r="D1775" s="100" t="str">
        <f t="shared" si="193"/>
        <v>ChambresP</v>
      </c>
      <c r="E1775" s="101">
        <f>HLOOKUP(D1775,Analytique_classe!$A$3:$S$4,2,FALSE)</f>
        <v>12</v>
      </c>
      <c r="F1775" s="101" t="str">
        <f t="shared" si="194"/>
        <v>Analytique_classe_solde_ChambresP</v>
      </c>
      <c r="G1775" s="152">
        <f t="shared" si="191"/>
        <v>0</v>
      </c>
    </row>
    <row r="1776" spans="1:7" ht="26.4" x14ac:dyDescent="0.25">
      <c r="A1776" s="135" t="str">
        <f>+Identification!$C$4</f>
        <v>100000001</v>
      </c>
      <c r="B1776" s="135" t="s">
        <v>354</v>
      </c>
      <c r="C1776" s="98">
        <v>60</v>
      </c>
      <c r="D1776" s="99" t="s">
        <v>300</v>
      </c>
      <c r="E1776" s="93">
        <f>HLOOKUP(D1776,Analytique_classe!$A$3:$S$4,2,FALSE)</f>
        <v>13</v>
      </c>
      <c r="F1776" s="93" t="str">
        <f t="shared" si="194"/>
        <v>Analytique_classe_60_TVTEL</v>
      </c>
      <c r="G1776" s="143">
        <f t="shared" si="191"/>
        <v>0</v>
      </c>
    </row>
    <row r="1777" spans="1:7" ht="26.4" x14ac:dyDescent="0.25">
      <c r="A1777" s="151" t="str">
        <f>+Identification!$C$4</f>
        <v>100000001</v>
      </c>
      <c r="B1777" s="151" t="s">
        <v>354</v>
      </c>
      <c r="C1777" s="95">
        <v>61</v>
      </c>
      <c r="D1777" s="100" t="str">
        <f>+D1776</f>
        <v>TVTEL</v>
      </c>
      <c r="E1777" s="101">
        <f>HLOOKUP(D1777,Analytique_classe!$A$3:$S$4,2,FALSE)</f>
        <v>13</v>
      </c>
      <c r="F1777" s="101" t="str">
        <f t="shared" si="194"/>
        <v>Analytique_classe_61_TVTEL</v>
      </c>
      <c r="G1777" s="152">
        <f t="shared" si="191"/>
        <v>0</v>
      </c>
    </row>
    <row r="1778" spans="1:7" ht="26.4" x14ac:dyDescent="0.25">
      <c r="A1778" s="151" t="str">
        <f>+Identification!$C$4</f>
        <v>100000001</v>
      </c>
      <c r="B1778" s="151" t="s">
        <v>354</v>
      </c>
      <c r="C1778" s="95">
        <v>62</v>
      </c>
      <c r="D1778" s="100" t="str">
        <f t="shared" ref="D1778:D1798" si="195">+D1777</f>
        <v>TVTEL</v>
      </c>
      <c r="E1778" s="101">
        <f>HLOOKUP(D1778,Analytique_classe!$A$3:$S$4,2,FALSE)</f>
        <v>13</v>
      </c>
      <c r="F1778" s="101" t="str">
        <f t="shared" si="194"/>
        <v>Analytique_classe_62_TVTEL</v>
      </c>
      <c r="G1778" s="152">
        <f t="shared" si="191"/>
        <v>0</v>
      </c>
    </row>
    <row r="1779" spans="1:7" ht="26.4" x14ac:dyDescent="0.25">
      <c r="A1779" s="151" t="str">
        <f>+Identification!$C$4</f>
        <v>100000001</v>
      </c>
      <c r="B1779" s="151" t="s">
        <v>354</v>
      </c>
      <c r="C1779" s="95">
        <v>63</v>
      </c>
      <c r="D1779" s="100" t="str">
        <f t="shared" si="195"/>
        <v>TVTEL</v>
      </c>
      <c r="E1779" s="101">
        <f>HLOOKUP(D1779,Analytique_classe!$A$3:$S$4,2,FALSE)</f>
        <v>13</v>
      </c>
      <c r="F1779" s="101" t="str">
        <f t="shared" si="194"/>
        <v>Analytique_classe_63_TVTEL</v>
      </c>
      <c r="G1779" s="152">
        <f t="shared" si="191"/>
        <v>0</v>
      </c>
    </row>
    <row r="1780" spans="1:7" ht="26.4" x14ac:dyDescent="0.25">
      <c r="A1780" s="151" t="str">
        <f>+Identification!$C$4</f>
        <v>100000001</v>
      </c>
      <c r="B1780" s="151" t="s">
        <v>354</v>
      </c>
      <c r="C1780" s="95">
        <v>64</v>
      </c>
      <c r="D1780" s="100" t="str">
        <f t="shared" si="195"/>
        <v>TVTEL</v>
      </c>
      <c r="E1780" s="101">
        <f>HLOOKUP(D1780,Analytique_classe!$A$3:$S$4,2,FALSE)</f>
        <v>13</v>
      </c>
      <c r="F1780" s="101" t="str">
        <f t="shared" si="194"/>
        <v>Analytique_classe_64_TVTEL</v>
      </c>
      <c r="G1780" s="152">
        <f t="shared" si="191"/>
        <v>0</v>
      </c>
    </row>
    <row r="1781" spans="1:7" ht="26.4" x14ac:dyDescent="0.25">
      <c r="A1781" s="151" t="str">
        <f>+Identification!$C$4</f>
        <v>100000001</v>
      </c>
      <c r="B1781" s="151" t="s">
        <v>354</v>
      </c>
      <c r="C1781" s="95">
        <v>65</v>
      </c>
      <c r="D1781" s="100" t="str">
        <f t="shared" si="195"/>
        <v>TVTEL</v>
      </c>
      <c r="E1781" s="101">
        <f>HLOOKUP(D1781,Analytique_classe!$A$3:$S$4,2,FALSE)</f>
        <v>13</v>
      </c>
      <c r="F1781" s="101" t="str">
        <f t="shared" si="194"/>
        <v>Analytique_classe_65_TVTEL</v>
      </c>
      <c r="G1781" s="152">
        <f t="shared" si="191"/>
        <v>0</v>
      </c>
    </row>
    <row r="1782" spans="1:7" ht="26.4" x14ac:dyDescent="0.25">
      <c r="A1782" s="151" t="str">
        <f>+Identification!$C$4</f>
        <v>100000001</v>
      </c>
      <c r="B1782" s="151" t="s">
        <v>354</v>
      </c>
      <c r="C1782" s="95">
        <v>66</v>
      </c>
      <c r="D1782" s="100" t="str">
        <f t="shared" si="195"/>
        <v>TVTEL</v>
      </c>
      <c r="E1782" s="101">
        <f>HLOOKUP(D1782,Analytique_classe!$A$3:$S$4,2,FALSE)</f>
        <v>13</v>
      </c>
      <c r="F1782" s="101" t="str">
        <f t="shared" si="194"/>
        <v>Analytique_classe_66_TVTEL</v>
      </c>
      <c r="G1782" s="152">
        <f t="shared" si="191"/>
        <v>0</v>
      </c>
    </row>
    <row r="1783" spans="1:7" ht="26.4" x14ac:dyDescent="0.25">
      <c r="A1783" s="151" t="str">
        <f>+Identification!$C$4</f>
        <v>100000001</v>
      </c>
      <c r="B1783" s="151" t="s">
        <v>354</v>
      </c>
      <c r="C1783" s="95">
        <v>67</v>
      </c>
      <c r="D1783" s="100" t="str">
        <f t="shared" si="195"/>
        <v>TVTEL</v>
      </c>
      <c r="E1783" s="101">
        <f>HLOOKUP(D1783,Analytique_classe!$A$3:$S$4,2,FALSE)</f>
        <v>13</v>
      </c>
      <c r="F1783" s="101" t="str">
        <f t="shared" si="194"/>
        <v>Analytique_classe_67_TVTEL</v>
      </c>
      <c r="G1783" s="152">
        <f t="shared" si="191"/>
        <v>0</v>
      </c>
    </row>
    <row r="1784" spans="1:7" ht="26.4" x14ac:dyDescent="0.25">
      <c r="A1784" s="151" t="str">
        <f>+Identification!$C$4</f>
        <v>100000001</v>
      </c>
      <c r="B1784" s="151" t="s">
        <v>354</v>
      </c>
      <c r="C1784" s="95">
        <v>68</v>
      </c>
      <c r="D1784" s="100" t="str">
        <f t="shared" si="195"/>
        <v>TVTEL</v>
      </c>
      <c r="E1784" s="101">
        <f>HLOOKUP(D1784,Analytique_classe!$A$3:$S$4,2,FALSE)</f>
        <v>13</v>
      </c>
      <c r="F1784" s="101" t="str">
        <f t="shared" si="194"/>
        <v>Analytique_classe_68_TVTEL</v>
      </c>
      <c r="G1784" s="152">
        <f t="shared" si="191"/>
        <v>0</v>
      </c>
    </row>
    <row r="1785" spans="1:7" ht="26.4" x14ac:dyDescent="0.25">
      <c r="A1785" s="151" t="str">
        <f>+Identification!$C$4</f>
        <v>100000001</v>
      </c>
      <c r="B1785" s="151" t="s">
        <v>354</v>
      </c>
      <c r="C1785" s="95">
        <v>69</v>
      </c>
      <c r="D1785" s="100" t="str">
        <f t="shared" si="195"/>
        <v>TVTEL</v>
      </c>
      <c r="E1785" s="101">
        <f>HLOOKUP(D1785,Analytique_classe!$A$3:$S$4,2,FALSE)</f>
        <v>13</v>
      </c>
      <c r="F1785" s="101" t="str">
        <f t="shared" si="194"/>
        <v>Analytique_classe_69_TVTEL</v>
      </c>
      <c r="G1785" s="152">
        <f t="shared" si="191"/>
        <v>0</v>
      </c>
    </row>
    <row r="1786" spans="1:7" ht="26.4" x14ac:dyDescent="0.25">
      <c r="A1786" s="151" t="str">
        <f>+Identification!$C$4</f>
        <v>100000001</v>
      </c>
      <c r="B1786" s="151" t="s">
        <v>354</v>
      </c>
      <c r="C1786" s="96" t="s">
        <v>265</v>
      </c>
      <c r="D1786" s="100" t="str">
        <f t="shared" si="195"/>
        <v>TVTEL</v>
      </c>
      <c r="E1786" s="101">
        <f>HLOOKUP(D1786,Analytique_classe!$A$3:$S$4,2,FALSE)</f>
        <v>13</v>
      </c>
      <c r="F1786" s="101" t="str">
        <f t="shared" si="194"/>
        <v>Analytique_classe_pcctot_TVTEL</v>
      </c>
      <c r="G1786" s="152">
        <f t="shared" si="191"/>
        <v>0</v>
      </c>
    </row>
    <row r="1787" spans="1:7" ht="26.4" x14ac:dyDescent="0.25">
      <c r="A1787" s="151" t="str">
        <f>+Identification!$C$4</f>
        <v>100000001</v>
      </c>
      <c r="B1787" s="151" t="s">
        <v>354</v>
      </c>
      <c r="C1787" s="97">
        <v>70</v>
      </c>
      <c r="D1787" s="100" t="str">
        <f t="shared" si="195"/>
        <v>TVTEL</v>
      </c>
      <c r="E1787" s="101">
        <f>HLOOKUP(D1787,Analytique_classe!$A$3:$S$4,2,FALSE)</f>
        <v>13</v>
      </c>
      <c r="F1787" s="101" t="str">
        <f t="shared" si="194"/>
        <v>Analytique_classe_70_TVTEL</v>
      </c>
      <c r="G1787" s="152">
        <f t="shared" si="191"/>
        <v>0</v>
      </c>
    </row>
    <row r="1788" spans="1:7" ht="26.4" x14ac:dyDescent="0.25">
      <c r="A1788" s="151" t="str">
        <f>+Identification!$C$4</f>
        <v>100000001</v>
      </c>
      <c r="B1788" s="151" t="s">
        <v>354</v>
      </c>
      <c r="C1788" s="97">
        <v>71</v>
      </c>
      <c r="D1788" s="100" t="str">
        <f t="shared" si="195"/>
        <v>TVTEL</v>
      </c>
      <c r="E1788" s="101">
        <f>HLOOKUP(D1788,Analytique_classe!$A$3:$S$4,2,FALSE)</f>
        <v>13</v>
      </c>
      <c r="F1788" s="101" t="str">
        <f t="shared" si="194"/>
        <v>Analytique_classe_71_TVTEL</v>
      </c>
      <c r="G1788" s="152">
        <f t="shared" si="191"/>
        <v>0</v>
      </c>
    </row>
    <row r="1789" spans="1:7" ht="26.4" x14ac:dyDescent="0.25">
      <c r="A1789" s="151" t="str">
        <f>+Identification!$C$4</f>
        <v>100000001</v>
      </c>
      <c r="B1789" s="151" t="s">
        <v>354</v>
      </c>
      <c r="C1789" s="97">
        <v>72</v>
      </c>
      <c r="D1789" s="100" t="str">
        <f t="shared" si="195"/>
        <v>TVTEL</v>
      </c>
      <c r="E1789" s="101">
        <f>HLOOKUP(D1789,Analytique_classe!$A$3:$S$4,2,FALSE)</f>
        <v>13</v>
      </c>
      <c r="F1789" s="101" t="str">
        <f t="shared" si="194"/>
        <v>Analytique_classe_72_TVTEL</v>
      </c>
      <c r="G1789" s="152">
        <f t="shared" si="191"/>
        <v>0</v>
      </c>
    </row>
    <row r="1790" spans="1:7" ht="26.4" x14ac:dyDescent="0.25">
      <c r="A1790" s="151" t="str">
        <f>+Identification!$C$4</f>
        <v>100000001</v>
      </c>
      <c r="B1790" s="151" t="s">
        <v>354</v>
      </c>
      <c r="C1790" s="97">
        <v>73</v>
      </c>
      <c r="D1790" s="100" t="str">
        <f>+D1788</f>
        <v>TVTEL</v>
      </c>
      <c r="E1790" s="101">
        <f>HLOOKUP(D1790,Analytique_classe!$A$3:$S$4,2,FALSE)</f>
        <v>13</v>
      </c>
      <c r="F1790" s="101" t="str">
        <f t="shared" si="194"/>
        <v>Analytique_classe_73_TVTEL</v>
      </c>
      <c r="G1790" s="152">
        <f t="shared" si="191"/>
        <v>0</v>
      </c>
    </row>
    <row r="1791" spans="1:7" ht="26.4" x14ac:dyDescent="0.25">
      <c r="A1791" s="151" t="str">
        <f>+Identification!$C$4</f>
        <v>100000001</v>
      </c>
      <c r="B1791" s="151" t="s">
        <v>354</v>
      </c>
      <c r="C1791" s="97">
        <v>74</v>
      </c>
      <c r="D1791" s="100" t="str">
        <f>+D1789</f>
        <v>TVTEL</v>
      </c>
      <c r="E1791" s="101">
        <f>HLOOKUP(D1791,Analytique_classe!$A$3:$S$4,2,FALSE)</f>
        <v>13</v>
      </c>
      <c r="F1791" s="101" t="str">
        <f t="shared" si="194"/>
        <v>Analytique_classe_74_TVTEL</v>
      </c>
      <c r="G1791" s="152">
        <f t="shared" si="191"/>
        <v>0</v>
      </c>
    </row>
    <row r="1792" spans="1:7" ht="26.4" x14ac:dyDescent="0.25">
      <c r="A1792" s="151" t="str">
        <f>+Identification!$C$4</f>
        <v>100000001</v>
      </c>
      <c r="B1792" s="151" t="s">
        <v>354</v>
      </c>
      <c r="C1792" s="97">
        <v>75</v>
      </c>
      <c r="D1792" s="100" t="str">
        <f t="shared" si="195"/>
        <v>TVTEL</v>
      </c>
      <c r="E1792" s="101">
        <f>HLOOKUP(D1792,Analytique_classe!$A$3:$S$4,2,FALSE)</f>
        <v>13</v>
      </c>
      <c r="F1792" s="101" t="str">
        <f t="shared" si="194"/>
        <v>Analytique_classe_75_TVTEL</v>
      </c>
      <c r="G1792" s="152">
        <f t="shared" si="191"/>
        <v>0</v>
      </c>
    </row>
    <row r="1793" spans="1:7" ht="26.4" x14ac:dyDescent="0.25">
      <c r="A1793" s="151" t="str">
        <f>+Identification!$C$4</f>
        <v>100000001</v>
      </c>
      <c r="B1793" s="151" t="s">
        <v>354</v>
      </c>
      <c r="C1793" s="97">
        <v>76</v>
      </c>
      <c r="D1793" s="100" t="str">
        <f t="shared" si="195"/>
        <v>TVTEL</v>
      </c>
      <c r="E1793" s="101">
        <f>HLOOKUP(D1793,Analytique_classe!$A$3:$S$4,2,FALSE)</f>
        <v>13</v>
      </c>
      <c r="F1793" s="101" t="str">
        <f t="shared" si="194"/>
        <v>Analytique_classe_76_TVTEL</v>
      </c>
      <c r="G1793" s="152">
        <f t="shared" ref="G1793:G1858" si="196">VLOOKUP(C1793,ana_classe,E1793,FALSE)</f>
        <v>0</v>
      </c>
    </row>
    <row r="1794" spans="1:7" ht="26.4" x14ac:dyDescent="0.25">
      <c r="A1794" s="151" t="str">
        <f>+Identification!$C$4</f>
        <v>100000001</v>
      </c>
      <c r="B1794" s="151" t="s">
        <v>354</v>
      </c>
      <c r="C1794" s="97">
        <v>77</v>
      </c>
      <c r="D1794" s="100" t="str">
        <f t="shared" si="195"/>
        <v>TVTEL</v>
      </c>
      <c r="E1794" s="101">
        <f>HLOOKUP(D1794,Analytique_classe!$A$3:$S$4,2,FALSE)</f>
        <v>13</v>
      </c>
      <c r="F1794" s="101" t="str">
        <f t="shared" si="194"/>
        <v>Analytique_classe_77_TVTEL</v>
      </c>
      <c r="G1794" s="152">
        <f t="shared" si="196"/>
        <v>0</v>
      </c>
    </row>
    <row r="1795" spans="1:7" ht="26.4" x14ac:dyDescent="0.25">
      <c r="A1795" s="151" t="str">
        <f>+Identification!$C$4</f>
        <v>100000001</v>
      </c>
      <c r="B1795" s="151" t="s">
        <v>354</v>
      </c>
      <c r="C1795" s="97">
        <v>78</v>
      </c>
      <c r="D1795" s="100" t="str">
        <f t="shared" si="195"/>
        <v>TVTEL</v>
      </c>
      <c r="E1795" s="101">
        <f>HLOOKUP(D1795,Analytique_classe!$A$3:$S$4,2,FALSE)</f>
        <v>13</v>
      </c>
      <c r="F1795" s="101" t="str">
        <f t="shared" si="194"/>
        <v>Analytique_classe_78_TVTEL</v>
      </c>
      <c r="G1795" s="152">
        <f t="shared" si="196"/>
        <v>0</v>
      </c>
    </row>
    <row r="1796" spans="1:7" ht="26.4" x14ac:dyDescent="0.25">
      <c r="A1796" s="151" t="str">
        <f>+Identification!$C$4</f>
        <v>100000001</v>
      </c>
      <c r="B1796" s="151" t="s">
        <v>354</v>
      </c>
      <c r="C1796" s="97">
        <v>79</v>
      </c>
      <c r="D1796" s="100" t="str">
        <f t="shared" si="195"/>
        <v>TVTEL</v>
      </c>
      <c r="E1796" s="101">
        <f>HLOOKUP(D1796,Analytique_classe!$A$3:$S$4,2,FALSE)</f>
        <v>13</v>
      </c>
      <c r="F1796" s="101" t="str">
        <f t="shared" si="194"/>
        <v>Analytique_classe_79_TVTEL</v>
      </c>
      <c r="G1796" s="152">
        <f t="shared" si="196"/>
        <v>0</v>
      </c>
    </row>
    <row r="1797" spans="1:7" ht="26.4" x14ac:dyDescent="0.25">
      <c r="A1797" s="151" t="str">
        <f>+Identification!$C$4</f>
        <v>100000001</v>
      </c>
      <c r="B1797" s="151" t="s">
        <v>354</v>
      </c>
      <c r="C1797" s="96" t="s">
        <v>266</v>
      </c>
      <c r="D1797" s="100" t="str">
        <f t="shared" si="195"/>
        <v>TVTEL</v>
      </c>
      <c r="E1797" s="101">
        <f>HLOOKUP(D1797,Analytique_classe!$A$3:$S$4,2,FALSE)</f>
        <v>13</v>
      </c>
      <c r="F1797" s="101" t="str">
        <f t="shared" si="194"/>
        <v>Analytique_classe_pcptot_TVTEL</v>
      </c>
      <c r="G1797" s="152">
        <f t="shared" si="196"/>
        <v>0</v>
      </c>
    </row>
    <row r="1798" spans="1:7" ht="26.4" x14ac:dyDescent="0.25">
      <c r="A1798" s="151" t="str">
        <f>+Identification!$C$4</f>
        <v>100000001</v>
      </c>
      <c r="B1798" s="151" t="s">
        <v>354</v>
      </c>
      <c r="C1798" s="96" t="s">
        <v>342</v>
      </c>
      <c r="D1798" s="100" t="str">
        <f t="shared" si="195"/>
        <v>TVTEL</v>
      </c>
      <c r="E1798" s="101">
        <f>HLOOKUP(D1798,Analytique_classe!$A$3:$S$4,2,FALSE)</f>
        <v>13</v>
      </c>
      <c r="F1798" s="101" t="str">
        <f t="shared" si="194"/>
        <v>Analytique_classe_solde_TVTEL</v>
      </c>
      <c r="G1798" s="152">
        <f t="shared" si="196"/>
        <v>0</v>
      </c>
    </row>
    <row r="1799" spans="1:7" ht="26.4" x14ac:dyDescent="0.25">
      <c r="A1799" s="135" t="str">
        <f>+Identification!$C$4</f>
        <v>100000001</v>
      </c>
      <c r="B1799" s="135" t="s">
        <v>354</v>
      </c>
      <c r="C1799" s="98">
        <v>60</v>
      </c>
      <c r="D1799" s="99" t="s">
        <v>301</v>
      </c>
      <c r="E1799" s="93">
        <f>HLOOKUP(D1799,Analytique_classe!$A$3:$S$4,2,FALSE)</f>
        <v>14</v>
      </c>
      <c r="F1799" s="93" t="str">
        <f t="shared" si="194"/>
        <v>Analytique_classe_60_Prestations_AUTRES</v>
      </c>
      <c r="G1799" s="143">
        <f t="shared" si="196"/>
        <v>0</v>
      </c>
    </row>
    <row r="1800" spans="1:7" ht="26.4" x14ac:dyDescent="0.25">
      <c r="A1800" s="151" t="str">
        <f>+Identification!$C$4</f>
        <v>100000001</v>
      </c>
      <c r="B1800" s="151" t="s">
        <v>354</v>
      </c>
      <c r="C1800" s="95">
        <v>61</v>
      </c>
      <c r="D1800" s="100" t="str">
        <f>+D1799</f>
        <v>Prestations_AUTRES</v>
      </c>
      <c r="E1800" s="101">
        <f>HLOOKUP(D1800,Analytique_classe!$A$3:$S$4,2,FALSE)</f>
        <v>14</v>
      </c>
      <c r="F1800" s="101" t="str">
        <f t="shared" si="194"/>
        <v>Analytique_classe_61_Prestations_AUTRES</v>
      </c>
      <c r="G1800" s="152">
        <f t="shared" si="196"/>
        <v>0</v>
      </c>
    </row>
    <row r="1801" spans="1:7" ht="26.4" x14ac:dyDescent="0.25">
      <c r="A1801" s="151" t="str">
        <f>+Identification!$C$4</f>
        <v>100000001</v>
      </c>
      <c r="B1801" s="151" t="s">
        <v>354</v>
      </c>
      <c r="C1801" s="95">
        <v>62</v>
      </c>
      <c r="D1801" s="100" t="str">
        <f t="shared" ref="D1801:D1821" si="197">+D1800</f>
        <v>Prestations_AUTRES</v>
      </c>
      <c r="E1801" s="101">
        <f>HLOOKUP(D1801,Analytique_classe!$A$3:$S$4,2,FALSE)</f>
        <v>14</v>
      </c>
      <c r="F1801" s="101" t="str">
        <f t="shared" si="194"/>
        <v>Analytique_classe_62_Prestations_AUTRES</v>
      </c>
      <c r="G1801" s="152">
        <f t="shared" si="196"/>
        <v>0</v>
      </c>
    </row>
    <row r="1802" spans="1:7" ht="26.4" x14ac:dyDescent="0.25">
      <c r="A1802" s="151" t="str">
        <f>+Identification!$C$4</f>
        <v>100000001</v>
      </c>
      <c r="B1802" s="151" t="s">
        <v>354</v>
      </c>
      <c r="C1802" s="95">
        <v>63</v>
      </c>
      <c r="D1802" s="100" t="str">
        <f t="shared" si="197"/>
        <v>Prestations_AUTRES</v>
      </c>
      <c r="E1802" s="101">
        <f>HLOOKUP(D1802,Analytique_classe!$A$3:$S$4,2,FALSE)</f>
        <v>14</v>
      </c>
      <c r="F1802" s="101" t="str">
        <f t="shared" si="194"/>
        <v>Analytique_classe_63_Prestations_AUTRES</v>
      </c>
      <c r="G1802" s="152">
        <f t="shared" si="196"/>
        <v>0</v>
      </c>
    </row>
    <row r="1803" spans="1:7" ht="26.4" x14ac:dyDescent="0.25">
      <c r="A1803" s="151" t="str">
        <f>+Identification!$C$4</f>
        <v>100000001</v>
      </c>
      <c r="B1803" s="151" t="s">
        <v>354</v>
      </c>
      <c r="C1803" s="95">
        <v>64</v>
      </c>
      <c r="D1803" s="100" t="str">
        <f t="shared" si="197"/>
        <v>Prestations_AUTRES</v>
      </c>
      <c r="E1803" s="101">
        <f>HLOOKUP(D1803,Analytique_classe!$A$3:$S$4,2,FALSE)</f>
        <v>14</v>
      </c>
      <c r="F1803" s="101" t="str">
        <f t="shared" si="194"/>
        <v>Analytique_classe_64_Prestations_AUTRES</v>
      </c>
      <c r="G1803" s="152">
        <f t="shared" si="196"/>
        <v>0</v>
      </c>
    </row>
    <row r="1804" spans="1:7" ht="26.4" x14ac:dyDescent="0.25">
      <c r="A1804" s="151" t="str">
        <f>+Identification!$C$4</f>
        <v>100000001</v>
      </c>
      <c r="B1804" s="151" t="s">
        <v>354</v>
      </c>
      <c r="C1804" s="95">
        <v>65</v>
      </c>
      <c r="D1804" s="100" t="str">
        <f t="shared" si="197"/>
        <v>Prestations_AUTRES</v>
      </c>
      <c r="E1804" s="101">
        <f>HLOOKUP(D1804,Analytique_classe!$A$3:$S$4,2,FALSE)</f>
        <v>14</v>
      </c>
      <c r="F1804" s="101" t="str">
        <f t="shared" si="194"/>
        <v>Analytique_classe_65_Prestations_AUTRES</v>
      </c>
      <c r="G1804" s="152">
        <f t="shared" si="196"/>
        <v>0</v>
      </c>
    </row>
    <row r="1805" spans="1:7" ht="26.4" x14ac:dyDescent="0.25">
      <c r="A1805" s="151" t="str">
        <f>+Identification!$C$4</f>
        <v>100000001</v>
      </c>
      <c r="B1805" s="151" t="s">
        <v>354</v>
      </c>
      <c r="C1805" s="95">
        <v>66</v>
      </c>
      <c r="D1805" s="100" t="str">
        <f t="shared" si="197"/>
        <v>Prestations_AUTRES</v>
      </c>
      <c r="E1805" s="101">
        <f>HLOOKUP(D1805,Analytique_classe!$A$3:$S$4,2,FALSE)</f>
        <v>14</v>
      </c>
      <c r="F1805" s="101" t="str">
        <f t="shared" si="194"/>
        <v>Analytique_classe_66_Prestations_AUTRES</v>
      </c>
      <c r="G1805" s="152">
        <f t="shared" si="196"/>
        <v>0</v>
      </c>
    </row>
    <row r="1806" spans="1:7" ht="26.4" x14ac:dyDescent="0.25">
      <c r="A1806" s="151" t="str">
        <f>+Identification!$C$4</f>
        <v>100000001</v>
      </c>
      <c r="B1806" s="151" t="s">
        <v>354</v>
      </c>
      <c r="C1806" s="95">
        <v>67</v>
      </c>
      <c r="D1806" s="100" t="str">
        <f t="shared" si="197"/>
        <v>Prestations_AUTRES</v>
      </c>
      <c r="E1806" s="101">
        <f>HLOOKUP(D1806,Analytique_classe!$A$3:$S$4,2,FALSE)</f>
        <v>14</v>
      </c>
      <c r="F1806" s="101" t="str">
        <f t="shared" si="194"/>
        <v>Analytique_classe_67_Prestations_AUTRES</v>
      </c>
      <c r="G1806" s="152">
        <f t="shared" si="196"/>
        <v>0</v>
      </c>
    </row>
    <row r="1807" spans="1:7" ht="26.4" x14ac:dyDescent="0.25">
      <c r="A1807" s="151" t="str">
        <f>+Identification!$C$4</f>
        <v>100000001</v>
      </c>
      <c r="B1807" s="151" t="s">
        <v>354</v>
      </c>
      <c r="C1807" s="95">
        <v>68</v>
      </c>
      <c r="D1807" s="100" t="str">
        <f t="shared" si="197"/>
        <v>Prestations_AUTRES</v>
      </c>
      <c r="E1807" s="101">
        <f>HLOOKUP(D1807,Analytique_classe!$A$3:$S$4,2,FALSE)</f>
        <v>14</v>
      </c>
      <c r="F1807" s="101" t="str">
        <f t="shared" si="194"/>
        <v>Analytique_classe_68_Prestations_AUTRES</v>
      </c>
      <c r="G1807" s="152">
        <f t="shared" si="196"/>
        <v>0</v>
      </c>
    </row>
    <row r="1808" spans="1:7" ht="26.4" x14ac:dyDescent="0.25">
      <c r="A1808" s="151" t="str">
        <f>+Identification!$C$4</f>
        <v>100000001</v>
      </c>
      <c r="B1808" s="151" t="s">
        <v>354</v>
      </c>
      <c r="C1808" s="95">
        <v>69</v>
      </c>
      <c r="D1808" s="100" t="str">
        <f t="shared" si="197"/>
        <v>Prestations_AUTRES</v>
      </c>
      <c r="E1808" s="101">
        <f>HLOOKUP(D1808,Analytique_classe!$A$3:$S$4,2,FALSE)</f>
        <v>14</v>
      </c>
      <c r="F1808" s="101" t="str">
        <f t="shared" si="194"/>
        <v>Analytique_classe_69_Prestations_AUTRES</v>
      </c>
      <c r="G1808" s="152">
        <f t="shared" si="196"/>
        <v>0</v>
      </c>
    </row>
    <row r="1809" spans="1:7" ht="26.4" x14ac:dyDescent="0.25">
      <c r="A1809" s="151" t="str">
        <f>+Identification!$C$4</f>
        <v>100000001</v>
      </c>
      <c r="B1809" s="151" t="s">
        <v>354</v>
      </c>
      <c r="C1809" s="96" t="s">
        <v>265</v>
      </c>
      <c r="D1809" s="100" t="str">
        <f t="shared" si="197"/>
        <v>Prestations_AUTRES</v>
      </c>
      <c r="E1809" s="101">
        <f>HLOOKUP(D1809,Analytique_classe!$A$3:$S$4,2,FALSE)</f>
        <v>14</v>
      </c>
      <c r="F1809" s="101" t="str">
        <f t="shared" si="194"/>
        <v>Analytique_classe_pcctot_Prestations_AUTRES</v>
      </c>
      <c r="G1809" s="152">
        <f t="shared" si="196"/>
        <v>0</v>
      </c>
    </row>
    <row r="1810" spans="1:7" ht="26.4" x14ac:dyDescent="0.25">
      <c r="A1810" s="151" t="str">
        <f>+Identification!$C$4</f>
        <v>100000001</v>
      </c>
      <c r="B1810" s="151" t="s">
        <v>354</v>
      </c>
      <c r="C1810" s="97">
        <v>70</v>
      </c>
      <c r="D1810" s="100" t="str">
        <f t="shared" si="197"/>
        <v>Prestations_AUTRES</v>
      </c>
      <c r="E1810" s="101">
        <f>HLOOKUP(D1810,Analytique_classe!$A$3:$S$4,2,FALSE)</f>
        <v>14</v>
      </c>
      <c r="F1810" s="101" t="str">
        <f t="shared" si="194"/>
        <v>Analytique_classe_70_Prestations_AUTRES</v>
      </c>
      <c r="G1810" s="152">
        <f t="shared" si="196"/>
        <v>0</v>
      </c>
    </row>
    <row r="1811" spans="1:7" ht="26.4" x14ac:dyDescent="0.25">
      <c r="A1811" s="151" t="str">
        <f>+Identification!$C$4</f>
        <v>100000001</v>
      </c>
      <c r="B1811" s="151" t="s">
        <v>354</v>
      </c>
      <c r="C1811" s="97">
        <v>71</v>
      </c>
      <c r="D1811" s="100" t="str">
        <f t="shared" si="197"/>
        <v>Prestations_AUTRES</v>
      </c>
      <c r="E1811" s="101">
        <f>HLOOKUP(D1811,Analytique_classe!$A$3:$S$4,2,FALSE)</f>
        <v>14</v>
      </c>
      <c r="F1811" s="101" t="str">
        <f t="shared" si="194"/>
        <v>Analytique_classe_71_Prestations_AUTRES</v>
      </c>
      <c r="G1811" s="152">
        <f t="shared" si="196"/>
        <v>0</v>
      </c>
    </row>
    <row r="1812" spans="1:7" ht="26.4" x14ac:dyDescent="0.25">
      <c r="A1812" s="151" t="str">
        <f>+Identification!$C$4</f>
        <v>100000001</v>
      </c>
      <c r="B1812" s="151" t="s">
        <v>354</v>
      </c>
      <c r="C1812" s="97">
        <v>72</v>
      </c>
      <c r="D1812" s="100" t="str">
        <f t="shared" si="197"/>
        <v>Prestations_AUTRES</v>
      </c>
      <c r="E1812" s="101">
        <f>HLOOKUP(D1812,Analytique_classe!$A$3:$S$4,2,FALSE)</f>
        <v>14</v>
      </c>
      <c r="F1812" s="101" t="str">
        <f t="shared" si="194"/>
        <v>Analytique_classe_72_Prestations_AUTRES</v>
      </c>
      <c r="G1812" s="152">
        <f t="shared" si="196"/>
        <v>0</v>
      </c>
    </row>
    <row r="1813" spans="1:7" ht="26.4" x14ac:dyDescent="0.25">
      <c r="A1813" s="151" t="str">
        <f>+Identification!$C$4</f>
        <v>100000001</v>
      </c>
      <c r="B1813" s="151" t="s">
        <v>354</v>
      </c>
      <c r="C1813" s="97">
        <v>73</v>
      </c>
      <c r="D1813" s="100" t="str">
        <f>+D1811</f>
        <v>Prestations_AUTRES</v>
      </c>
      <c r="E1813" s="101">
        <f>HLOOKUP(D1813,Analytique_classe!$A$3:$S$4,2,FALSE)</f>
        <v>14</v>
      </c>
      <c r="F1813" s="101" t="str">
        <f t="shared" si="194"/>
        <v>Analytique_classe_73_Prestations_AUTRES</v>
      </c>
      <c r="G1813" s="152">
        <f t="shared" si="196"/>
        <v>0</v>
      </c>
    </row>
    <row r="1814" spans="1:7" ht="26.4" x14ac:dyDescent="0.25">
      <c r="A1814" s="151" t="str">
        <f>+Identification!$C$4</f>
        <v>100000001</v>
      </c>
      <c r="B1814" s="151" t="s">
        <v>354</v>
      </c>
      <c r="C1814" s="97">
        <v>74</v>
      </c>
      <c r="D1814" s="100" t="str">
        <f>+D1812</f>
        <v>Prestations_AUTRES</v>
      </c>
      <c r="E1814" s="101">
        <f>HLOOKUP(D1814,Analytique_classe!$A$3:$S$4,2,FALSE)</f>
        <v>14</v>
      </c>
      <c r="F1814" s="101" t="str">
        <f t="shared" si="194"/>
        <v>Analytique_classe_74_Prestations_AUTRES</v>
      </c>
      <c r="G1814" s="152">
        <f t="shared" si="196"/>
        <v>0</v>
      </c>
    </row>
    <row r="1815" spans="1:7" ht="26.4" x14ac:dyDescent="0.25">
      <c r="A1815" s="151" t="str">
        <f>+Identification!$C$4</f>
        <v>100000001</v>
      </c>
      <c r="B1815" s="151" t="s">
        <v>354</v>
      </c>
      <c r="C1815" s="97">
        <v>75</v>
      </c>
      <c r="D1815" s="100" t="str">
        <f t="shared" si="197"/>
        <v>Prestations_AUTRES</v>
      </c>
      <c r="E1815" s="101">
        <f>HLOOKUP(D1815,Analytique_classe!$A$3:$S$4,2,FALSE)</f>
        <v>14</v>
      </c>
      <c r="F1815" s="101" t="str">
        <f t="shared" si="194"/>
        <v>Analytique_classe_75_Prestations_AUTRES</v>
      </c>
      <c r="G1815" s="152">
        <f t="shared" si="196"/>
        <v>0</v>
      </c>
    </row>
    <row r="1816" spans="1:7" ht="26.4" x14ac:dyDescent="0.25">
      <c r="A1816" s="151" t="str">
        <f>+Identification!$C$4</f>
        <v>100000001</v>
      </c>
      <c r="B1816" s="151" t="s">
        <v>354</v>
      </c>
      <c r="C1816" s="97">
        <v>76</v>
      </c>
      <c r="D1816" s="100" t="str">
        <f t="shared" si="197"/>
        <v>Prestations_AUTRES</v>
      </c>
      <c r="E1816" s="101">
        <f>HLOOKUP(D1816,Analytique_classe!$A$3:$S$4,2,FALSE)</f>
        <v>14</v>
      </c>
      <c r="F1816" s="101" t="str">
        <f t="shared" si="194"/>
        <v>Analytique_classe_76_Prestations_AUTRES</v>
      </c>
      <c r="G1816" s="152">
        <f t="shared" si="196"/>
        <v>0</v>
      </c>
    </row>
    <row r="1817" spans="1:7" ht="26.4" x14ac:dyDescent="0.25">
      <c r="A1817" s="151" t="str">
        <f>+Identification!$C$4</f>
        <v>100000001</v>
      </c>
      <c r="B1817" s="151" t="s">
        <v>354</v>
      </c>
      <c r="C1817" s="97">
        <v>77</v>
      </c>
      <c r="D1817" s="100" t="str">
        <f t="shared" si="197"/>
        <v>Prestations_AUTRES</v>
      </c>
      <c r="E1817" s="101">
        <f>HLOOKUP(D1817,Analytique_classe!$A$3:$S$4,2,FALSE)</f>
        <v>14</v>
      </c>
      <c r="F1817" s="101" t="str">
        <f t="shared" si="194"/>
        <v>Analytique_classe_77_Prestations_AUTRES</v>
      </c>
      <c r="G1817" s="152">
        <f t="shared" si="196"/>
        <v>0</v>
      </c>
    </row>
    <row r="1818" spans="1:7" ht="26.4" x14ac:dyDescent="0.25">
      <c r="A1818" s="151" t="str">
        <f>+Identification!$C$4</f>
        <v>100000001</v>
      </c>
      <c r="B1818" s="151" t="s">
        <v>354</v>
      </c>
      <c r="C1818" s="97">
        <v>78</v>
      </c>
      <c r="D1818" s="100" t="str">
        <f t="shared" si="197"/>
        <v>Prestations_AUTRES</v>
      </c>
      <c r="E1818" s="101">
        <f>HLOOKUP(D1818,Analytique_classe!$A$3:$S$4,2,FALSE)</f>
        <v>14</v>
      </c>
      <c r="F1818" s="101" t="str">
        <f t="shared" si="194"/>
        <v>Analytique_classe_78_Prestations_AUTRES</v>
      </c>
      <c r="G1818" s="152">
        <f t="shared" si="196"/>
        <v>0</v>
      </c>
    </row>
    <row r="1819" spans="1:7" ht="26.4" x14ac:dyDescent="0.25">
      <c r="A1819" s="151" t="str">
        <f>+Identification!$C$4</f>
        <v>100000001</v>
      </c>
      <c r="B1819" s="151" t="s">
        <v>354</v>
      </c>
      <c r="C1819" s="97">
        <v>79</v>
      </c>
      <c r="D1819" s="100" t="str">
        <f t="shared" si="197"/>
        <v>Prestations_AUTRES</v>
      </c>
      <c r="E1819" s="101">
        <f>HLOOKUP(D1819,Analytique_classe!$A$3:$S$4,2,FALSE)</f>
        <v>14</v>
      </c>
      <c r="F1819" s="101" t="str">
        <f t="shared" si="194"/>
        <v>Analytique_classe_79_Prestations_AUTRES</v>
      </c>
      <c r="G1819" s="152">
        <f t="shared" si="196"/>
        <v>0</v>
      </c>
    </row>
    <row r="1820" spans="1:7" ht="26.4" x14ac:dyDescent="0.25">
      <c r="A1820" s="151" t="str">
        <f>+Identification!$C$4</f>
        <v>100000001</v>
      </c>
      <c r="B1820" s="151" t="s">
        <v>354</v>
      </c>
      <c r="C1820" s="96" t="s">
        <v>266</v>
      </c>
      <c r="D1820" s="100" t="str">
        <f t="shared" si="197"/>
        <v>Prestations_AUTRES</v>
      </c>
      <c r="E1820" s="101">
        <f>HLOOKUP(D1820,Analytique_classe!$A$3:$S$4,2,FALSE)</f>
        <v>14</v>
      </c>
      <c r="F1820" s="101" t="str">
        <f t="shared" si="194"/>
        <v>Analytique_classe_pcptot_Prestations_AUTRES</v>
      </c>
      <c r="G1820" s="152">
        <f t="shared" si="196"/>
        <v>0</v>
      </c>
    </row>
    <row r="1821" spans="1:7" ht="26.4" x14ac:dyDescent="0.25">
      <c r="A1821" s="151" t="str">
        <f>+Identification!$C$4</f>
        <v>100000001</v>
      </c>
      <c r="B1821" s="151" t="s">
        <v>354</v>
      </c>
      <c r="C1821" s="96" t="s">
        <v>342</v>
      </c>
      <c r="D1821" s="100" t="str">
        <f t="shared" si="197"/>
        <v>Prestations_AUTRES</v>
      </c>
      <c r="E1821" s="101">
        <f>HLOOKUP(D1821,Analytique_classe!$A$3:$S$4,2,FALSE)</f>
        <v>14</v>
      </c>
      <c r="F1821" s="101" t="str">
        <f t="shared" si="194"/>
        <v>Analytique_classe_solde_Prestations_AUTRES</v>
      </c>
      <c r="G1821" s="152">
        <f t="shared" si="196"/>
        <v>0</v>
      </c>
    </row>
    <row r="1822" spans="1:7" ht="26.4" x14ac:dyDescent="0.25">
      <c r="A1822" s="135" t="str">
        <f>+Identification!$C$4</f>
        <v>100000001</v>
      </c>
      <c r="B1822" s="135" t="s">
        <v>354</v>
      </c>
      <c r="C1822" s="98">
        <v>60</v>
      </c>
      <c r="D1822" s="99" t="s">
        <v>295</v>
      </c>
      <c r="E1822" s="93">
        <f>HLOOKUP(D1822,Analytique_classe!$A$3:$S$4,2,FALSE)</f>
        <v>15</v>
      </c>
      <c r="F1822" s="93" t="str">
        <f t="shared" si="194"/>
        <v>Analytique_classe_60_autre_hors_sieg</v>
      </c>
      <c r="G1822" s="143">
        <f t="shared" si="196"/>
        <v>0</v>
      </c>
    </row>
    <row r="1823" spans="1:7" ht="26.4" x14ac:dyDescent="0.25">
      <c r="A1823" s="151" t="str">
        <f>+Identification!$C$4</f>
        <v>100000001</v>
      </c>
      <c r="B1823" s="151" t="s">
        <v>354</v>
      </c>
      <c r="C1823" s="95">
        <v>61</v>
      </c>
      <c r="D1823" s="100" t="str">
        <f>+D1822</f>
        <v>autre_hors_sieg</v>
      </c>
      <c r="E1823" s="101">
        <f>HLOOKUP(D1823,Analytique_classe!$A$3:$S$4,2,FALSE)</f>
        <v>15</v>
      </c>
      <c r="F1823" s="101" t="str">
        <f t="shared" si="194"/>
        <v>Analytique_classe_61_autre_hors_sieg</v>
      </c>
      <c r="G1823" s="152">
        <f t="shared" si="196"/>
        <v>0</v>
      </c>
    </row>
    <row r="1824" spans="1:7" ht="26.4" x14ac:dyDescent="0.25">
      <c r="A1824" s="151" t="str">
        <f>+Identification!$C$4</f>
        <v>100000001</v>
      </c>
      <c r="B1824" s="151" t="s">
        <v>354</v>
      </c>
      <c r="C1824" s="95">
        <v>62</v>
      </c>
      <c r="D1824" s="100" t="str">
        <f t="shared" ref="D1824:D1844" si="198">+D1823</f>
        <v>autre_hors_sieg</v>
      </c>
      <c r="E1824" s="101">
        <f>HLOOKUP(D1824,Analytique_classe!$A$3:$S$4,2,FALSE)</f>
        <v>15</v>
      </c>
      <c r="F1824" s="101" t="str">
        <f t="shared" si="194"/>
        <v>Analytique_classe_62_autre_hors_sieg</v>
      </c>
      <c r="G1824" s="152">
        <f t="shared" si="196"/>
        <v>0</v>
      </c>
    </row>
    <row r="1825" spans="1:7" ht="26.4" x14ac:dyDescent="0.25">
      <c r="A1825" s="151" t="str">
        <f>+Identification!$C$4</f>
        <v>100000001</v>
      </c>
      <c r="B1825" s="151" t="s">
        <v>354</v>
      </c>
      <c r="C1825" s="95">
        <v>63</v>
      </c>
      <c r="D1825" s="100" t="str">
        <f t="shared" si="198"/>
        <v>autre_hors_sieg</v>
      </c>
      <c r="E1825" s="101">
        <f>HLOOKUP(D1825,Analytique_classe!$A$3:$S$4,2,FALSE)</f>
        <v>15</v>
      </c>
      <c r="F1825" s="101" t="str">
        <f t="shared" si="194"/>
        <v>Analytique_classe_63_autre_hors_sieg</v>
      </c>
      <c r="G1825" s="152">
        <f t="shared" si="196"/>
        <v>0</v>
      </c>
    </row>
    <row r="1826" spans="1:7" ht="26.4" x14ac:dyDescent="0.25">
      <c r="A1826" s="151" t="str">
        <f>+Identification!$C$4</f>
        <v>100000001</v>
      </c>
      <c r="B1826" s="151" t="s">
        <v>354</v>
      </c>
      <c r="C1826" s="95">
        <v>64</v>
      </c>
      <c r="D1826" s="100" t="str">
        <f t="shared" si="198"/>
        <v>autre_hors_sieg</v>
      </c>
      <c r="E1826" s="101">
        <f>HLOOKUP(D1826,Analytique_classe!$A$3:$S$4,2,FALSE)</f>
        <v>15</v>
      </c>
      <c r="F1826" s="101" t="str">
        <f t="shared" si="194"/>
        <v>Analytique_classe_64_autre_hors_sieg</v>
      </c>
      <c r="G1826" s="152">
        <f t="shared" si="196"/>
        <v>0</v>
      </c>
    </row>
    <row r="1827" spans="1:7" ht="26.4" x14ac:dyDescent="0.25">
      <c r="A1827" s="151" t="str">
        <f>+Identification!$C$4</f>
        <v>100000001</v>
      </c>
      <c r="B1827" s="151" t="s">
        <v>354</v>
      </c>
      <c r="C1827" s="95">
        <v>65</v>
      </c>
      <c r="D1827" s="100" t="str">
        <f t="shared" si="198"/>
        <v>autre_hors_sieg</v>
      </c>
      <c r="E1827" s="101">
        <f>HLOOKUP(D1827,Analytique_classe!$A$3:$S$4,2,FALSE)</f>
        <v>15</v>
      </c>
      <c r="F1827" s="101" t="str">
        <f t="shared" si="194"/>
        <v>Analytique_classe_65_autre_hors_sieg</v>
      </c>
      <c r="G1827" s="152">
        <f t="shared" si="196"/>
        <v>0</v>
      </c>
    </row>
    <row r="1828" spans="1:7" ht="26.4" x14ac:dyDescent="0.25">
      <c r="A1828" s="151" t="str">
        <f>+Identification!$C$4</f>
        <v>100000001</v>
      </c>
      <c r="B1828" s="151" t="s">
        <v>354</v>
      </c>
      <c r="C1828" s="95">
        <v>66</v>
      </c>
      <c r="D1828" s="100" t="str">
        <f t="shared" si="198"/>
        <v>autre_hors_sieg</v>
      </c>
      <c r="E1828" s="101">
        <f>HLOOKUP(D1828,Analytique_classe!$A$3:$S$4,2,FALSE)</f>
        <v>15</v>
      </c>
      <c r="F1828" s="101" t="str">
        <f t="shared" ref="F1828:F1894" si="199">CONCATENATE(B1828,"_",C1828,"_",D1828)</f>
        <v>Analytique_classe_66_autre_hors_sieg</v>
      </c>
      <c r="G1828" s="152">
        <f t="shared" si="196"/>
        <v>0</v>
      </c>
    </row>
    <row r="1829" spans="1:7" ht="26.4" x14ac:dyDescent="0.25">
      <c r="A1829" s="151" t="str">
        <f>+Identification!$C$4</f>
        <v>100000001</v>
      </c>
      <c r="B1829" s="151" t="s">
        <v>354</v>
      </c>
      <c r="C1829" s="95">
        <v>67</v>
      </c>
      <c r="D1829" s="100" t="str">
        <f t="shared" si="198"/>
        <v>autre_hors_sieg</v>
      </c>
      <c r="E1829" s="101">
        <f>HLOOKUP(D1829,Analytique_classe!$A$3:$S$4,2,FALSE)</f>
        <v>15</v>
      </c>
      <c r="F1829" s="101" t="str">
        <f t="shared" si="199"/>
        <v>Analytique_classe_67_autre_hors_sieg</v>
      </c>
      <c r="G1829" s="152">
        <f t="shared" si="196"/>
        <v>0</v>
      </c>
    </row>
    <row r="1830" spans="1:7" ht="26.4" x14ac:dyDescent="0.25">
      <c r="A1830" s="151" t="str">
        <f>+Identification!$C$4</f>
        <v>100000001</v>
      </c>
      <c r="B1830" s="151" t="s">
        <v>354</v>
      </c>
      <c r="C1830" s="95">
        <v>68</v>
      </c>
      <c r="D1830" s="100" t="str">
        <f t="shared" si="198"/>
        <v>autre_hors_sieg</v>
      </c>
      <c r="E1830" s="101">
        <f>HLOOKUP(D1830,Analytique_classe!$A$3:$S$4,2,FALSE)</f>
        <v>15</v>
      </c>
      <c r="F1830" s="101" t="str">
        <f t="shared" si="199"/>
        <v>Analytique_classe_68_autre_hors_sieg</v>
      </c>
      <c r="G1830" s="152">
        <f t="shared" si="196"/>
        <v>0</v>
      </c>
    </row>
    <row r="1831" spans="1:7" ht="26.4" x14ac:dyDescent="0.25">
      <c r="A1831" s="151" t="str">
        <f>+Identification!$C$4</f>
        <v>100000001</v>
      </c>
      <c r="B1831" s="151" t="s">
        <v>354</v>
      </c>
      <c r="C1831" s="95">
        <v>69</v>
      </c>
      <c r="D1831" s="100" t="str">
        <f t="shared" si="198"/>
        <v>autre_hors_sieg</v>
      </c>
      <c r="E1831" s="101">
        <f>HLOOKUP(D1831,Analytique_classe!$A$3:$S$4,2,FALSE)</f>
        <v>15</v>
      </c>
      <c r="F1831" s="101" t="str">
        <f t="shared" si="199"/>
        <v>Analytique_classe_69_autre_hors_sieg</v>
      </c>
      <c r="G1831" s="152">
        <f t="shared" si="196"/>
        <v>0</v>
      </c>
    </row>
    <row r="1832" spans="1:7" ht="26.4" x14ac:dyDescent="0.25">
      <c r="A1832" s="151" t="str">
        <f>+Identification!$C$4</f>
        <v>100000001</v>
      </c>
      <c r="B1832" s="151" t="s">
        <v>354</v>
      </c>
      <c r="C1832" s="96" t="s">
        <v>265</v>
      </c>
      <c r="D1832" s="100" t="str">
        <f t="shared" si="198"/>
        <v>autre_hors_sieg</v>
      </c>
      <c r="E1832" s="101">
        <f>HLOOKUP(D1832,Analytique_classe!$A$3:$S$4,2,FALSE)</f>
        <v>15</v>
      </c>
      <c r="F1832" s="101" t="str">
        <f t="shared" si="199"/>
        <v>Analytique_classe_pcctot_autre_hors_sieg</v>
      </c>
      <c r="G1832" s="152">
        <f t="shared" si="196"/>
        <v>0</v>
      </c>
    </row>
    <row r="1833" spans="1:7" ht="26.4" x14ac:dyDescent="0.25">
      <c r="A1833" s="151" t="str">
        <f>+Identification!$C$4</f>
        <v>100000001</v>
      </c>
      <c r="B1833" s="151" t="s">
        <v>354</v>
      </c>
      <c r="C1833" s="97">
        <v>70</v>
      </c>
      <c r="D1833" s="100" t="str">
        <f t="shared" si="198"/>
        <v>autre_hors_sieg</v>
      </c>
      <c r="E1833" s="101">
        <f>HLOOKUP(D1833,Analytique_classe!$A$3:$S$4,2,FALSE)</f>
        <v>15</v>
      </c>
      <c r="F1833" s="101" t="str">
        <f t="shared" si="199"/>
        <v>Analytique_classe_70_autre_hors_sieg</v>
      </c>
      <c r="G1833" s="152">
        <f t="shared" si="196"/>
        <v>0</v>
      </c>
    </row>
    <row r="1834" spans="1:7" ht="26.4" x14ac:dyDescent="0.25">
      <c r="A1834" s="151" t="str">
        <f>+Identification!$C$4</f>
        <v>100000001</v>
      </c>
      <c r="B1834" s="151" t="s">
        <v>354</v>
      </c>
      <c r="C1834" s="97">
        <v>71</v>
      </c>
      <c r="D1834" s="100" t="str">
        <f t="shared" si="198"/>
        <v>autre_hors_sieg</v>
      </c>
      <c r="E1834" s="101">
        <f>HLOOKUP(D1834,Analytique_classe!$A$3:$S$4,2,FALSE)</f>
        <v>15</v>
      </c>
      <c r="F1834" s="101" t="str">
        <f t="shared" si="199"/>
        <v>Analytique_classe_71_autre_hors_sieg</v>
      </c>
      <c r="G1834" s="152">
        <f t="shared" si="196"/>
        <v>0</v>
      </c>
    </row>
    <row r="1835" spans="1:7" ht="26.4" x14ac:dyDescent="0.25">
      <c r="A1835" s="151" t="str">
        <f>+Identification!$C$4</f>
        <v>100000001</v>
      </c>
      <c r="B1835" s="151" t="s">
        <v>354</v>
      </c>
      <c r="C1835" s="97">
        <v>72</v>
      </c>
      <c r="D1835" s="100" t="str">
        <f t="shared" si="198"/>
        <v>autre_hors_sieg</v>
      </c>
      <c r="E1835" s="101">
        <f>HLOOKUP(D1835,Analytique_classe!$A$3:$S$4,2,FALSE)</f>
        <v>15</v>
      </c>
      <c r="F1835" s="101" t="str">
        <f t="shared" si="199"/>
        <v>Analytique_classe_72_autre_hors_sieg</v>
      </c>
      <c r="G1835" s="152">
        <f t="shared" si="196"/>
        <v>0</v>
      </c>
    </row>
    <row r="1836" spans="1:7" ht="26.4" x14ac:dyDescent="0.25">
      <c r="A1836" s="151" t="str">
        <f>+Identification!$C$4</f>
        <v>100000001</v>
      </c>
      <c r="B1836" s="151" t="s">
        <v>354</v>
      </c>
      <c r="C1836" s="97">
        <v>73</v>
      </c>
      <c r="D1836" s="100" t="str">
        <f>+D1834</f>
        <v>autre_hors_sieg</v>
      </c>
      <c r="E1836" s="101">
        <f>HLOOKUP(D1836,Analytique_classe!$A$3:$S$4,2,FALSE)</f>
        <v>15</v>
      </c>
      <c r="F1836" s="101" t="str">
        <f t="shared" si="199"/>
        <v>Analytique_classe_73_autre_hors_sieg</v>
      </c>
      <c r="G1836" s="152">
        <f t="shared" si="196"/>
        <v>0</v>
      </c>
    </row>
    <row r="1837" spans="1:7" ht="26.4" x14ac:dyDescent="0.25">
      <c r="A1837" s="151" t="str">
        <f>+Identification!$C$4</f>
        <v>100000001</v>
      </c>
      <c r="B1837" s="151" t="s">
        <v>354</v>
      </c>
      <c r="C1837" s="97">
        <v>74</v>
      </c>
      <c r="D1837" s="100" t="str">
        <f>+D1835</f>
        <v>autre_hors_sieg</v>
      </c>
      <c r="E1837" s="101">
        <f>HLOOKUP(D1837,Analytique_classe!$A$3:$S$4,2,FALSE)</f>
        <v>15</v>
      </c>
      <c r="F1837" s="101" t="str">
        <f t="shared" si="199"/>
        <v>Analytique_classe_74_autre_hors_sieg</v>
      </c>
      <c r="G1837" s="152">
        <f t="shared" si="196"/>
        <v>0</v>
      </c>
    </row>
    <row r="1838" spans="1:7" ht="26.4" x14ac:dyDescent="0.25">
      <c r="A1838" s="151" t="str">
        <f>+Identification!$C$4</f>
        <v>100000001</v>
      </c>
      <c r="B1838" s="151" t="s">
        <v>354</v>
      </c>
      <c r="C1838" s="97">
        <v>75</v>
      </c>
      <c r="D1838" s="100" t="str">
        <f t="shared" si="198"/>
        <v>autre_hors_sieg</v>
      </c>
      <c r="E1838" s="101">
        <f>HLOOKUP(D1838,Analytique_classe!$A$3:$S$4,2,FALSE)</f>
        <v>15</v>
      </c>
      <c r="F1838" s="101" t="str">
        <f t="shared" si="199"/>
        <v>Analytique_classe_75_autre_hors_sieg</v>
      </c>
      <c r="G1838" s="152">
        <f t="shared" si="196"/>
        <v>0</v>
      </c>
    </row>
    <row r="1839" spans="1:7" ht="26.4" x14ac:dyDescent="0.25">
      <c r="A1839" s="151" t="str">
        <f>+Identification!$C$4</f>
        <v>100000001</v>
      </c>
      <c r="B1839" s="151" t="s">
        <v>354</v>
      </c>
      <c r="C1839" s="97">
        <v>76</v>
      </c>
      <c r="D1839" s="100" t="str">
        <f t="shared" si="198"/>
        <v>autre_hors_sieg</v>
      </c>
      <c r="E1839" s="101">
        <f>HLOOKUP(D1839,Analytique_classe!$A$3:$S$4,2,FALSE)</f>
        <v>15</v>
      </c>
      <c r="F1839" s="101" t="str">
        <f t="shared" si="199"/>
        <v>Analytique_classe_76_autre_hors_sieg</v>
      </c>
      <c r="G1839" s="152">
        <f t="shared" si="196"/>
        <v>0</v>
      </c>
    </row>
    <row r="1840" spans="1:7" ht="26.4" x14ac:dyDescent="0.25">
      <c r="A1840" s="151" t="str">
        <f>+Identification!$C$4</f>
        <v>100000001</v>
      </c>
      <c r="B1840" s="151" t="s">
        <v>354</v>
      </c>
      <c r="C1840" s="97">
        <v>77</v>
      </c>
      <c r="D1840" s="100" t="str">
        <f t="shared" si="198"/>
        <v>autre_hors_sieg</v>
      </c>
      <c r="E1840" s="101">
        <f>HLOOKUP(D1840,Analytique_classe!$A$3:$S$4,2,FALSE)</f>
        <v>15</v>
      </c>
      <c r="F1840" s="101" t="str">
        <f t="shared" si="199"/>
        <v>Analytique_classe_77_autre_hors_sieg</v>
      </c>
      <c r="G1840" s="152">
        <f t="shared" si="196"/>
        <v>0</v>
      </c>
    </row>
    <row r="1841" spans="1:7" ht="26.4" x14ac:dyDescent="0.25">
      <c r="A1841" s="151" t="str">
        <f>+Identification!$C$4</f>
        <v>100000001</v>
      </c>
      <c r="B1841" s="151" t="s">
        <v>354</v>
      </c>
      <c r="C1841" s="97">
        <v>78</v>
      </c>
      <c r="D1841" s="100" t="str">
        <f t="shared" si="198"/>
        <v>autre_hors_sieg</v>
      </c>
      <c r="E1841" s="101">
        <f>HLOOKUP(D1841,Analytique_classe!$A$3:$S$4,2,FALSE)</f>
        <v>15</v>
      </c>
      <c r="F1841" s="101" t="str">
        <f t="shared" si="199"/>
        <v>Analytique_classe_78_autre_hors_sieg</v>
      </c>
      <c r="G1841" s="152">
        <f t="shared" si="196"/>
        <v>0</v>
      </c>
    </row>
    <row r="1842" spans="1:7" ht="26.4" x14ac:dyDescent="0.25">
      <c r="A1842" s="151" t="str">
        <f>+Identification!$C$4</f>
        <v>100000001</v>
      </c>
      <c r="B1842" s="151" t="s">
        <v>354</v>
      </c>
      <c r="C1842" s="97">
        <v>79</v>
      </c>
      <c r="D1842" s="100" t="str">
        <f t="shared" si="198"/>
        <v>autre_hors_sieg</v>
      </c>
      <c r="E1842" s="101">
        <f>HLOOKUP(D1842,Analytique_classe!$A$3:$S$4,2,FALSE)</f>
        <v>15</v>
      </c>
      <c r="F1842" s="101" t="str">
        <f t="shared" si="199"/>
        <v>Analytique_classe_79_autre_hors_sieg</v>
      </c>
      <c r="G1842" s="152">
        <f t="shared" si="196"/>
        <v>0</v>
      </c>
    </row>
    <row r="1843" spans="1:7" ht="26.4" x14ac:dyDescent="0.25">
      <c r="A1843" s="151" t="str">
        <f>+Identification!$C$4</f>
        <v>100000001</v>
      </c>
      <c r="B1843" s="151" t="s">
        <v>354</v>
      </c>
      <c r="C1843" s="96" t="s">
        <v>266</v>
      </c>
      <c r="D1843" s="100" t="str">
        <f t="shared" si="198"/>
        <v>autre_hors_sieg</v>
      </c>
      <c r="E1843" s="101">
        <f>HLOOKUP(D1843,Analytique_classe!$A$3:$S$4,2,FALSE)</f>
        <v>15</v>
      </c>
      <c r="F1843" s="101" t="str">
        <f t="shared" si="199"/>
        <v>Analytique_classe_pcptot_autre_hors_sieg</v>
      </c>
      <c r="G1843" s="152">
        <f t="shared" si="196"/>
        <v>0</v>
      </c>
    </row>
    <row r="1844" spans="1:7" ht="26.4" x14ac:dyDescent="0.25">
      <c r="A1844" s="151" t="str">
        <f>+Identification!$C$4</f>
        <v>100000001</v>
      </c>
      <c r="B1844" s="151" t="s">
        <v>354</v>
      </c>
      <c r="C1844" s="96" t="s">
        <v>342</v>
      </c>
      <c r="D1844" s="100" t="str">
        <f t="shared" si="198"/>
        <v>autre_hors_sieg</v>
      </c>
      <c r="E1844" s="101">
        <f>HLOOKUP(D1844,Analytique_classe!$A$3:$S$4,2,FALSE)</f>
        <v>15</v>
      </c>
      <c r="F1844" s="101" t="str">
        <f t="shared" si="199"/>
        <v>Analytique_classe_solde_autre_hors_sieg</v>
      </c>
      <c r="G1844" s="152">
        <f t="shared" si="196"/>
        <v>0</v>
      </c>
    </row>
    <row r="1845" spans="1:7" ht="26.4" x14ac:dyDescent="0.25">
      <c r="A1845" s="135" t="str">
        <f>+Identification!$C$4</f>
        <v>100000001</v>
      </c>
      <c r="B1845" s="135" t="s">
        <v>354</v>
      </c>
      <c r="C1845" s="98">
        <v>60</v>
      </c>
      <c r="D1845" s="99" t="s">
        <v>291</v>
      </c>
      <c r="E1845" s="93">
        <f>HLOOKUP(D1845,Analytique_classe!$A$3:$S$4,2,FALSE)</f>
        <v>16</v>
      </c>
      <c r="F1845" s="93" t="str">
        <f t="shared" si="199"/>
        <v>Analytique_classe_60_chir_esth</v>
      </c>
      <c r="G1845" s="143">
        <f t="shared" si="196"/>
        <v>0</v>
      </c>
    </row>
    <row r="1846" spans="1:7" ht="26.4" x14ac:dyDescent="0.25">
      <c r="A1846" s="151" t="str">
        <f>+Identification!$C$4</f>
        <v>100000001</v>
      </c>
      <c r="B1846" s="151" t="s">
        <v>354</v>
      </c>
      <c r="C1846" s="95">
        <v>61</v>
      </c>
      <c r="D1846" s="100" t="str">
        <f>+D1845</f>
        <v>chir_esth</v>
      </c>
      <c r="E1846" s="101">
        <f>HLOOKUP(D1846,Analytique_classe!$A$3:$S$4,2,FALSE)</f>
        <v>16</v>
      </c>
      <c r="F1846" s="101" t="str">
        <f t="shared" si="199"/>
        <v>Analytique_classe_61_chir_esth</v>
      </c>
      <c r="G1846" s="152">
        <f t="shared" si="196"/>
        <v>0</v>
      </c>
    </row>
    <row r="1847" spans="1:7" ht="26.4" x14ac:dyDescent="0.25">
      <c r="A1847" s="151" t="str">
        <f>+Identification!$C$4</f>
        <v>100000001</v>
      </c>
      <c r="B1847" s="151" t="s">
        <v>354</v>
      </c>
      <c r="C1847" s="95">
        <v>62</v>
      </c>
      <c r="D1847" s="100" t="str">
        <f t="shared" ref="D1847:D1867" si="200">+D1846</f>
        <v>chir_esth</v>
      </c>
      <c r="E1847" s="101">
        <f>HLOOKUP(D1847,Analytique_classe!$A$3:$S$4,2,FALSE)</f>
        <v>16</v>
      </c>
      <c r="F1847" s="101" t="str">
        <f t="shared" si="199"/>
        <v>Analytique_classe_62_chir_esth</v>
      </c>
      <c r="G1847" s="152">
        <f t="shared" si="196"/>
        <v>0</v>
      </c>
    </row>
    <row r="1848" spans="1:7" ht="26.4" x14ac:dyDescent="0.25">
      <c r="A1848" s="151" t="str">
        <f>+Identification!$C$4</f>
        <v>100000001</v>
      </c>
      <c r="B1848" s="151" t="s">
        <v>354</v>
      </c>
      <c r="C1848" s="95">
        <v>63</v>
      </c>
      <c r="D1848" s="100" t="str">
        <f t="shared" si="200"/>
        <v>chir_esth</v>
      </c>
      <c r="E1848" s="101">
        <f>HLOOKUP(D1848,Analytique_classe!$A$3:$S$4,2,FALSE)</f>
        <v>16</v>
      </c>
      <c r="F1848" s="101" t="str">
        <f t="shared" si="199"/>
        <v>Analytique_classe_63_chir_esth</v>
      </c>
      <c r="G1848" s="152">
        <f t="shared" si="196"/>
        <v>0</v>
      </c>
    </row>
    <row r="1849" spans="1:7" ht="26.4" x14ac:dyDescent="0.25">
      <c r="A1849" s="151" t="str">
        <f>+Identification!$C$4</f>
        <v>100000001</v>
      </c>
      <c r="B1849" s="151" t="s">
        <v>354</v>
      </c>
      <c r="C1849" s="95">
        <v>64</v>
      </c>
      <c r="D1849" s="100" t="str">
        <f t="shared" si="200"/>
        <v>chir_esth</v>
      </c>
      <c r="E1849" s="101">
        <f>HLOOKUP(D1849,Analytique_classe!$A$3:$S$4,2,FALSE)</f>
        <v>16</v>
      </c>
      <c r="F1849" s="101" t="str">
        <f t="shared" si="199"/>
        <v>Analytique_classe_64_chir_esth</v>
      </c>
      <c r="G1849" s="152">
        <f t="shared" si="196"/>
        <v>0</v>
      </c>
    </row>
    <row r="1850" spans="1:7" ht="26.4" x14ac:dyDescent="0.25">
      <c r="A1850" s="151" t="str">
        <f>+Identification!$C$4</f>
        <v>100000001</v>
      </c>
      <c r="B1850" s="151" t="s">
        <v>354</v>
      </c>
      <c r="C1850" s="95">
        <v>65</v>
      </c>
      <c r="D1850" s="100" t="str">
        <f t="shared" si="200"/>
        <v>chir_esth</v>
      </c>
      <c r="E1850" s="101">
        <f>HLOOKUP(D1850,Analytique_classe!$A$3:$S$4,2,FALSE)</f>
        <v>16</v>
      </c>
      <c r="F1850" s="101" t="str">
        <f t="shared" si="199"/>
        <v>Analytique_classe_65_chir_esth</v>
      </c>
      <c r="G1850" s="152">
        <f t="shared" si="196"/>
        <v>0</v>
      </c>
    </row>
    <row r="1851" spans="1:7" ht="26.4" x14ac:dyDescent="0.25">
      <c r="A1851" s="151" t="str">
        <f>+Identification!$C$4</f>
        <v>100000001</v>
      </c>
      <c r="B1851" s="151" t="s">
        <v>354</v>
      </c>
      <c r="C1851" s="95">
        <v>66</v>
      </c>
      <c r="D1851" s="100" t="str">
        <f t="shared" si="200"/>
        <v>chir_esth</v>
      </c>
      <c r="E1851" s="101">
        <f>HLOOKUP(D1851,Analytique_classe!$A$3:$S$4,2,FALSE)</f>
        <v>16</v>
      </c>
      <c r="F1851" s="101" t="str">
        <f t="shared" si="199"/>
        <v>Analytique_classe_66_chir_esth</v>
      </c>
      <c r="G1851" s="152">
        <f t="shared" si="196"/>
        <v>0</v>
      </c>
    </row>
    <row r="1852" spans="1:7" ht="26.4" x14ac:dyDescent="0.25">
      <c r="A1852" s="151" t="str">
        <f>+Identification!$C$4</f>
        <v>100000001</v>
      </c>
      <c r="B1852" s="151" t="s">
        <v>354</v>
      </c>
      <c r="C1852" s="95">
        <v>67</v>
      </c>
      <c r="D1852" s="100" t="str">
        <f t="shared" si="200"/>
        <v>chir_esth</v>
      </c>
      <c r="E1852" s="101">
        <f>HLOOKUP(D1852,Analytique_classe!$A$3:$S$4,2,FALSE)</f>
        <v>16</v>
      </c>
      <c r="F1852" s="101" t="str">
        <f t="shared" si="199"/>
        <v>Analytique_classe_67_chir_esth</v>
      </c>
      <c r="G1852" s="152">
        <f t="shared" si="196"/>
        <v>0</v>
      </c>
    </row>
    <row r="1853" spans="1:7" ht="26.4" x14ac:dyDescent="0.25">
      <c r="A1853" s="151" t="str">
        <f>+Identification!$C$4</f>
        <v>100000001</v>
      </c>
      <c r="B1853" s="151" t="s">
        <v>354</v>
      </c>
      <c r="C1853" s="95">
        <v>68</v>
      </c>
      <c r="D1853" s="100" t="str">
        <f t="shared" si="200"/>
        <v>chir_esth</v>
      </c>
      <c r="E1853" s="101">
        <f>HLOOKUP(D1853,Analytique_classe!$A$3:$S$4,2,FALSE)</f>
        <v>16</v>
      </c>
      <c r="F1853" s="101" t="str">
        <f t="shared" si="199"/>
        <v>Analytique_classe_68_chir_esth</v>
      </c>
      <c r="G1853" s="152">
        <f t="shared" si="196"/>
        <v>0</v>
      </c>
    </row>
    <row r="1854" spans="1:7" ht="26.4" x14ac:dyDescent="0.25">
      <c r="A1854" s="151" t="str">
        <f>+Identification!$C$4</f>
        <v>100000001</v>
      </c>
      <c r="B1854" s="151" t="s">
        <v>354</v>
      </c>
      <c r="C1854" s="95">
        <v>69</v>
      </c>
      <c r="D1854" s="100" t="str">
        <f t="shared" si="200"/>
        <v>chir_esth</v>
      </c>
      <c r="E1854" s="101">
        <f>HLOOKUP(D1854,Analytique_classe!$A$3:$S$4,2,FALSE)</f>
        <v>16</v>
      </c>
      <c r="F1854" s="101" t="str">
        <f t="shared" si="199"/>
        <v>Analytique_classe_69_chir_esth</v>
      </c>
      <c r="G1854" s="152">
        <f t="shared" si="196"/>
        <v>0</v>
      </c>
    </row>
    <row r="1855" spans="1:7" ht="26.4" x14ac:dyDescent="0.25">
      <c r="A1855" s="151" t="str">
        <f>+Identification!$C$4</f>
        <v>100000001</v>
      </c>
      <c r="B1855" s="151" t="s">
        <v>354</v>
      </c>
      <c r="C1855" s="96" t="s">
        <v>265</v>
      </c>
      <c r="D1855" s="100" t="str">
        <f t="shared" si="200"/>
        <v>chir_esth</v>
      </c>
      <c r="E1855" s="101">
        <f>HLOOKUP(D1855,Analytique_classe!$A$3:$S$4,2,FALSE)</f>
        <v>16</v>
      </c>
      <c r="F1855" s="101" t="str">
        <f t="shared" si="199"/>
        <v>Analytique_classe_pcctot_chir_esth</v>
      </c>
      <c r="G1855" s="152">
        <f t="shared" si="196"/>
        <v>0</v>
      </c>
    </row>
    <row r="1856" spans="1:7" ht="26.4" x14ac:dyDescent="0.25">
      <c r="A1856" s="151" t="str">
        <f>+Identification!$C$4</f>
        <v>100000001</v>
      </c>
      <c r="B1856" s="151" t="s">
        <v>354</v>
      </c>
      <c r="C1856" s="97">
        <v>70</v>
      </c>
      <c r="D1856" s="100" t="str">
        <f t="shared" si="200"/>
        <v>chir_esth</v>
      </c>
      <c r="E1856" s="101">
        <f>HLOOKUP(D1856,Analytique_classe!$A$3:$S$4,2,FALSE)</f>
        <v>16</v>
      </c>
      <c r="F1856" s="101" t="str">
        <f t="shared" si="199"/>
        <v>Analytique_classe_70_chir_esth</v>
      </c>
      <c r="G1856" s="152">
        <f t="shared" si="196"/>
        <v>0</v>
      </c>
    </row>
    <row r="1857" spans="1:7" ht="26.4" x14ac:dyDescent="0.25">
      <c r="A1857" s="151" t="str">
        <f>+Identification!$C$4</f>
        <v>100000001</v>
      </c>
      <c r="B1857" s="151" t="s">
        <v>354</v>
      </c>
      <c r="C1857" s="97">
        <v>71</v>
      </c>
      <c r="D1857" s="100" t="str">
        <f t="shared" si="200"/>
        <v>chir_esth</v>
      </c>
      <c r="E1857" s="101">
        <f>HLOOKUP(D1857,Analytique_classe!$A$3:$S$4,2,FALSE)</f>
        <v>16</v>
      </c>
      <c r="F1857" s="101" t="str">
        <f t="shared" si="199"/>
        <v>Analytique_classe_71_chir_esth</v>
      </c>
      <c r="G1857" s="152">
        <f t="shared" si="196"/>
        <v>0</v>
      </c>
    </row>
    <row r="1858" spans="1:7" ht="26.4" x14ac:dyDescent="0.25">
      <c r="A1858" s="151" t="str">
        <f>+Identification!$C$4</f>
        <v>100000001</v>
      </c>
      <c r="B1858" s="151" t="s">
        <v>354</v>
      </c>
      <c r="C1858" s="97">
        <v>72</v>
      </c>
      <c r="D1858" s="100" t="str">
        <f t="shared" si="200"/>
        <v>chir_esth</v>
      </c>
      <c r="E1858" s="101">
        <f>HLOOKUP(D1858,Analytique_classe!$A$3:$S$4,2,FALSE)</f>
        <v>16</v>
      </c>
      <c r="F1858" s="101" t="str">
        <f t="shared" si="199"/>
        <v>Analytique_classe_72_chir_esth</v>
      </c>
      <c r="G1858" s="152">
        <f t="shared" si="196"/>
        <v>0</v>
      </c>
    </row>
    <row r="1859" spans="1:7" ht="26.4" x14ac:dyDescent="0.25">
      <c r="A1859" s="151" t="str">
        <f>+Identification!$C$4</f>
        <v>100000001</v>
      </c>
      <c r="B1859" s="151" t="s">
        <v>354</v>
      </c>
      <c r="C1859" s="97">
        <v>73</v>
      </c>
      <c r="D1859" s="100" t="str">
        <f>+D1857</f>
        <v>chir_esth</v>
      </c>
      <c r="E1859" s="101">
        <f>HLOOKUP(D1859,Analytique_classe!$A$3:$S$4,2,FALSE)</f>
        <v>16</v>
      </c>
      <c r="F1859" s="101" t="str">
        <f t="shared" si="199"/>
        <v>Analytique_classe_73_chir_esth</v>
      </c>
      <c r="G1859" s="152">
        <f t="shared" ref="G1859" si="201">VLOOKUP(C1859,ana_classe,E1859,FALSE)</f>
        <v>0</v>
      </c>
    </row>
    <row r="1860" spans="1:7" ht="26.4" x14ac:dyDescent="0.25">
      <c r="A1860" s="151" t="str">
        <f>+Identification!$C$4</f>
        <v>100000001</v>
      </c>
      <c r="B1860" s="151" t="s">
        <v>354</v>
      </c>
      <c r="C1860" s="97">
        <v>74</v>
      </c>
      <c r="D1860" s="100" t="str">
        <f>+D1858</f>
        <v>chir_esth</v>
      </c>
      <c r="E1860" s="101">
        <f>HLOOKUP(D1860,Analytique_classe!$A$3:$S$4,2,FALSE)</f>
        <v>16</v>
      </c>
      <c r="F1860" s="101" t="str">
        <f t="shared" si="199"/>
        <v>Analytique_classe_74_chir_esth</v>
      </c>
      <c r="G1860" s="152">
        <f t="shared" ref="G1860:G1913" si="202">VLOOKUP(C1860,ana_classe,E1860,FALSE)</f>
        <v>0</v>
      </c>
    </row>
    <row r="1861" spans="1:7" ht="26.4" x14ac:dyDescent="0.25">
      <c r="A1861" s="151" t="str">
        <f>+Identification!$C$4</f>
        <v>100000001</v>
      </c>
      <c r="B1861" s="151" t="s">
        <v>354</v>
      </c>
      <c r="C1861" s="97">
        <v>75</v>
      </c>
      <c r="D1861" s="100" t="str">
        <f t="shared" si="200"/>
        <v>chir_esth</v>
      </c>
      <c r="E1861" s="101">
        <f>HLOOKUP(D1861,Analytique_classe!$A$3:$S$4,2,FALSE)</f>
        <v>16</v>
      </c>
      <c r="F1861" s="101" t="str">
        <f t="shared" si="199"/>
        <v>Analytique_classe_75_chir_esth</v>
      </c>
      <c r="G1861" s="152">
        <f t="shared" si="202"/>
        <v>0</v>
      </c>
    </row>
    <row r="1862" spans="1:7" ht="26.4" x14ac:dyDescent="0.25">
      <c r="A1862" s="151" t="str">
        <f>+Identification!$C$4</f>
        <v>100000001</v>
      </c>
      <c r="B1862" s="151" t="s">
        <v>354</v>
      </c>
      <c r="C1862" s="97">
        <v>76</v>
      </c>
      <c r="D1862" s="100" t="str">
        <f t="shared" si="200"/>
        <v>chir_esth</v>
      </c>
      <c r="E1862" s="101">
        <f>HLOOKUP(D1862,Analytique_classe!$A$3:$S$4,2,FALSE)</f>
        <v>16</v>
      </c>
      <c r="F1862" s="101" t="str">
        <f t="shared" si="199"/>
        <v>Analytique_classe_76_chir_esth</v>
      </c>
      <c r="G1862" s="152">
        <f t="shared" si="202"/>
        <v>0</v>
      </c>
    </row>
    <row r="1863" spans="1:7" ht="26.4" x14ac:dyDescent="0.25">
      <c r="A1863" s="151" t="str">
        <f>+Identification!$C$4</f>
        <v>100000001</v>
      </c>
      <c r="B1863" s="151" t="s">
        <v>354</v>
      </c>
      <c r="C1863" s="97">
        <v>77</v>
      </c>
      <c r="D1863" s="100" t="str">
        <f t="shared" si="200"/>
        <v>chir_esth</v>
      </c>
      <c r="E1863" s="101">
        <f>HLOOKUP(D1863,Analytique_classe!$A$3:$S$4,2,FALSE)</f>
        <v>16</v>
      </c>
      <c r="F1863" s="101" t="str">
        <f t="shared" si="199"/>
        <v>Analytique_classe_77_chir_esth</v>
      </c>
      <c r="G1863" s="152">
        <f t="shared" si="202"/>
        <v>0</v>
      </c>
    </row>
    <row r="1864" spans="1:7" ht="26.4" x14ac:dyDescent="0.25">
      <c r="A1864" s="151" t="str">
        <f>+Identification!$C$4</f>
        <v>100000001</v>
      </c>
      <c r="B1864" s="151" t="s">
        <v>354</v>
      </c>
      <c r="C1864" s="97">
        <v>78</v>
      </c>
      <c r="D1864" s="100" t="str">
        <f t="shared" si="200"/>
        <v>chir_esth</v>
      </c>
      <c r="E1864" s="101">
        <f>HLOOKUP(D1864,Analytique_classe!$A$3:$S$4,2,FALSE)</f>
        <v>16</v>
      </c>
      <c r="F1864" s="101" t="str">
        <f t="shared" si="199"/>
        <v>Analytique_classe_78_chir_esth</v>
      </c>
      <c r="G1864" s="152">
        <f t="shared" si="202"/>
        <v>0</v>
      </c>
    </row>
    <row r="1865" spans="1:7" ht="26.4" x14ac:dyDescent="0.25">
      <c r="A1865" s="151" t="str">
        <f>+Identification!$C$4</f>
        <v>100000001</v>
      </c>
      <c r="B1865" s="151" t="s">
        <v>354</v>
      </c>
      <c r="C1865" s="97">
        <v>79</v>
      </c>
      <c r="D1865" s="100" t="str">
        <f t="shared" si="200"/>
        <v>chir_esth</v>
      </c>
      <c r="E1865" s="101">
        <f>HLOOKUP(D1865,Analytique_classe!$A$3:$S$4,2,FALSE)</f>
        <v>16</v>
      </c>
      <c r="F1865" s="101" t="str">
        <f t="shared" si="199"/>
        <v>Analytique_classe_79_chir_esth</v>
      </c>
      <c r="G1865" s="152">
        <f t="shared" si="202"/>
        <v>0</v>
      </c>
    </row>
    <row r="1866" spans="1:7" ht="26.4" x14ac:dyDescent="0.25">
      <c r="A1866" s="151" t="str">
        <f>+Identification!$C$4</f>
        <v>100000001</v>
      </c>
      <c r="B1866" s="151" t="s">
        <v>354</v>
      </c>
      <c r="C1866" s="96" t="s">
        <v>266</v>
      </c>
      <c r="D1866" s="100" t="str">
        <f t="shared" si="200"/>
        <v>chir_esth</v>
      </c>
      <c r="E1866" s="101">
        <f>HLOOKUP(D1866,Analytique_classe!$A$3:$S$4,2,FALSE)</f>
        <v>16</v>
      </c>
      <c r="F1866" s="101" t="str">
        <f t="shared" si="199"/>
        <v>Analytique_classe_pcptot_chir_esth</v>
      </c>
      <c r="G1866" s="152">
        <f t="shared" si="202"/>
        <v>0</v>
      </c>
    </row>
    <row r="1867" spans="1:7" ht="26.4" x14ac:dyDescent="0.25">
      <c r="A1867" s="151" t="str">
        <f>+Identification!$C$4</f>
        <v>100000001</v>
      </c>
      <c r="B1867" s="151" t="s">
        <v>354</v>
      </c>
      <c r="C1867" s="96" t="s">
        <v>342</v>
      </c>
      <c r="D1867" s="100" t="str">
        <f t="shared" si="200"/>
        <v>chir_esth</v>
      </c>
      <c r="E1867" s="101">
        <f>HLOOKUP(D1867,Analytique_classe!$A$3:$S$4,2,FALSE)</f>
        <v>16</v>
      </c>
      <c r="F1867" s="101" t="str">
        <f t="shared" si="199"/>
        <v>Analytique_classe_solde_chir_esth</v>
      </c>
      <c r="G1867" s="152">
        <f t="shared" si="202"/>
        <v>0</v>
      </c>
    </row>
    <row r="1868" spans="1:7" ht="26.4" x14ac:dyDescent="0.25">
      <c r="A1868" s="135" t="str">
        <f>+Identification!$C$4</f>
        <v>100000001</v>
      </c>
      <c r="B1868" s="135" t="s">
        <v>354</v>
      </c>
      <c r="C1868" s="98">
        <v>60</v>
      </c>
      <c r="D1868" s="99" t="s">
        <v>292</v>
      </c>
      <c r="E1868" s="93">
        <f>HLOOKUP(D1868,Analytique_classe!$A$3:$S$4,2,FALSE)</f>
        <v>17</v>
      </c>
      <c r="F1868" s="93" t="str">
        <f t="shared" si="199"/>
        <v>Analytique_classe_60_patient_etranger</v>
      </c>
      <c r="G1868" s="143">
        <f t="shared" si="202"/>
        <v>0</v>
      </c>
    </row>
    <row r="1869" spans="1:7" ht="26.4" x14ac:dyDescent="0.25">
      <c r="A1869" s="151" t="str">
        <f>+Identification!$C$4</f>
        <v>100000001</v>
      </c>
      <c r="B1869" s="151" t="s">
        <v>354</v>
      </c>
      <c r="C1869" s="95">
        <v>61</v>
      </c>
      <c r="D1869" s="100" t="str">
        <f>+D1868</f>
        <v>patient_etranger</v>
      </c>
      <c r="E1869" s="101">
        <f>HLOOKUP(D1869,Analytique_classe!$A$3:$S$4,2,FALSE)</f>
        <v>17</v>
      </c>
      <c r="F1869" s="101" t="str">
        <f t="shared" si="199"/>
        <v>Analytique_classe_61_patient_etranger</v>
      </c>
      <c r="G1869" s="152">
        <f t="shared" si="202"/>
        <v>0</v>
      </c>
    </row>
    <row r="1870" spans="1:7" ht="26.4" x14ac:dyDescent="0.25">
      <c r="A1870" s="151" t="str">
        <f>+Identification!$C$4</f>
        <v>100000001</v>
      </c>
      <c r="B1870" s="151" t="s">
        <v>354</v>
      </c>
      <c r="C1870" s="95">
        <v>62</v>
      </c>
      <c r="D1870" s="100" t="str">
        <f t="shared" ref="D1870:D1890" si="203">+D1869</f>
        <v>patient_etranger</v>
      </c>
      <c r="E1870" s="101">
        <f>HLOOKUP(D1870,Analytique_classe!$A$3:$S$4,2,FALSE)</f>
        <v>17</v>
      </c>
      <c r="F1870" s="101" t="str">
        <f t="shared" si="199"/>
        <v>Analytique_classe_62_patient_etranger</v>
      </c>
      <c r="G1870" s="152">
        <f t="shared" si="202"/>
        <v>0</v>
      </c>
    </row>
    <row r="1871" spans="1:7" ht="26.4" x14ac:dyDescent="0.25">
      <c r="A1871" s="151" t="str">
        <f>+Identification!$C$4</f>
        <v>100000001</v>
      </c>
      <c r="B1871" s="151" t="s">
        <v>354</v>
      </c>
      <c r="C1871" s="95">
        <v>63</v>
      </c>
      <c r="D1871" s="100" t="str">
        <f t="shared" si="203"/>
        <v>patient_etranger</v>
      </c>
      <c r="E1871" s="101">
        <f>HLOOKUP(D1871,Analytique_classe!$A$3:$S$4,2,FALSE)</f>
        <v>17</v>
      </c>
      <c r="F1871" s="101" t="str">
        <f t="shared" si="199"/>
        <v>Analytique_classe_63_patient_etranger</v>
      </c>
      <c r="G1871" s="152">
        <f t="shared" si="202"/>
        <v>0</v>
      </c>
    </row>
    <row r="1872" spans="1:7" ht="26.4" x14ac:dyDescent="0.25">
      <c r="A1872" s="151" t="str">
        <f>+Identification!$C$4</f>
        <v>100000001</v>
      </c>
      <c r="B1872" s="151" t="s">
        <v>354</v>
      </c>
      <c r="C1872" s="95">
        <v>64</v>
      </c>
      <c r="D1872" s="100" t="str">
        <f t="shared" si="203"/>
        <v>patient_etranger</v>
      </c>
      <c r="E1872" s="101">
        <f>HLOOKUP(D1872,Analytique_classe!$A$3:$S$4,2,FALSE)</f>
        <v>17</v>
      </c>
      <c r="F1872" s="101" t="str">
        <f t="shared" si="199"/>
        <v>Analytique_classe_64_patient_etranger</v>
      </c>
      <c r="G1872" s="152">
        <f t="shared" si="202"/>
        <v>0</v>
      </c>
    </row>
    <row r="1873" spans="1:7" ht="26.4" x14ac:dyDescent="0.25">
      <c r="A1873" s="151" t="str">
        <f>+Identification!$C$4</f>
        <v>100000001</v>
      </c>
      <c r="B1873" s="151" t="s">
        <v>354</v>
      </c>
      <c r="C1873" s="95">
        <v>65</v>
      </c>
      <c r="D1873" s="100" t="str">
        <f t="shared" si="203"/>
        <v>patient_etranger</v>
      </c>
      <c r="E1873" s="101">
        <f>HLOOKUP(D1873,Analytique_classe!$A$3:$S$4,2,FALSE)</f>
        <v>17</v>
      </c>
      <c r="F1873" s="101" t="str">
        <f t="shared" si="199"/>
        <v>Analytique_classe_65_patient_etranger</v>
      </c>
      <c r="G1873" s="152">
        <f t="shared" si="202"/>
        <v>0</v>
      </c>
    </row>
    <row r="1874" spans="1:7" ht="26.4" x14ac:dyDescent="0.25">
      <c r="A1874" s="151" t="str">
        <f>+Identification!$C$4</f>
        <v>100000001</v>
      </c>
      <c r="B1874" s="151" t="s">
        <v>354</v>
      </c>
      <c r="C1874" s="95">
        <v>66</v>
      </c>
      <c r="D1874" s="100" t="str">
        <f t="shared" si="203"/>
        <v>patient_etranger</v>
      </c>
      <c r="E1874" s="101">
        <f>HLOOKUP(D1874,Analytique_classe!$A$3:$S$4,2,FALSE)</f>
        <v>17</v>
      </c>
      <c r="F1874" s="101" t="str">
        <f t="shared" si="199"/>
        <v>Analytique_classe_66_patient_etranger</v>
      </c>
      <c r="G1874" s="152">
        <f t="shared" si="202"/>
        <v>0</v>
      </c>
    </row>
    <row r="1875" spans="1:7" ht="26.4" x14ac:dyDescent="0.25">
      <c r="A1875" s="151" t="str">
        <f>+Identification!$C$4</f>
        <v>100000001</v>
      </c>
      <c r="B1875" s="151" t="s">
        <v>354</v>
      </c>
      <c r="C1875" s="95">
        <v>67</v>
      </c>
      <c r="D1875" s="100" t="str">
        <f t="shared" si="203"/>
        <v>patient_etranger</v>
      </c>
      <c r="E1875" s="101">
        <f>HLOOKUP(D1875,Analytique_classe!$A$3:$S$4,2,FALSE)</f>
        <v>17</v>
      </c>
      <c r="F1875" s="101" t="str">
        <f t="shared" si="199"/>
        <v>Analytique_classe_67_patient_etranger</v>
      </c>
      <c r="G1875" s="152">
        <f t="shared" si="202"/>
        <v>0</v>
      </c>
    </row>
    <row r="1876" spans="1:7" ht="26.4" x14ac:dyDescent="0.25">
      <c r="A1876" s="151" t="str">
        <f>+Identification!$C$4</f>
        <v>100000001</v>
      </c>
      <c r="B1876" s="151" t="s">
        <v>354</v>
      </c>
      <c r="C1876" s="95">
        <v>68</v>
      </c>
      <c r="D1876" s="100" t="str">
        <f t="shared" si="203"/>
        <v>patient_etranger</v>
      </c>
      <c r="E1876" s="101">
        <f>HLOOKUP(D1876,Analytique_classe!$A$3:$S$4,2,FALSE)</f>
        <v>17</v>
      </c>
      <c r="F1876" s="101" t="str">
        <f t="shared" si="199"/>
        <v>Analytique_classe_68_patient_etranger</v>
      </c>
      <c r="G1876" s="152">
        <f t="shared" si="202"/>
        <v>0</v>
      </c>
    </row>
    <row r="1877" spans="1:7" ht="26.4" x14ac:dyDescent="0.25">
      <c r="A1877" s="151" t="str">
        <f>+Identification!$C$4</f>
        <v>100000001</v>
      </c>
      <c r="B1877" s="151" t="s">
        <v>354</v>
      </c>
      <c r="C1877" s="95">
        <v>69</v>
      </c>
      <c r="D1877" s="100" t="str">
        <f t="shared" si="203"/>
        <v>patient_etranger</v>
      </c>
      <c r="E1877" s="101">
        <f>HLOOKUP(D1877,Analytique_classe!$A$3:$S$4,2,FALSE)</f>
        <v>17</v>
      </c>
      <c r="F1877" s="101" t="str">
        <f t="shared" si="199"/>
        <v>Analytique_classe_69_patient_etranger</v>
      </c>
      <c r="G1877" s="152">
        <f t="shared" si="202"/>
        <v>0</v>
      </c>
    </row>
    <row r="1878" spans="1:7" ht="26.4" x14ac:dyDescent="0.25">
      <c r="A1878" s="151" t="str">
        <f>+Identification!$C$4</f>
        <v>100000001</v>
      </c>
      <c r="B1878" s="151" t="s">
        <v>354</v>
      </c>
      <c r="C1878" s="96" t="s">
        <v>265</v>
      </c>
      <c r="D1878" s="100" t="str">
        <f t="shared" si="203"/>
        <v>patient_etranger</v>
      </c>
      <c r="E1878" s="101">
        <f>HLOOKUP(D1878,Analytique_classe!$A$3:$S$4,2,FALSE)</f>
        <v>17</v>
      </c>
      <c r="F1878" s="101" t="str">
        <f t="shared" si="199"/>
        <v>Analytique_classe_pcctot_patient_etranger</v>
      </c>
      <c r="G1878" s="152">
        <f t="shared" si="202"/>
        <v>0</v>
      </c>
    </row>
    <row r="1879" spans="1:7" ht="26.4" x14ac:dyDescent="0.25">
      <c r="A1879" s="151" t="str">
        <f>+Identification!$C$4</f>
        <v>100000001</v>
      </c>
      <c r="B1879" s="151" t="s">
        <v>354</v>
      </c>
      <c r="C1879" s="97">
        <v>70</v>
      </c>
      <c r="D1879" s="100" t="str">
        <f t="shared" si="203"/>
        <v>patient_etranger</v>
      </c>
      <c r="E1879" s="101">
        <f>HLOOKUP(D1879,Analytique_classe!$A$3:$S$4,2,FALSE)</f>
        <v>17</v>
      </c>
      <c r="F1879" s="101" t="str">
        <f t="shared" si="199"/>
        <v>Analytique_classe_70_patient_etranger</v>
      </c>
      <c r="G1879" s="152">
        <f t="shared" si="202"/>
        <v>0</v>
      </c>
    </row>
    <row r="1880" spans="1:7" ht="26.4" x14ac:dyDescent="0.25">
      <c r="A1880" s="151" t="str">
        <f>+Identification!$C$4</f>
        <v>100000001</v>
      </c>
      <c r="B1880" s="151" t="s">
        <v>354</v>
      </c>
      <c r="C1880" s="97">
        <v>71</v>
      </c>
      <c r="D1880" s="100" t="str">
        <f t="shared" si="203"/>
        <v>patient_etranger</v>
      </c>
      <c r="E1880" s="101">
        <f>HLOOKUP(D1880,Analytique_classe!$A$3:$S$4,2,FALSE)</f>
        <v>17</v>
      </c>
      <c r="F1880" s="101" t="str">
        <f t="shared" si="199"/>
        <v>Analytique_classe_71_patient_etranger</v>
      </c>
      <c r="G1880" s="152">
        <f t="shared" si="202"/>
        <v>0</v>
      </c>
    </row>
    <row r="1881" spans="1:7" ht="26.4" x14ac:dyDescent="0.25">
      <c r="A1881" s="151" t="str">
        <f>+Identification!$C$4</f>
        <v>100000001</v>
      </c>
      <c r="B1881" s="151" t="s">
        <v>354</v>
      </c>
      <c r="C1881" s="97">
        <v>72</v>
      </c>
      <c r="D1881" s="100" t="str">
        <f t="shared" si="203"/>
        <v>patient_etranger</v>
      </c>
      <c r="E1881" s="101">
        <f>HLOOKUP(D1881,Analytique_classe!$A$3:$S$4,2,FALSE)</f>
        <v>17</v>
      </c>
      <c r="F1881" s="101" t="str">
        <f t="shared" si="199"/>
        <v>Analytique_classe_72_patient_etranger</v>
      </c>
      <c r="G1881" s="152">
        <f t="shared" si="202"/>
        <v>0</v>
      </c>
    </row>
    <row r="1882" spans="1:7" ht="26.4" x14ac:dyDescent="0.25">
      <c r="A1882" s="151" t="str">
        <f>+Identification!$C$4</f>
        <v>100000001</v>
      </c>
      <c r="B1882" s="151" t="s">
        <v>354</v>
      </c>
      <c r="C1882" s="97">
        <v>73</v>
      </c>
      <c r="D1882" s="100" t="str">
        <f>+D1880</f>
        <v>patient_etranger</v>
      </c>
      <c r="E1882" s="101">
        <f>HLOOKUP(D1882,Analytique_classe!$A$3:$S$4,2,FALSE)</f>
        <v>17</v>
      </c>
      <c r="F1882" s="101" t="str">
        <f t="shared" si="199"/>
        <v>Analytique_classe_73_patient_etranger</v>
      </c>
      <c r="G1882" s="152">
        <f t="shared" si="202"/>
        <v>0</v>
      </c>
    </row>
    <row r="1883" spans="1:7" ht="26.4" x14ac:dyDescent="0.25">
      <c r="A1883" s="151" t="str">
        <f>+Identification!$C$4</f>
        <v>100000001</v>
      </c>
      <c r="B1883" s="151" t="s">
        <v>354</v>
      </c>
      <c r="C1883" s="97">
        <v>74</v>
      </c>
      <c r="D1883" s="100" t="str">
        <f>+D1881</f>
        <v>patient_etranger</v>
      </c>
      <c r="E1883" s="101">
        <f>HLOOKUP(D1883,Analytique_classe!$A$3:$S$4,2,FALSE)</f>
        <v>17</v>
      </c>
      <c r="F1883" s="101" t="str">
        <f t="shared" si="199"/>
        <v>Analytique_classe_74_patient_etranger</v>
      </c>
      <c r="G1883" s="152">
        <f t="shared" si="202"/>
        <v>0</v>
      </c>
    </row>
    <row r="1884" spans="1:7" ht="26.4" x14ac:dyDescent="0.25">
      <c r="A1884" s="151" t="str">
        <f>+Identification!$C$4</f>
        <v>100000001</v>
      </c>
      <c r="B1884" s="151" t="s">
        <v>354</v>
      </c>
      <c r="C1884" s="97">
        <v>75</v>
      </c>
      <c r="D1884" s="100" t="str">
        <f t="shared" si="203"/>
        <v>patient_etranger</v>
      </c>
      <c r="E1884" s="101">
        <f>HLOOKUP(D1884,Analytique_classe!$A$3:$S$4,2,FALSE)</f>
        <v>17</v>
      </c>
      <c r="F1884" s="101" t="str">
        <f t="shared" si="199"/>
        <v>Analytique_classe_75_patient_etranger</v>
      </c>
      <c r="G1884" s="152">
        <f t="shared" si="202"/>
        <v>0</v>
      </c>
    </row>
    <row r="1885" spans="1:7" ht="26.4" x14ac:dyDescent="0.25">
      <c r="A1885" s="151" t="str">
        <f>+Identification!$C$4</f>
        <v>100000001</v>
      </c>
      <c r="B1885" s="151" t="s">
        <v>354</v>
      </c>
      <c r="C1885" s="97">
        <v>76</v>
      </c>
      <c r="D1885" s="100" t="str">
        <f t="shared" si="203"/>
        <v>patient_etranger</v>
      </c>
      <c r="E1885" s="101">
        <f>HLOOKUP(D1885,Analytique_classe!$A$3:$S$4,2,FALSE)</f>
        <v>17</v>
      </c>
      <c r="F1885" s="101" t="str">
        <f t="shared" si="199"/>
        <v>Analytique_classe_76_patient_etranger</v>
      </c>
      <c r="G1885" s="152">
        <f t="shared" si="202"/>
        <v>0</v>
      </c>
    </row>
    <row r="1886" spans="1:7" ht="26.4" x14ac:dyDescent="0.25">
      <c r="A1886" s="151" t="str">
        <f>+Identification!$C$4</f>
        <v>100000001</v>
      </c>
      <c r="B1886" s="151" t="s">
        <v>354</v>
      </c>
      <c r="C1886" s="97">
        <v>77</v>
      </c>
      <c r="D1886" s="100" t="str">
        <f t="shared" si="203"/>
        <v>patient_etranger</v>
      </c>
      <c r="E1886" s="101">
        <f>HLOOKUP(D1886,Analytique_classe!$A$3:$S$4,2,FALSE)</f>
        <v>17</v>
      </c>
      <c r="F1886" s="101" t="str">
        <f t="shared" si="199"/>
        <v>Analytique_classe_77_patient_etranger</v>
      </c>
      <c r="G1886" s="152">
        <f t="shared" si="202"/>
        <v>0</v>
      </c>
    </row>
    <row r="1887" spans="1:7" ht="26.4" x14ac:dyDescent="0.25">
      <c r="A1887" s="151" t="str">
        <f>+Identification!$C$4</f>
        <v>100000001</v>
      </c>
      <c r="B1887" s="151" t="s">
        <v>354</v>
      </c>
      <c r="C1887" s="97">
        <v>78</v>
      </c>
      <c r="D1887" s="100" t="str">
        <f t="shared" si="203"/>
        <v>patient_etranger</v>
      </c>
      <c r="E1887" s="101">
        <f>HLOOKUP(D1887,Analytique_classe!$A$3:$S$4,2,FALSE)</f>
        <v>17</v>
      </c>
      <c r="F1887" s="101" t="str">
        <f t="shared" si="199"/>
        <v>Analytique_classe_78_patient_etranger</v>
      </c>
      <c r="G1887" s="152">
        <f t="shared" si="202"/>
        <v>0</v>
      </c>
    </row>
    <row r="1888" spans="1:7" ht="26.4" x14ac:dyDescent="0.25">
      <c r="A1888" s="151" t="str">
        <f>+Identification!$C$4</f>
        <v>100000001</v>
      </c>
      <c r="B1888" s="151" t="s">
        <v>354</v>
      </c>
      <c r="C1888" s="97">
        <v>79</v>
      </c>
      <c r="D1888" s="100" t="str">
        <f t="shared" si="203"/>
        <v>patient_etranger</v>
      </c>
      <c r="E1888" s="101">
        <f>HLOOKUP(D1888,Analytique_classe!$A$3:$S$4,2,FALSE)</f>
        <v>17</v>
      </c>
      <c r="F1888" s="101" t="str">
        <f t="shared" si="199"/>
        <v>Analytique_classe_79_patient_etranger</v>
      </c>
      <c r="G1888" s="152">
        <f t="shared" si="202"/>
        <v>0</v>
      </c>
    </row>
    <row r="1889" spans="1:7" ht="26.4" x14ac:dyDescent="0.25">
      <c r="A1889" s="151" t="str">
        <f>+Identification!$C$4</f>
        <v>100000001</v>
      </c>
      <c r="B1889" s="151" t="s">
        <v>354</v>
      </c>
      <c r="C1889" s="96" t="s">
        <v>266</v>
      </c>
      <c r="D1889" s="100" t="str">
        <f t="shared" si="203"/>
        <v>patient_etranger</v>
      </c>
      <c r="E1889" s="101">
        <f>HLOOKUP(D1889,Analytique_classe!$A$3:$S$4,2,FALSE)</f>
        <v>17</v>
      </c>
      <c r="F1889" s="101" t="str">
        <f t="shared" si="199"/>
        <v>Analytique_classe_pcptot_patient_etranger</v>
      </c>
      <c r="G1889" s="152">
        <f t="shared" si="202"/>
        <v>0</v>
      </c>
    </row>
    <row r="1890" spans="1:7" ht="26.4" x14ac:dyDescent="0.25">
      <c r="A1890" s="151" t="str">
        <f>+Identification!$C$4</f>
        <v>100000001</v>
      </c>
      <c r="B1890" s="151" t="s">
        <v>354</v>
      </c>
      <c r="C1890" s="96" t="s">
        <v>342</v>
      </c>
      <c r="D1890" s="100" t="str">
        <f t="shared" si="203"/>
        <v>patient_etranger</v>
      </c>
      <c r="E1890" s="101">
        <f>HLOOKUP(D1890,Analytique_classe!$A$3:$S$4,2,FALSE)</f>
        <v>17</v>
      </c>
      <c r="F1890" s="101" t="str">
        <f t="shared" si="199"/>
        <v>Analytique_classe_solde_patient_etranger</v>
      </c>
      <c r="G1890" s="152">
        <f t="shared" si="202"/>
        <v>0</v>
      </c>
    </row>
    <row r="1891" spans="1:7" ht="26.4" x14ac:dyDescent="0.25">
      <c r="A1891" s="135" t="str">
        <f>+Identification!$C$4</f>
        <v>100000001</v>
      </c>
      <c r="B1891" s="135" t="s">
        <v>354</v>
      </c>
      <c r="C1891" s="98">
        <v>60</v>
      </c>
      <c r="D1891" s="99" t="s">
        <v>293</v>
      </c>
      <c r="E1891" s="93">
        <f>HLOOKUP(D1891,Analytique_classe!$A$3:$S$4,2,FALSE)</f>
        <v>19</v>
      </c>
      <c r="F1891" s="93" t="str">
        <f t="shared" si="199"/>
        <v>Analytique_classe_60_hors_champs</v>
      </c>
      <c r="G1891" s="143">
        <f t="shared" si="202"/>
        <v>0</v>
      </c>
    </row>
    <row r="1892" spans="1:7" ht="26.4" x14ac:dyDescent="0.25">
      <c r="A1892" s="151" t="str">
        <f>+Identification!$C$4</f>
        <v>100000001</v>
      </c>
      <c r="B1892" s="151" t="s">
        <v>354</v>
      </c>
      <c r="C1892" s="95">
        <v>61</v>
      </c>
      <c r="D1892" s="100" t="str">
        <f>+D1891</f>
        <v>hors_champs</v>
      </c>
      <c r="E1892" s="101">
        <f>HLOOKUP(D1892,Analytique_classe!$A$3:$S$4,2,FALSE)</f>
        <v>19</v>
      </c>
      <c r="F1892" s="101" t="str">
        <f t="shared" si="199"/>
        <v>Analytique_classe_61_hors_champs</v>
      </c>
      <c r="G1892" s="152">
        <f t="shared" si="202"/>
        <v>0</v>
      </c>
    </row>
    <row r="1893" spans="1:7" ht="26.4" x14ac:dyDescent="0.25">
      <c r="A1893" s="151" t="str">
        <f>+Identification!$C$4</f>
        <v>100000001</v>
      </c>
      <c r="B1893" s="151" t="s">
        <v>354</v>
      </c>
      <c r="C1893" s="95">
        <v>62</v>
      </c>
      <c r="D1893" s="100" t="str">
        <f t="shared" ref="D1893:D1913" si="204">+D1892</f>
        <v>hors_champs</v>
      </c>
      <c r="E1893" s="101">
        <f>HLOOKUP(D1893,Analytique_classe!$A$3:$S$4,2,FALSE)</f>
        <v>19</v>
      </c>
      <c r="F1893" s="101" t="str">
        <f t="shared" si="199"/>
        <v>Analytique_classe_62_hors_champs</v>
      </c>
      <c r="G1893" s="152">
        <f t="shared" si="202"/>
        <v>0</v>
      </c>
    </row>
    <row r="1894" spans="1:7" ht="26.4" x14ac:dyDescent="0.25">
      <c r="A1894" s="151" t="str">
        <f>+Identification!$C$4</f>
        <v>100000001</v>
      </c>
      <c r="B1894" s="151" t="s">
        <v>354</v>
      </c>
      <c r="C1894" s="95">
        <v>63</v>
      </c>
      <c r="D1894" s="100" t="str">
        <f t="shared" si="204"/>
        <v>hors_champs</v>
      </c>
      <c r="E1894" s="101">
        <f>HLOOKUP(D1894,Analytique_classe!$A$3:$S$4,2,FALSE)</f>
        <v>19</v>
      </c>
      <c r="F1894" s="101" t="str">
        <f t="shared" si="199"/>
        <v>Analytique_classe_63_hors_champs</v>
      </c>
      <c r="G1894" s="152">
        <f t="shared" si="202"/>
        <v>0</v>
      </c>
    </row>
    <row r="1895" spans="1:7" ht="26.4" x14ac:dyDescent="0.25">
      <c r="A1895" s="151" t="str">
        <f>+Identification!$C$4</f>
        <v>100000001</v>
      </c>
      <c r="B1895" s="151" t="s">
        <v>354</v>
      </c>
      <c r="C1895" s="95">
        <v>64</v>
      </c>
      <c r="D1895" s="100" t="str">
        <f t="shared" si="204"/>
        <v>hors_champs</v>
      </c>
      <c r="E1895" s="101">
        <f>HLOOKUP(D1895,Analytique_classe!$A$3:$S$4,2,FALSE)</f>
        <v>19</v>
      </c>
      <c r="F1895" s="101" t="str">
        <f t="shared" ref="F1895:F1959" si="205">CONCATENATE(B1895,"_",C1895,"_",D1895)</f>
        <v>Analytique_classe_64_hors_champs</v>
      </c>
      <c r="G1895" s="152">
        <f t="shared" si="202"/>
        <v>0</v>
      </c>
    </row>
    <row r="1896" spans="1:7" ht="26.4" x14ac:dyDescent="0.25">
      <c r="A1896" s="151" t="str">
        <f>+Identification!$C$4</f>
        <v>100000001</v>
      </c>
      <c r="B1896" s="151" t="s">
        <v>354</v>
      </c>
      <c r="C1896" s="95">
        <v>65</v>
      </c>
      <c r="D1896" s="100" t="str">
        <f t="shared" si="204"/>
        <v>hors_champs</v>
      </c>
      <c r="E1896" s="101">
        <f>HLOOKUP(D1896,Analytique_classe!$A$3:$S$4,2,FALSE)</f>
        <v>19</v>
      </c>
      <c r="F1896" s="101" t="str">
        <f t="shared" si="205"/>
        <v>Analytique_classe_65_hors_champs</v>
      </c>
      <c r="G1896" s="152">
        <f t="shared" si="202"/>
        <v>0</v>
      </c>
    </row>
    <row r="1897" spans="1:7" ht="26.4" x14ac:dyDescent="0.25">
      <c r="A1897" s="151" t="str">
        <f>+Identification!$C$4</f>
        <v>100000001</v>
      </c>
      <c r="B1897" s="151" t="s">
        <v>354</v>
      </c>
      <c r="C1897" s="95">
        <v>66</v>
      </c>
      <c r="D1897" s="100" t="str">
        <f t="shared" si="204"/>
        <v>hors_champs</v>
      </c>
      <c r="E1897" s="101">
        <f>HLOOKUP(D1897,Analytique_classe!$A$3:$S$4,2,FALSE)</f>
        <v>19</v>
      </c>
      <c r="F1897" s="101" t="str">
        <f t="shared" si="205"/>
        <v>Analytique_classe_66_hors_champs</v>
      </c>
      <c r="G1897" s="152">
        <f t="shared" si="202"/>
        <v>0</v>
      </c>
    </row>
    <row r="1898" spans="1:7" ht="26.4" x14ac:dyDescent="0.25">
      <c r="A1898" s="151" t="str">
        <f>+Identification!$C$4</f>
        <v>100000001</v>
      </c>
      <c r="B1898" s="151" t="s">
        <v>354</v>
      </c>
      <c r="C1898" s="95">
        <v>67</v>
      </c>
      <c r="D1898" s="100" t="str">
        <f t="shared" si="204"/>
        <v>hors_champs</v>
      </c>
      <c r="E1898" s="101">
        <f>HLOOKUP(D1898,Analytique_classe!$A$3:$S$4,2,FALSE)</f>
        <v>19</v>
      </c>
      <c r="F1898" s="101" t="str">
        <f t="shared" si="205"/>
        <v>Analytique_classe_67_hors_champs</v>
      </c>
      <c r="G1898" s="152">
        <f t="shared" si="202"/>
        <v>0</v>
      </c>
    </row>
    <row r="1899" spans="1:7" ht="26.4" x14ac:dyDescent="0.25">
      <c r="A1899" s="151" t="str">
        <f>+Identification!$C$4</f>
        <v>100000001</v>
      </c>
      <c r="B1899" s="151" t="s">
        <v>354</v>
      </c>
      <c r="C1899" s="95">
        <v>68</v>
      </c>
      <c r="D1899" s="100" t="str">
        <f t="shared" si="204"/>
        <v>hors_champs</v>
      </c>
      <c r="E1899" s="101">
        <f>HLOOKUP(D1899,Analytique_classe!$A$3:$S$4,2,FALSE)</f>
        <v>19</v>
      </c>
      <c r="F1899" s="101" t="str">
        <f t="shared" si="205"/>
        <v>Analytique_classe_68_hors_champs</v>
      </c>
      <c r="G1899" s="152">
        <f t="shared" si="202"/>
        <v>0</v>
      </c>
    </row>
    <row r="1900" spans="1:7" ht="26.4" x14ac:dyDescent="0.25">
      <c r="A1900" s="151" t="str">
        <f>+Identification!$C$4</f>
        <v>100000001</v>
      </c>
      <c r="B1900" s="151" t="s">
        <v>354</v>
      </c>
      <c r="C1900" s="95">
        <v>69</v>
      </c>
      <c r="D1900" s="100" t="str">
        <f t="shared" si="204"/>
        <v>hors_champs</v>
      </c>
      <c r="E1900" s="101">
        <f>HLOOKUP(D1900,Analytique_classe!$A$3:$S$4,2,FALSE)</f>
        <v>19</v>
      </c>
      <c r="F1900" s="101" t="str">
        <f t="shared" si="205"/>
        <v>Analytique_classe_69_hors_champs</v>
      </c>
      <c r="G1900" s="152">
        <f t="shared" si="202"/>
        <v>0</v>
      </c>
    </row>
    <row r="1901" spans="1:7" ht="26.4" x14ac:dyDescent="0.25">
      <c r="A1901" s="151" t="str">
        <f>+Identification!$C$4</f>
        <v>100000001</v>
      </c>
      <c r="B1901" s="151" t="s">
        <v>354</v>
      </c>
      <c r="C1901" s="96" t="s">
        <v>265</v>
      </c>
      <c r="D1901" s="100" t="str">
        <f t="shared" si="204"/>
        <v>hors_champs</v>
      </c>
      <c r="E1901" s="101">
        <f>HLOOKUP(D1901,Analytique_classe!$A$3:$S$4,2,FALSE)</f>
        <v>19</v>
      </c>
      <c r="F1901" s="101" t="str">
        <f t="shared" si="205"/>
        <v>Analytique_classe_pcctot_hors_champs</v>
      </c>
      <c r="G1901" s="152">
        <f t="shared" si="202"/>
        <v>0</v>
      </c>
    </row>
    <row r="1902" spans="1:7" ht="26.4" x14ac:dyDescent="0.25">
      <c r="A1902" s="151" t="str">
        <f>+Identification!$C$4</f>
        <v>100000001</v>
      </c>
      <c r="B1902" s="151" t="s">
        <v>354</v>
      </c>
      <c r="C1902" s="97">
        <v>70</v>
      </c>
      <c r="D1902" s="100" t="str">
        <f t="shared" si="204"/>
        <v>hors_champs</v>
      </c>
      <c r="E1902" s="101">
        <f>HLOOKUP(D1902,Analytique_classe!$A$3:$S$4,2,FALSE)</f>
        <v>19</v>
      </c>
      <c r="F1902" s="101" t="str">
        <f t="shared" si="205"/>
        <v>Analytique_classe_70_hors_champs</v>
      </c>
      <c r="G1902" s="152">
        <f t="shared" si="202"/>
        <v>0</v>
      </c>
    </row>
    <row r="1903" spans="1:7" ht="26.4" x14ac:dyDescent="0.25">
      <c r="A1903" s="151" t="str">
        <f>+Identification!$C$4</f>
        <v>100000001</v>
      </c>
      <c r="B1903" s="151" t="s">
        <v>354</v>
      </c>
      <c r="C1903" s="97">
        <v>71</v>
      </c>
      <c r="D1903" s="100" t="str">
        <f t="shared" si="204"/>
        <v>hors_champs</v>
      </c>
      <c r="E1903" s="101">
        <f>HLOOKUP(D1903,Analytique_classe!$A$3:$S$4,2,FALSE)</f>
        <v>19</v>
      </c>
      <c r="F1903" s="101" t="str">
        <f t="shared" si="205"/>
        <v>Analytique_classe_71_hors_champs</v>
      </c>
      <c r="G1903" s="152">
        <f t="shared" si="202"/>
        <v>0</v>
      </c>
    </row>
    <row r="1904" spans="1:7" ht="26.4" x14ac:dyDescent="0.25">
      <c r="A1904" s="151" t="str">
        <f>+Identification!$C$4</f>
        <v>100000001</v>
      </c>
      <c r="B1904" s="151" t="s">
        <v>354</v>
      </c>
      <c r="C1904" s="97">
        <v>72</v>
      </c>
      <c r="D1904" s="100" t="str">
        <f t="shared" si="204"/>
        <v>hors_champs</v>
      </c>
      <c r="E1904" s="101">
        <f>HLOOKUP(D1904,Analytique_classe!$A$3:$S$4,2,FALSE)</f>
        <v>19</v>
      </c>
      <c r="F1904" s="101" t="str">
        <f t="shared" si="205"/>
        <v>Analytique_classe_72_hors_champs</v>
      </c>
      <c r="G1904" s="152">
        <f t="shared" si="202"/>
        <v>0</v>
      </c>
    </row>
    <row r="1905" spans="1:7" ht="26.4" x14ac:dyDescent="0.25">
      <c r="A1905" s="151" t="str">
        <f>+Identification!$C$4</f>
        <v>100000001</v>
      </c>
      <c r="B1905" s="151" t="s">
        <v>354</v>
      </c>
      <c r="C1905" s="97">
        <v>73</v>
      </c>
      <c r="D1905" s="100" t="str">
        <f>+D1903</f>
        <v>hors_champs</v>
      </c>
      <c r="E1905" s="101">
        <f>HLOOKUP(D1905,Analytique_classe!$A$3:$S$4,2,FALSE)</f>
        <v>19</v>
      </c>
      <c r="F1905" s="101" t="str">
        <f t="shared" si="205"/>
        <v>Analytique_classe_73_hors_champs</v>
      </c>
      <c r="G1905" s="152">
        <f t="shared" si="202"/>
        <v>0</v>
      </c>
    </row>
    <row r="1906" spans="1:7" ht="26.4" x14ac:dyDescent="0.25">
      <c r="A1906" s="151" t="str">
        <f>+Identification!$C$4</f>
        <v>100000001</v>
      </c>
      <c r="B1906" s="151" t="s">
        <v>354</v>
      </c>
      <c r="C1906" s="97">
        <v>74</v>
      </c>
      <c r="D1906" s="100" t="str">
        <f>+D1904</f>
        <v>hors_champs</v>
      </c>
      <c r="E1906" s="101">
        <f>HLOOKUP(D1906,Analytique_classe!$A$3:$S$4,2,FALSE)</f>
        <v>19</v>
      </c>
      <c r="F1906" s="101" t="str">
        <f t="shared" si="205"/>
        <v>Analytique_classe_74_hors_champs</v>
      </c>
      <c r="G1906" s="152">
        <f t="shared" si="202"/>
        <v>0</v>
      </c>
    </row>
    <row r="1907" spans="1:7" ht="26.4" x14ac:dyDescent="0.25">
      <c r="A1907" s="151" t="str">
        <f>+Identification!$C$4</f>
        <v>100000001</v>
      </c>
      <c r="B1907" s="151" t="s">
        <v>354</v>
      </c>
      <c r="C1907" s="97">
        <v>75</v>
      </c>
      <c r="D1907" s="100" t="str">
        <f t="shared" si="204"/>
        <v>hors_champs</v>
      </c>
      <c r="E1907" s="101">
        <f>HLOOKUP(D1907,Analytique_classe!$A$3:$S$4,2,FALSE)</f>
        <v>19</v>
      </c>
      <c r="F1907" s="101" t="str">
        <f t="shared" si="205"/>
        <v>Analytique_classe_75_hors_champs</v>
      </c>
      <c r="G1907" s="152">
        <f t="shared" si="202"/>
        <v>0</v>
      </c>
    </row>
    <row r="1908" spans="1:7" ht="26.4" x14ac:dyDescent="0.25">
      <c r="A1908" s="151" t="str">
        <f>+Identification!$C$4</f>
        <v>100000001</v>
      </c>
      <c r="B1908" s="151" t="s">
        <v>354</v>
      </c>
      <c r="C1908" s="97">
        <v>76</v>
      </c>
      <c r="D1908" s="100" t="str">
        <f t="shared" si="204"/>
        <v>hors_champs</v>
      </c>
      <c r="E1908" s="101">
        <f>HLOOKUP(D1908,Analytique_classe!$A$3:$S$4,2,FALSE)</f>
        <v>19</v>
      </c>
      <c r="F1908" s="101" t="str">
        <f t="shared" si="205"/>
        <v>Analytique_classe_76_hors_champs</v>
      </c>
      <c r="G1908" s="152">
        <f t="shared" si="202"/>
        <v>0</v>
      </c>
    </row>
    <row r="1909" spans="1:7" ht="26.4" x14ac:dyDescent="0.25">
      <c r="A1909" s="151" t="str">
        <f>+Identification!$C$4</f>
        <v>100000001</v>
      </c>
      <c r="B1909" s="151" t="s">
        <v>354</v>
      </c>
      <c r="C1909" s="97">
        <v>77</v>
      </c>
      <c r="D1909" s="100" t="str">
        <f t="shared" si="204"/>
        <v>hors_champs</v>
      </c>
      <c r="E1909" s="101">
        <f>HLOOKUP(D1909,Analytique_classe!$A$3:$S$4,2,FALSE)</f>
        <v>19</v>
      </c>
      <c r="F1909" s="101" t="str">
        <f t="shared" si="205"/>
        <v>Analytique_classe_77_hors_champs</v>
      </c>
      <c r="G1909" s="152">
        <f t="shared" si="202"/>
        <v>0</v>
      </c>
    </row>
    <row r="1910" spans="1:7" ht="26.4" x14ac:dyDescent="0.25">
      <c r="A1910" s="151" t="str">
        <f>+Identification!$C$4</f>
        <v>100000001</v>
      </c>
      <c r="B1910" s="151" t="s">
        <v>354</v>
      </c>
      <c r="C1910" s="97">
        <v>78</v>
      </c>
      <c r="D1910" s="100" t="str">
        <f t="shared" si="204"/>
        <v>hors_champs</v>
      </c>
      <c r="E1910" s="101">
        <f>HLOOKUP(D1910,Analytique_classe!$A$3:$S$4,2,FALSE)</f>
        <v>19</v>
      </c>
      <c r="F1910" s="101" t="str">
        <f t="shared" si="205"/>
        <v>Analytique_classe_78_hors_champs</v>
      </c>
      <c r="G1910" s="152">
        <f t="shared" si="202"/>
        <v>0</v>
      </c>
    </row>
    <row r="1911" spans="1:7" ht="26.4" x14ac:dyDescent="0.25">
      <c r="A1911" s="151" t="str">
        <f>+Identification!$C$4</f>
        <v>100000001</v>
      </c>
      <c r="B1911" s="151" t="s">
        <v>354</v>
      </c>
      <c r="C1911" s="97">
        <v>79</v>
      </c>
      <c r="D1911" s="100" t="str">
        <f t="shared" si="204"/>
        <v>hors_champs</v>
      </c>
      <c r="E1911" s="101">
        <f>HLOOKUP(D1911,Analytique_classe!$A$3:$S$4,2,FALSE)</f>
        <v>19</v>
      </c>
      <c r="F1911" s="101" t="str">
        <f t="shared" si="205"/>
        <v>Analytique_classe_79_hors_champs</v>
      </c>
      <c r="G1911" s="152">
        <f t="shared" si="202"/>
        <v>0</v>
      </c>
    </row>
    <row r="1912" spans="1:7" ht="26.4" x14ac:dyDescent="0.25">
      <c r="A1912" s="151" t="str">
        <f>+Identification!$C$4</f>
        <v>100000001</v>
      </c>
      <c r="B1912" s="151" t="s">
        <v>354</v>
      </c>
      <c r="C1912" s="96" t="s">
        <v>266</v>
      </c>
      <c r="D1912" s="100" t="str">
        <f t="shared" si="204"/>
        <v>hors_champs</v>
      </c>
      <c r="E1912" s="101">
        <f>HLOOKUP(D1912,Analytique_classe!$A$3:$S$4,2,FALSE)</f>
        <v>19</v>
      </c>
      <c r="F1912" s="101" t="str">
        <f t="shared" si="205"/>
        <v>Analytique_classe_pcptot_hors_champs</v>
      </c>
      <c r="G1912" s="152">
        <f t="shared" si="202"/>
        <v>0</v>
      </c>
    </row>
    <row r="1913" spans="1:7" ht="26.4" x14ac:dyDescent="0.25">
      <c r="A1913" s="151" t="str">
        <f>+Identification!$C$4</f>
        <v>100000001</v>
      </c>
      <c r="B1913" s="151" t="s">
        <v>354</v>
      </c>
      <c r="C1913" s="96" t="s">
        <v>342</v>
      </c>
      <c r="D1913" s="100" t="str">
        <f t="shared" si="204"/>
        <v>hors_champs</v>
      </c>
      <c r="E1913" s="101">
        <f>HLOOKUP(D1913,Analytique_classe!$A$3:$S$4,2,FALSE)</f>
        <v>19</v>
      </c>
      <c r="F1913" s="101" t="str">
        <f t="shared" si="205"/>
        <v>Analytique_classe_solde_hors_champs</v>
      </c>
      <c r="G1913" s="152">
        <f t="shared" si="202"/>
        <v>0</v>
      </c>
    </row>
    <row r="1914" spans="1:7" ht="26.4" x14ac:dyDescent="0.25">
      <c r="A1914" s="135" t="str">
        <f>+Identification!$C$4</f>
        <v>100000001</v>
      </c>
      <c r="B1914" s="135" t="s">
        <v>356</v>
      </c>
      <c r="C1914" s="92" t="s">
        <v>171</v>
      </c>
      <c r="D1914" s="91" t="str">
        <f>+Analytique_compte!C3</f>
        <v>tot</v>
      </c>
      <c r="E1914" s="93">
        <f>HLOOKUP(D1914,Analytique_compte!$A$3:$S$4,2,FALSE)</f>
        <v>3</v>
      </c>
      <c r="F1914" s="93" t="str">
        <f t="shared" si="205"/>
        <v>Analytique_compte_PCC1_tot</v>
      </c>
      <c r="G1914" s="143">
        <f t="shared" ref="G1914:G1977" ca="1" si="206">VLOOKUP(C1914,ana_compte,E1914,FALSE)</f>
        <v>0</v>
      </c>
    </row>
    <row r="1915" spans="1:7" ht="26.4" x14ac:dyDescent="0.25">
      <c r="A1915" s="153" t="str">
        <f>+Identification!$C$4</f>
        <v>100000001</v>
      </c>
      <c r="B1915" s="153" t="s">
        <v>356</v>
      </c>
      <c r="C1915" s="11" t="s">
        <v>172</v>
      </c>
      <c r="D1915" s="89" t="str">
        <f>+D1914</f>
        <v>tot</v>
      </c>
      <c r="E1915" s="90">
        <f>HLOOKUP(D1915,Analytique_compte!$A$3:$S$4,2,FALSE)</f>
        <v>3</v>
      </c>
      <c r="F1915" s="90" t="str">
        <f t="shared" si="205"/>
        <v>Analytique_compte_PCC2_tot</v>
      </c>
      <c r="G1915" s="154">
        <f t="shared" ca="1" si="206"/>
        <v>0</v>
      </c>
    </row>
    <row r="1916" spans="1:7" ht="26.4" x14ac:dyDescent="0.25">
      <c r="A1916" s="153" t="str">
        <f>+Identification!$C$4</f>
        <v>100000001</v>
      </c>
      <c r="B1916" s="153" t="s">
        <v>356</v>
      </c>
      <c r="C1916" s="11" t="s">
        <v>173</v>
      </c>
      <c r="D1916" s="89" t="str">
        <f t="shared" ref="D1916:D1979" si="207">+D1915</f>
        <v>tot</v>
      </c>
      <c r="E1916" s="90">
        <f>HLOOKUP(D1916,Analytique_compte!$A$3:$S$4,2,FALSE)</f>
        <v>3</v>
      </c>
      <c r="F1916" s="90" t="str">
        <f t="shared" si="205"/>
        <v>Analytique_compte_PCC3_tot</v>
      </c>
      <c r="G1916" s="154">
        <f t="shared" ca="1" si="206"/>
        <v>0</v>
      </c>
    </row>
    <row r="1917" spans="1:7" ht="26.4" x14ac:dyDescent="0.25">
      <c r="A1917" s="153" t="str">
        <f>+Identification!$C$4</f>
        <v>100000001</v>
      </c>
      <c r="B1917" s="153" t="s">
        <v>356</v>
      </c>
      <c r="C1917" s="11" t="s">
        <v>174</v>
      </c>
      <c r="D1917" s="89" t="str">
        <f t="shared" si="207"/>
        <v>tot</v>
      </c>
      <c r="E1917" s="90">
        <f>HLOOKUP(D1917,Analytique_compte!$A$3:$S$4,2,FALSE)</f>
        <v>3</v>
      </c>
      <c r="F1917" s="90" t="str">
        <f t="shared" si="205"/>
        <v>Analytique_compte_PCC4_tot</v>
      </c>
      <c r="G1917" s="154">
        <f t="shared" ca="1" si="206"/>
        <v>0</v>
      </c>
    </row>
    <row r="1918" spans="1:7" ht="26.4" x14ac:dyDescent="0.25">
      <c r="A1918" s="153" t="str">
        <f>+Identification!$C$4</f>
        <v>100000001</v>
      </c>
      <c r="B1918" s="153" t="s">
        <v>356</v>
      </c>
      <c r="C1918" s="11" t="s">
        <v>175</v>
      </c>
      <c r="D1918" s="89" t="str">
        <f t="shared" si="207"/>
        <v>tot</v>
      </c>
      <c r="E1918" s="90">
        <f>HLOOKUP(D1918,Analytique_compte!$A$3:$S$4,2,FALSE)</f>
        <v>3</v>
      </c>
      <c r="F1918" s="90" t="str">
        <f t="shared" si="205"/>
        <v>Analytique_compte_PCC5_tot</v>
      </c>
      <c r="G1918" s="154">
        <f t="shared" ca="1" si="206"/>
        <v>0</v>
      </c>
    </row>
    <row r="1919" spans="1:7" ht="26.4" x14ac:dyDescent="0.25">
      <c r="A1919" s="153" t="str">
        <f>+Identification!$C$4</f>
        <v>100000001</v>
      </c>
      <c r="B1919" s="153" t="s">
        <v>356</v>
      </c>
      <c r="C1919" s="11" t="s">
        <v>176</v>
      </c>
      <c r="D1919" s="89" t="str">
        <f t="shared" si="207"/>
        <v>tot</v>
      </c>
      <c r="E1919" s="90">
        <f>HLOOKUP(D1919,Analytique_compte!$A$3:$S$4,2,FALSE)</f>
        <v>3</v>
      </c>
      <c r="F1919" s="90" t="str">
        <f t="shared" si="205"/>
        <v>Analytique_compte_PCC6_tot</v>
      </c>
      <c r="G1919" s="154">
        <f t="shared" ca="1" si="206"/>
        <v>0</v>
      </c>
    </row>
    <row r="1920" spans="1:7" ht="26.4" x14ac:dyDescent="0.25">
      <c r="A1920" s="153" t="str">
        <f>+Identification!$C$4</f>
        <v>100000001</v>
      </c>
      <c r="B1920" s="153" t="s">
        <v>356</v>
      </c>
      <c r="C1920" s="11" t="s">
        <v>177</v>
      </c>
      <c r="D1920" s="89" t="str">
        <f t="shared" si="207"/>
        <v>tot</v>
      </c>
      <c r="E1920" s="90">
        <f>HLOOKUP(D1920,Analytique_compte!$A$3:$S$4,2,FALSE)</f>
        <v>3</v>
      </c>
      <c r="F1920" s="90" t="str">
        <f t="shared" si="205"/>
        <v>Analytique_compte_PCC7_tot</v>
      </c>
      <c r="G1920" s="154">
        <f t="shared" ca="1" si="206"/>
        <v>0</v>
      </c>
    </row>
    <row r="1921" spans="1:7" ht="26.4" x14ac:dyDescent="0.25">
      <c r="A1921" s="153" t="str">
        <f>+Identification!$C$4</f>
        <v>100000001</v>
      </c>
      <c r="B1921" s="153" t="s">
        <v>356</v>
      </c>
      <c r="C1921" s="11" t="s">
        <v>178</v>
      </c>
      <c r="D1921" s="89" t="str">
        <f t="shared" si="207"/>
        <v>tot</v>
      </c>
      <c r="E1921" s="90">
        <f>HLOOKUP(D1921,Analytique_compte!$A$3:$S$4,2,FALSE)</f>
        <v>3</v>
      </c>
      <c r="F1921" s="90" t="str">
        <f t="shared" si="205"/>
        <v>Analytique_compte_PCC8_tot</v>
      </c>
      <c r="G1921" s="154">
        <f t="shared" ca="1" si="206"/>
        <v>0</v>
      </c>
    </row>
    <row r="1922" spans="1:7" ht="26.4" x14ac:dyDescent="0.25">
      <c r="A1922" s="153" t="str">
        <f>+Identification!$C$4</f>
        <v>100000001</v>
      </c>
      <c r="B1922" s="153" t="s">
        <v>356</v>
      </c>
      <c r="C1922" s="11" t="s">
        <v>179</v>
      </c>
      <c r="D1922" s="89" t="str">
        <f t="shared" si="207"/>
        <v>tot</v>
      </c>
      <c r="E1922" s="90">
        <f>HLOOKUP(D1922,Analytique_compte!$A$3:$S$4,2,FALSE)</f>
        <v>3</v>
      </c>
      <c r="F1922" s="90" t="str">
        <f t="shared" si="205"/>
        <v>Analytique_compte_PCC9_tot</v>
      </c>
      <c r="G1922" s="154">
        <f t="shared" ca="1" si="206"/>
        <v>0</v>
      </c>
    </row>
    <row r="1923" spans="1:7" ht="26.4" x14ac:dyDescent="0.25">
      <c r="A1923" s="153" t="str">
        <f>+Identification!$C$4</f>
        <v>100000001</v>
      </c>
      <c r="B1923" s="153" t="s">
        <v>356</v>
      </c>
      <c r="C1923" s="11" t="s">
        <v>180</v>
      </c>
      <c r="D1923" s="89" t="str">
        <f t="shared" si="207"/>
        <v>tot</v>
      </c>
      <c r="E1923" s="90">
        <f>HLOOKUP(D1923,Analytique_compte!$A$3:$S$4,2,FALSE)</f>
        <v>3</v>
      </c>
      <c r="F1923" s="90" t="str">
        <f t="shared" si="205"/>
        <v>Analytique_compte_PCC10_tot</v>
      </c>
      <c r="G1923" s="154">
        <f t="shared" ca="1" si="206"/>
        <v>0</v>
      </c>
    </row>
    <row r="1924" spans="1:7" ht="26.4" x14ac:dyDescent="0.25">
      <c r="A1924" s="153" t="str">
        <f>+Identification!$C$4</f>
        <v>100000001</v>
      </c>
      <c r="B1924" s="153" t="s">
        <v>356</v>
      </c>
      <c r="C1924" s="11" t="s">
        <v>181</v>
      </c>
      <c r="D1924" s="89" t="str">
        <f t="shared" si="207"/>
        <v>tot</v>
      </c>
      <c r="E1924" s="90">
        <f>HLOOKUP(D1924,Analytique_compte!$A$3:$S$4,2,FALSE)</f>
        <v>3</v>
      </c>
      <c r="F1924" s="90" t="str">
        <f t="shared" si="205"/>
        <v>Analytique_compte_PCC11_tot</v>
      </c>
      <c r="G1924" s="154">
        <f t="shared" ca="1" si="206"/>
        <v>0</v>
      </c>
    </row>
    <row r="1925" spans="1:7" ht="26.4" x14ac:dyDescent="0.25">
      <c r="A1925" s="153" t="str">
        <f>+Identification!$C$4</f>
        <v>100000001</v>
      </c>
      <c r="B1925" s="153" t="s">
        <v>356</v>
      </c>
      <c r="C1925" s="11" t="s">
        <v>182</v>
      </c>
      <c r="D1925" s="89" t="str">
        <f t="shared" si="207"/>
        <v>tot</v>
      </c>
      <c r="E1925" s="90">
        <f>HLOOKUP(D1925,Analytique_compte!$A$3:$S$4,2,FALSE)</f>
        <v>3</v>
      </c>
      <c r="F1925" s="90" t="str">
        <f t="shared" si="205"/>
        <v>Analytique_compte_PCC12_tot</v>
      </c>
      <c r="G1925" s="154">
        <f t="shared" ca="1" si="206"/>
        <v>0</v>
      </c>
    </row>
    <row r="1926" spans="1:7" ht="26.4" x14ac:dyDescent="0.25">
      <c r="A1926" s="153" t="str">
        <f>+Identification!$C$4</f>
        <v>100000001</v>
      </c>
      <c r="B1926" s="153" t="s">
        <v>356</v>
      </c>
      <c r="C1926" s="11" t="s">
        <v>183</v>
      </c>
      <c r="D1926" s="89" t="str">
        <f t="shared" si="207"/>
        <v>tot</v>
      </c>
      <c r="E1926" s="90">
        <f>HLOOKUP(D1926,Analytique_compte!$A$3:$S$4,2,FALSE)</f>
        <v>3</v>
      </c>
      <c r="F1926" s="90" t="str">
        <f t="shared" si="205"/>
        <v>Analytique_compte_PCC13_tot</v>
      </c>
      <c r="G1926" s="154">
        <f t="shared" ca="1" si="206"/>
        <v>0</v>
      </c>
    </row>
    <row r="1927" spans="1:7" ht="26.4" x14ac:dyDescent="0.25">
      <c r="A1927" s="153" t="str">
        <f>+Identification!$C$4</f>
        <v>100000001</v>
      </c>
      <c r="B1927" s="153" t="s">
        <v>356</v>
      </c>
      <c r="C1927" s="11" t="s">
        <v>184</v>
      </c>
      <c r="D1927" s="89" t="str">
        <f t="shared" si="207"/>
        <v>tot</v>
      </c>
      <c r="E1927" s="90">
        <f>HLOOKUP(D1927,Analytique_compte!$A$3:$S$4,2,FALSE)</f>
        <v>3</v>
      </c>
      <c r="F1927" s="90" t="str">
        <f t="shared" si="205"/>
        <v>Analytique_compte_PCC14_tot</v>
      </c>
      <c r="G1927" s="154">
        <f t="shared" ca="1" si="206"/>
        <v>0</v>
      </c>
    </row>
    <row r="1928" spans="1:7" ht="26.4" x14ac:dyDescent="0.25">
      <c r="A1928" s="153" t="str">
        <f>+Identification!$C$4</f>
        <v>100000001</v>
      </c>
      <c r="B1928" s="153" t="s">
        <v>356</v>
      </c>
      <c r="C1928" s="11" t="s">
        <v>185</v>
      </c>
      <c r="D1928" s="89" t="str">
        <f t="shared" si="207"/>
        <v>tot</v>
      </c>
      <c r="E1928" s="90">
        <f>HLOOKUP(D1928,Analytique_compte!$A$3:$S$4,2,FALSE)</f>
        <v>3</v>
      </c>
      <c r="F1928" s="90" t="str">
        <f t="shared" si="205"/>
        <v>Analytique_compte_PCC15_tot</v>
      </c>
      <c r="G1928" s="154">
        <f t="shared" ca="1" si="206"/>
        <v>0</v>
      </c>
    </row>
    <row r="1929" spans="1:7" ht="26.4" x14ac:dyDescent="0.25">
      <c r="A1929" s="153" t="str">
        <f>+Identification!$C$4</f>
        <v>100000001</v>
      </c>
      <c r="B1929" s="153" t="s">
        <v>356</v>
      </c>
      <c r="C1929" s="11" t="s">
        <v>186</v>
      </c>
      <c r="D1929" s="89" t="str">
        <f t="shared" si="207"/>
        <v>tot</v>
      </c>
      <c r="E1929" s="90">
        <f>HLOOKUP(D1929,Analytique_compte!$A$3:$S$4,2,FALSE)</f>
        <v>3</v>
      </c>
      <c r="F1929" s="90" t="str">
        <f t="shared" si="205"/>
        <v>Analytique_compte_PCC16_tot</v>
      </c>
      <c r="G1929" s="154">
        <f t="shared" ca="1" si="206"/>
        <v>0</v>
      </c>
    </row>
    <row r="1930" spans="1:7" ht="26.4" x14ac:dyDescent="0.25">
      <c r="A1930" s="153" t="str">
        <f>+Identification!$C$4</f>
        <v>100000001</v>
      </c>
      <c r="B1930" s="153" t="s">
        <v>356</v>
      </c>
      <c r="C1930" s="11" t="s">
        <v>187</v>
      </c>
      <c r="D1930" s="89" t="str">
        <f t="shared" si="207"/>
        <v>tot</v>
      </c>
      <c r="E1930" s="90">
        <f>HLOOKUP(D1930,Analytique_compte!$A$3:$S$4,2,FALSE)</f>
        <v>3</v>
      </c>
      <c r="F1930" s="90" t="str">
        <f t="shared" si="205"/>
        <v>Analytique_compte_PCC17_tot</v>
      </c>
      <c r="G1930" s="154">
        <f t="shared" ca="1" si="206"/>
        <v>0</v>
      </c>
    </row>
    <row r="1931" spans="1:7" ht="26.4" x14ac:dyDescent="0.25">
      <c r="A1931" s="153" t="str">
        <f>+Identification!$C$4</f>
        <v>100000001</v>
      </c>
      <c r="B1931" s="153" t="s">
        <v>356</v>
      </c>
      <c r="C1931" s="11" t="s">
        <v>188</v>
      </c>
      <c r="D1931" s="89" t="str">
        <f t="shared" si="207"/>
        <v>tot</v>
      </c>
      <c r="E1931" s="90">
        <f>HLOOKUP(D1931,Analytique_compte!$A$3:$S$4,2,FALSE)</f>
        <v>3</v>
      </c>
      <c r="F1931" s="90" t="str">
        <f t="shared" si="205"/>
        <v>Analytique_compte_PCC18_tot</v>
      </c>
      <c r="G1931" s="154">
        <f t="shared" ca="1" si="206"/>
        <v>0</v>
      </c>
    </row>
    <row r="1932" spans="1:7" ht="26.4" x14ac:dyDescent="0.25">
      <c r="A1932" s="153" t="str">
        <f>+Identification!$C$4</f>
        <v>100000001</v>
      </c>
      <c r="B1932" s="153" t="s">
        <v>356</v>
      </c>
      <c r="C1932" s="11" t="s">
        <v>189</v>
      </c>
      <c r="D1932" s="89" t="str">
        <f t="shared" si="207"/>
        <v>tot</v>
      </c>
      <c r="E1932" s="90">
        <f>HLOOKUP(D1932,Analytique_compte!$A$3:$S$4,2,FALSE)</f>
        <v>3</v>
      </c>
      <c r="F1932" s="90" t="str">
        <f t="shared" si="205"/>
        <v>Analytique_compte_PCC19_tot</v>
      </c>
      <c r="G1932" s="154">
        <f t="shared" ca="1" si="206"/>
        <v>0</v>
      </c>
    </row>
    <row r="1933" spans="1:7" ht="26.4" x14ac:dyDescent="0.25">
      <c r="A1933" s="153" t="str">
        <f>+Identification!$C$4</f>
        <v>100000001</v>
      </c>
      <c r="B1933" s="153" t="s">
        <v>356</v>
      </c>
      <c r="C1933" s="11" t="s">
        <v>190</v>
      </c>
      <c r="D1933" s="89" t="str">
        <f t="shared" si="207"/>
        <v>tot</v>
      </c>
      <c r="E1933" s="90">
        <f>HLOOKUP(D1933,Analytique_compte!$A$3:$S$4,2,FALSE)</f>
        <v>3</v>
      </c>
      <c r="F1933" s="90" t="str">
        <f t="shared" si="205"/>
        <v>Analytique_compte_PCC20_tot</v>
      </c>
      <c r="G1933" s="154">
        <f t="shared" ca="1" si="206"/>
        <v>0</v>
      </c>
    </row>
    <row r="1934" spans="1:7" ht="26.4" x14ac:dyDescent="0.25">
      <c r="A1934" s="153" t="str">
        <f>+Identification!$C$4</f>
        <v>100000001</v>
      </c>
      <c r="B1934" s="153" t="s">
        <v>356</v>
      </c>
      <c r="C1934" s="11" t="s">
        <v>191</v>
      </c>
      <c r="D1934" s="89" t="str">
        <f t="shared" si="207"/>
        <v>tot</v>
      </c>
      <c r="E1934" s="90">
        <f>HLOOKUP(D1934,Analytique_compte!$A$3:$S$4,2,FALSE)</f>
        <v>3</v>
      </c>
      <c r="F1934" s="90" t="str">
        <f t="shared" si="205"/>
        <v>Analytique_compte_PCC21_tot</v>
      </c>
      <c r="G1934" s="154">
        <f t="shared" ca="1" si="206"/>
        <v>0</v>
      </c>
    </row>
    <row r="1935" spans="1:7" ht="26.4" x14ac:dyDescent="0.25">
      <c r="A1935" s="153" t="str">
        <f>+Identification!$C$4</f>
        <v>100000001</v>
      </c>
      <c r="B1935" s="153" t="s">
        <v>356</v>
      </c>
      <c r="C1935" s="11" t="s">
        <v>192</v>
      </c>
      <c r="D1935" s="89" t="str">
        <f t="shared" si="207"/>
        <v>tot</v>
      </c>
      <c r="E1935" s="90">
        <f>HLOOKUP(D1935,Analytique_compte!$A$3:$S$4,2,FALSE)</f>
        <v>3</v>
      </c>
      <c r="F1935" s="90" t="str">
        <f t="shared" si="205"/>
        <v>Analytique_compte_PCC22_tot</v>
      </c>
      <c r="G1935" s="154">
        <f t="shared" ca="1" si="206"/>
        <v>0</v>
      </c>
    </row>
    <row r="1936" spans="1:7" ht="26.4" x14ac:dyDescent="0.25">
      <c r="A1936" s="153" t="str">
        <f>+Identification!$C$4</f>
        <v>100000001</v>
      </c>
      <c r="B1936" s="153" t="s">
        <v>356</v>
      </c>
      <c r="C1936" s="11" t="s">
        <v>193</v>
      </c>
      <c r="D1936" s="89" t="str">
        <f t="shared" si="207"/>
        <v>tot</v>
      </c>
      <c r="E1936" s="90">
        <f>HLOOKUP(D1936,Analytique_compte!$A$3:$S$4,2,FALSE)</f>
        <v>3</v>
      </c>
      <c r="F1936" s="90" t="str">
        <f t="shared" si="205"/>
        <v>Analytique_compte_PCC23_tot</v>
      </c>
      <c r="G1936" s="154">
        <f t="shared" ca="1" si="206"/>
        <v>0</v>
      </c>
    </row>
    <row r="1937" spans="1:7" ht="26.4" x14ac:dyDescent="0.25">
      <c r="A1937" s="153" t="str">
        <f>+Identification!$C$4</f>
        <v>100000001</v>
      </c>
      <c r="B1937" s="153" t="s">
        <v>356</v>
      </c>
      <c r="C1937" s="11" t="s">
        <v>194</v>
      </c>
      <c r="D1937" s="89" t="str">
        <f t="shared" si="207"/>
        <v>tot</v>
      </c>
      <c r="E1937" s="90">
        <f>HLOOKUP(D1937,Analytique_compte!$A$3:$S$4,2,FALSE)</f>
        <v>3</v>
      </c>
      <c r="F1937" s="90" t="str">
        <f t="shared" si="205"/>
        <v>Analytique_compte_PCC24_tot</v>
      </c>
      <c r="G1937" s="154">
        <f t="shared" ca="1" si="206"/>
        <v>0</v>
      </c>
    </row>
    <row r="1938" spans="1:7" ht="26.4" x14ac:dyDescent="0.25">
      <c r="A1938" s="153" t="str">
        <f>+Identification!$C$4</f>
        <v>100000001</v>
      </c>
      <c r="B1938" s="153" t="s">
        <v>356</v>
      </c>
      <c r="C1938" s="11" t="s">
        <v>195</v>
      </c>
      <c r="D1938" s="89" t="str">
        <f t="shared" si="207"/>
        <v>tot</v>
      </c>
      <c r="E1938" s="90">
        <f>HLOOKUP(D1938,Analytique_compte!$A$3:$S$4,2,FALSE)</f>
        <v>3</v>
      </c>
      <c r="F1938" s="90" t="str">
        <f t="shared" si="205"/>
        <v>Analytique_compte_PCC25_tot</v>
      </c>
      <c r="G1938" s="154">
        <f t="shared" ca="1" si="206"/>
        <v>0</v>
      </c>
    </row>
    <row r="1939" spans="1:7" ht="26.4" x14ac:dyDescent="0.25">
      <c r="A1939" s="153" t="str">
        <f>+Identification!$C$4</f>
        <v>100000001</v>
      </c>
      <c r="B1939" s="153" t="s">
        <v>356</v>
      </c>
      <c r="C1939" s="11" t="s">
        <v>196</v>
      </c>
      <c r="D1939" s="89" t="str">
        <f t="shared" si="207"/>
        <v>tot</v>
      </c>
      <c r="E1939" s="90">
        <f>HLOOKUP(D1939,Analytique_compte!$A$3:$S$4,2,FALSE)</f>
        <v>3</v>
      </c>
      <c r="F1939" s="90" t="str">
        <f t="shared" si="205"/>
        <v>Analytique_compte_PCC26_tot</v>
      </c>
      <c r="G1939" s="154">
        <f t="shared" ca="1" si="206"/>
        <v>0</v>
      </c>
    </row>
    <row r="1940" spans="1:7" ht="26.4" x14ac:dyDescent="0.25">
      <c r="A1940" s="153" t="str">
        <f>+Identification!$C$4</f>
        <v>100000001</v>
      </c>
      <c r="B1940" s="153" t="s">
        <v>356</v>
      </c>
      <c r="C1940" s="11" t="s">
        <v>197</v>
      </c>
      <c r="D1940" s="89" t="str">
        <f t="shared" si="207"/>
        <v>tot</v>
      </c>
      <c r="E1940" s="90">
        <f>HLOOKUP(D1940,Analytique_compte!$A$3:$S$4,2,FALSE)</f>
        <v>3</v>
      </c>
      <c r="F1940" s="90" t="str">
        <f t="shared" si="205"/>
        <v>Analytique_compte_PCC27_tot</v>
      </c>
      <c r="G1940" s="154">
        <f t="shared" ca="1" si="206"/>
        <v>0</v>
      </c>
    </row>
    <row r="1941" spans="1:7" ht="26.4" x14ac:dyDescent="0.25">
      <c r="A1941" s="153" t="str">
        <f>+Identification!$C$4</f>
        <v>100000001</v>
      </c>
      <c r="B1941" s="153" t="s">
        <v>356</v>
      </c>
      <c r="C1941" s="11" t="s">
        <v>198</v>
      </c>
      <c r="D1941" s="89" t="str">
        <f t="shared" si="207"/>
        <v>tot</v>
      </c>
      <c r="E1941" s="90">
        <f>HLOOKUP(D1941,Analytique_compte!$A$3:$S$4,2,FALSE)</f>
        <v>3</v>
      </c>
      <c r="F1941" s="90" t="str">
        <f t="shared" si="205"/>
        <v>Analytique_compte_PCC28_tot</v>
      </c>
      <c r="G1941" s="154">
        <f t="shared" ca="1" si="206"/>
        <v>0</v>
      </c>
    </row>
    <row r="1942" spans="1:7" ht="26.4" x14ac:dyDescent="0.25">
      <c r="A1942" s="153" t="str">
        <f>+Identification!$C$4</f>
        <v>100000001</v>
      </c>
      <c r="B1942" s="153" t="s">
        <v>356</v>
      </c>
      <c r="C1942" s="11" t="s">
        <v>199</v>
      </c>
      <c r="D1942" s="89" t="str">
        <f t="shared" si="207"/>
        <v>tot</v>
      </c>
      <c r="E1942" s="90">
        <f>HLOOKUP(D1942,Analytique_compte!$A$3:$S$4,2,FALSE)</f>
        <v>3</v>
      </c>
      <c r="F1942" s="90" t="str">
        <f t="shared" si="205"/>
        <v>Analytique_compte_PCC29_tot</v>
      </c>
      <c r="G1942" s="154">
        <f t="shared" ca="1" si="206"/>
        <v>0</v>
      </c>
    </row>
    <row r="1943" spans="1:7" ht="26.4" x14ac:dyDescent="0.25">
      <c r="A1943" s="153" t="str">
        <f>+Identification!$C$4</f>
        <v>100000001</v>
      </c>
      <c r="B1943" s="153" t="s">
        <v>356</v>
      </c>
      <c r="C1943" s="11" t="s">
        <v>200</v>
      </c>
      <c r="D1943" s="89" t="str">
        <f t="shared" si="207"/>
        <v>tot</v>
      </c>
      <c r="E1943" s="90">
        <f>HLOOKUP(D1943,Analytique_compte!$A$3:$S$4,2,FALSE)</f>
        <v>3</v>
      </c>
      <c r="F1943" s="90" t="str">
        <f t="shared" si="205"/>
        <v>Analytique_compte_PCC30_tot</v>
      </c>
      <c r="G1943" s="154">
        <f t="shared" ca="1" si="206"/>
        <v>0</v>
      </c>
    </row>
    <row r="1944" spans="1:7" ht="26.4" x14ac:dyDescent="0.25">
      <c r="A1944" s="153" t="str">
        <f>+Identification!$C$4</f>
        <v>100000001</v>
      </c>
      <c r="B1944" s="153" t="s">
        <v>356</v>
      </c>
      <c r="C1944" s="11" t="s">
        <v>201</v>
      </c>
      <c r="D1944" s="89" t="str">
        <f t="shared" si="207"/>
        <v>tot</v>
      </c>
      <c r="E1944" s="90">
        <f>HLOOKUP(D1944,Analytique_compte!$A$3:$S$4,2,FALSE)</f>
        <v>3</v>
      </c>
      <c r="F1944" s="90" t="str">
        <f t="shared" si="205"/>
        <v>Analytique_compte_PCC31_tot</v>
      </c>
      <c r="G1944" s="154">
        <f t="shared" ca="1" si="206"/>
        <v>0</v>
      </c>
    </row>
    <row r="1945" spans="1:7" ht="26.4" x14ac:dyDescent="0.25">
      <c r="A1945" s="153" t="str">
        <f>+Identification!$C$4</f>
        <v>100000001</v>
      </c>
      <c r="B1945" s="153" t="s">
        <v>356</v>
      </c>
      <c r="C1945" s="11" t="s">
        <v>202</v>
      </c>
      <c r="D1945" s="89" t="str">
        <f t="shared" si="207"/>
        <v>tot</v>
      </c>
      <c r="E1945" s="90">
        <f>HLOOKUP(D1945,Analytique_compte!$A$3:$S$4,2,FALSE)</f>
        <v>3</v>
      </c>
      <c r="F1945" s="90" t="str">
        <f t="shared" si="205"/>
        <v>Analytique_compte_PCC32_tot</v>
      </c>
      <c r="G1945" s="154">
        <f t="shared" ca="1" si="206"/>
        <v>0</v>
      </c>
    </row>
    <row r="1946" spans="1:7" ht="26.4" x14ac:dyDescent="0.25">
      <c r="A1946" s="153" t="str">
        <f>+Identification!$C$4</f>
        <v>100000001</v>
      </c>
      <c r="B1946" s="153" t="s">
        <v>356</v>
      </c>
      <c r="C1946" s="11" t="s">
        <v>203</v>
      </c>
      <c r="D1946" s="89" t="str">
        <f t="shared" si="207"/>
        <v>tot</v>
      </c>
      <c r="E1946" s="90">
        <f>HLOOKUP(D1946,Analytique_compte!$A$3:$S$4,2,FALSE)</f>
        <v>3</v>
      </c>
      <c r="F1946" s="90" t="str">
        <f t="shared" si="205"/>
        <v>Analytique_compte_PCC33_tot</v>
      </c>
      <c r="G1946" s="154">
        <f t="shared" ca="1" si="206"/>
        <v>0</v>
      </c>
    </row>
    <row r="1947" spans="1:7" ht="26.4" x14ac:dyDescent="0.25">
      <c r="A1947" s="153" t="str">
        <f>+Identification!$C$4</f>
        <v>100000001</v>
      </c>
      <c r="B1947" s="153" t="s">
        <v>356</v>
      </c>
      <c r="C1947" s="11" t="s">
        <v>204</v>
      </c>
      <c r="D1947" s="89" t="str">
        <f t="shared" si="207"/>
        <v>tot</v>
      </c>
      <c r="E1947" s="90">
        <f>HLOOKUP(D1947,Analytique_compte!$A$3:$S$4,2,FALSE)</f>
        <v>3</v>
      </c>
      <c r="F1947" s="90" t="str">
        <f t="shared" si="205"/>
        <v>Analytique_compte_PCC34_tot</v>
      </c>
      <c r="G1947" s="154">
        <f t="shared" ca="1" si="206"/>
        <v>0</v>
      </c>
    </row>
    <row r="1948" spans="1:7" ht="26.4" x14ac:dyDescent="0.25">
      <c r="A1948" s="153" t="str">
        <f>+Identification!$C$4</f>
        <v>100000001</v>
      </c>
      <c r="B1948" s="153" t="s">
        <v>356</v>
      </c>
      <c r="C1948" s="11" t="s">
        <v>205</v>
      </c>
      <c r="D1948" s="89" t="str">
        <f t="shared" si="207"/>
        <v>tot</v>
      </c>
      <c r="E1948" s="90">
        <f>HLOOKUP(D1948,Analytique_compte!$A$3:$S$4,2,FALSE)</f>
        <v>3</v>
      </c>
      <c r="F1948" s="90" t="str">
        <f t="shared" si="205"/>
        <v>Analytique_compte_PCC35_tot</v>
      </c>
      <c r="G1948" s="154">
        <f t="shared" ca="1" si="206"/>
        <v>0</v>
      </c>
    </row>
    <row r="1949" spans="1:7" ht="26.4" x14ac:dyDescent="0.25">
      <c r="A1949" s="153" t="str">
        <f>+Identification!$C$4</f>
        <v>100000001</v>
      </c>
      <c r="B1949" s="153" t="s">
        <v>356</v>
      </c>
      <c r="C1949" s="11" t="s">
        <v>206</v>
      </c>
      <c r="D1949" s="89" t="str">
        <f t="shared" si="207"/>
        <v>tot</v>
      </c>
      <c r="E1949" s="90">
        <f>HLOOKUP(D1949,Analytique_compte!$A$3:$S$4,2,FALSE)</f>
        <v>3</v>
      </c>
      <c r="F1949" s="90" t="str">
        <f t="shared" si="205"/>
        <v>Analytique_compte_PCC36_tot</v>
      </c>
      <c r="G1949" s="154">
        <f t="shared" ca="1" si="206"/>
        <v>0</v>
      </c>
    </row>
    <row r="1950" spans="1:7" ht="26.4" x14ac:dyDescent="0.25">
      <c r="A1950" s="153" t="str">
        <f>+Identification!$C$4</f>
        <v>100000001</v>
      </c>
      <c r="B1950" s="153" t="s">
        <v>356</v>
      </c>
      <c r="C1950" s="11" t="s">
        <v>207</v>
      </c>
      <c r="D1950" s="89" t="str">
        <f t="shared" si="207"/>
        <v>tot</v>
      </c>
      <c r="E1950" s="90">
        <f>HLOOKUP(D1950,Analytique_compte!$A$3:$S$4,2,FALSE)</f>
        <v>3</v>
      </c>
      <c r="F1950" s="90" t="str">
        <f t="shared" si="205"/>
        <v>Analytique_compte_PCC37_tot</v>
      </c>
      <c r="G1950" s="154">
        <f t="shared" ca="1" si="206"/>
        <v>0</v>
      </c>
    </row>
    <row r="1951" spans="1:7" ht="26.4" x14ac:dyDescent="0.25">
      <c r="A1951" s="153" t="str">
        <f>+Identification!$C$4</f>
        <v>100000001</v>
      </c>
      <c r="B1951" s="153" t="s">
        <v>356</v>
      </c>
      <c r="C1951" s="11" t="s">
        <v>208</v>
      </c>
      <c r="D1951" s="89" t="str">
        <f t="shared" si="207"/>
        <v>tot</v>
      </c>
      <c r="E1951" s="90">
        <f>HLOOKUP(D1951,Analytique_compte!$A$3:$S$4,2,FALSE)</f>
        <v>3</v>
      </c>
      <c r="F1951" s="90" t="str">
        <f t="shared" si="205"/>
        <v>Analytique_compte_PCC38_tot</v>
      </c>
      <c r="G1951" s="154">
        <f t="shared" ca="1" si="206"/>
        <v>0</v>
      </c>
    </row>
    <row r="1952" spans="1:7" ht="26.4" x14ac:dyDescent="0.25">
      <c r="A1952" s="153" t="str">
        <f>+Identification!$C$4</f>
        <v>100000001</v>
      </c>
      <c r="B1952" s="153" t="s">
        <v>356</v>
      </c>
      <c r="C1952" s="11" t="s">
        <v>209</v>
      </c>
      <c r="D1952" s="89" t="str">
        <f t="shared" si="207"/>
        <v>tot</v>
      </c>
      <c r="E1952" s="90">
        <f>HLOOKUP(D1952,Analytique_compte!$A$3:$S$4,2,FALSE)</f>
        <v>3</v>
      </c>
      <c r="F1952" s="90" t="str">
        <f t="shared" si="205"/>
        <v>Analytique_compte_PCC39_tot</v>
      </c>
      <c r="G1952" s="154">
        <f t="shared" ca="1" si="206"/>
        <v>0</v>
      </c>
    </row>
    <row r="1953" spans="1:7" ht="26.4" x14ac:dyDescent="0.25">
      <c r="A1953" s="153" t="str">
        <f>+Identification!$C$4</f>
        <v>100000001</v>
      </c>
      <c r="B1953" s="153" t="s">
        <v>356</v>
      </c>
      <c r="C1953" s="11" t="s">
        <v>210</v>
      </c>
      <c r="D1953" s="89" t="str">
        <f t="shared" si="207"/>
        <v>tot</v>
      </c>
      <c r="E1953" s="90">
        <f>HLOOKUP(D1953,Analytique_compte!$A$3:$S$4,2,FALSE)</f>
        <v>3</v>
      </c>
      <c r="F1953" s="90" t="str">
        <f t="shared" si="205"/>
        <v>Analytique_compte_PCC40_tot</v>
      </c>
      <c r="G1953" s="154">
        <f t="shared" ca="1" si="206"/>
        <v>0</v>
      </c>
    </row>
    <row r="1954" spans="1:7" ht="26.4" x14ac:dyDescent="0.25">
      <c r="A1954" s="153" t="str">
        <f>+Identification!$C$4</f>
        <v>100000001</v>
      </c>
      <c r="B1954" s="153" t="s">
        <v>356</v>
      </c>
      <c r="C1954" s="11" t="s">
        <v>211</v>
      </c>
      <c r="D1954" s="89" t="str">
        <f t="shared" si="207"/>
        <v>tot</v>
      </c>
      <c r="E1954" s="90">
        <f>HLOOKUP(D1954,Analytique_compte!$A$3:$S$4,2,FALSE)</f>
        <v>3</v>
      </c>
      <c r="F1954" s="90" t="str">
        <f t="shared" si="205"/>
        <v>Analytique_compte_PCC41_tot</v>
      </c>
      <c r="G1954" s="154">
        <f t="shared" ca="1" si="206"/>
        <v>0</v>
      </c>
    </row>
    <row r="1955" spans="1:7" ht="26.4" x14ac:dyDescent="0.25">
      <c r="A1955" s="153" t="str">
        <f>+Identification!$C$4</f>
        <v>100000001</v>
      </c>
      <c r="B1955" s="153" t="s">
        <v>356</v>
      </c>
      <c r="C1955" s="11" t="s">
        <v>212</v>
      </c>
      <c r="D1955" s="89" t="str">
        <f t="shared" si="207"/>
        <v>tot</v>
      </c>
      <c r="E1955" s="90">
        <f>HLOOKUP(D1955,Analytique_compte!$A$3:$S$4,2,FALSE)</f>
        <v>3</v>
      </c>
      <c r="F1955" s="90" t="str">
        <f t="shared" si="205"/>
        <v>Analytique_compte_PCC42_tot</v>
      </c>
      <c r="G1955" s="154">
        <f t="shared" ca="1" si="206"/>
        <v>0</v>
      </c>
    </row>
    <row r="1956" spans="1:7" ht="26.4" x14ac:dyDescent="0.25">
      <c r="A1956" s="153" t="str">
        <f>+Identification!$C$4</f>
        <v>100000001</v>
      </c>
      <c r="B1956" s="153" t="s">
        <v>356</v>
      </c>
      <c r="C1956" s="11" t="s">
        <v>213</v>
      </c>
      <c r="D1956" s="89" t="str">
        <f t="shared" si="207"/>
        <v>tot</v>
      </c>
      <c r="E1956" s="90">
        <f>HLOOKUP(D1956,Analytique_compte!$A$3:$S$4,2,FALSE)</f>
        <v>3</v>
      </c>
      <c r="F1956" s="90" t="str">
        <f t="shared" si="205"/>
        <v>Analytique_compte_PCC43_tot</v>
      </c>
      <c r="G1956" s="154">
        <f t="shared" ca="1" si="206"/>
        <v>0</v>
      </c>
    </row>
    <row r="1957" spans="1:7" ht="26.4" x14ac:dyDescent="0.25">
      <c r="A1957" s="153" t="str">
        <f>+Identification!$C$4</f>
        <v>100000001</v>
      </c>
      <c r="B1957" s="153" t="s">
        <v>356</v>
      </c>
      <c r="C1957" s="11" t="s">
        <v>214</v>
      </c>
      <c r="D1957" s="89" t="str">
        <f t="shared" si="207"/>
        <v>tot</v>
      </c>
      <c r="E1957" s="90">
        <f>HLOOKUP(D1957,Analytique_compte!$A$3:$S$4,2,FALSE)</f>
        <v>3</v>
      </c>
      <c r="F1957" s="90" t="str">
        <f t="shared" si="205"/>
        <v>Analytique_compte_PCC44_tot</v>
      </c>
      <c r="G1957" s="154">
        <f t="shared" ca="1" si="206"/>
        <v>0</v>
      </c>
    </row>
    <row r="1958" spans="1:7" ht="26.4" x14ac:dyDescent="0.25">
      <c r="A1958" s="153" t="str">
        <f>+Identification!$C$4</f>
        <v>100000001</v>
      </c>
      <c r="B1958" s="153" t="s">
        <v>356</v>
      </c>
      <c r="C1958" s="11" t="s">
        <v>215</v>
      </c>
      <c r="D1958" s="89" t="str">
        <f t="shared" si="207"/>
        <v>tot</v>
      </c>
      <c r="E1958" s="90">
        <f>HLOOKUP(D1958,Analytique_compte!$A$3:$S$4,2,FALSE)</f>
        <v>3</v>
      </c>
      <c r="F1958" s="90" t="str">
        <f t="shared" si="205"/>
        <v>Analytique_compte_PCC45_tot</v>
      </c>
      <c r="G1958" s="154">
        <f t="shared" ca="1" si="206"/>
        <v>0</v>
      </c>
    </row>
    <row r="1959" spans="1:7" ht="26.4" x14ac:dyDescent="0.25">
      <c r="A1959" s="153" t="str">
        <f>+Identification!$C$4</f>
        <v>100000001</v>
      </c>
      <c r="B1959" s="153" t="s">
        <v>356</v>
      </c>
      <c r="C1959" s="11" t="s">
        <v>216</v>
      </c>
      <c r="D1959" s="89" t="str">
        <f t="shared" si="207"/>
        <v>tot</v>
      </c>
      <c r="E1959" s="90">
        <f>HLOOKUP(D1959,Analytique_compte!$A$3:$S$4,2,FALSE)</f>
        <v>3</v>
      </c>
      <c r="F1959" s="90" t="str">
        <f t="shared" si="205"/>
        <v>Analytique_compte_PCC46_tot</v>
      </c>
      <c r="G1959" s="154">
        <f t="shared" ca="1" si="206"/>
        <v>0</v>
      </c>
    </row>
    <row r="1960" spans="1:7" ht="26.4" x14ac:dyDescent="0.25">
      <c r="A1960" s="153" t="str">
        <f>+Identification!$C$4</f>
        <v>100000001</v>
      </c>
      <c r="B1960" s="153" t="s">
        <v>356</v>
      </c>
      <c r="C1960" s="11" t="s">
        <v>217</v>
      </c>
      <c r="D1960" s="89" t="str">
        <f t="shared" si="207"/>
        <v>tot</v>
      </c>
      <c r="E1960" s="90">
        <f>HLOOKUP(D1960,Analytique_compte!$A$3:$S$4,2,FALSE)</f>
        <v>3</v>
      </c>
      <c r="F1960" s="90" t="str">
        <f t="shared" ref="F1960:F2039" si="208">CONCATENATE(B1960,"_",C1960,"_",D1960)</f>
        <v>Analytique_compte_PCC47_tot</v>
      </c>
      <c r="G1960" s="154">
        <f t="shared" ca="1" si="206"/>
        <v>0</v>
      </c>
    </row>
    <row r="1961" spans="1:7" ht="26.4" x14ac:dyDescent="0.25">
      <c r="A1961" s="153" t="str">
        <f>+Identification!$C$4</f>
        <v>100000001</v>
      </c>
      <c r="B1961" s="153" t="s">
        <v>356</v>
      </c>
      <c r="C1961" s="11" t="s">
        <v>218</v>
      </c>
      <c r="D1961" s="89" t="str">
        <f t="shared" si="207"/>
        <v>tot</v>
      </c>
      <c r="E1961" s="90">
        <f>HLOOKUP(D1961,Analytique_compte!$A$3:$S$4,2,FALSE)</f>
        <v>3</v>
      </c>
      <c r="F1961" s="90" t="str">
        <f t="shared" si="208"/>
        <v>Analytique_compte_PCC48_tot</v>
      </c>
      <c r="G1961" s="154">
        <f t="shared" ca="1" si="206"/>
        <v>0</v>
      </c>
    </row>
    <row r="1962" spans="1:7" ht="26.4" x14ac:dyDescent="0.25">
      <c r="A1962" s="153" t="str">
        <f>+Identification!$C$4</f>
        <v>100000001</v>
      </c>
      <c r="B1962" s="153" t="s">
        <v>356</v>
      </c>
      <c r="C1962" s="11" t="s">
        <v>219</v>
      </c>
      <c r="D1962" s="89" t="str">
        <f t="shared" si="207"/>
        <v>tot</v>
      </c>
      <c r="E1962" s="90">
        <f>HLOOKUP(D1962,Analytique_compte!$A$3:$S$4,2,FALSE)</f>
        <v>3</v>
      </c>
      <c r="F1962" s="90" t="str">
        <f t="shared" si="208"/>
        <v>Analytique_compte_PCC49_tot</v>
      </c>
      <c r="G1962" s="154">
        <f t="shared" ca="1" si="206"/>
        <v>0</v>
      </c>
    </row>
    <row r="1963" spans="1:7" ht="26.4" x14ac:dyDescent="0.25">
      <c r="A1963" s="153" t="str">
        <f>+Identification!$C$4</f>
        <v>100000001</v>
      </c>
      <c r="B1963" s="153" t="s">
        <v>356</v>
      </c>
      <c r="C1963" s="11" t="s">
        <v>220</v>
      </c>
      <c r="D1963" s="89" t="str">
        <f t="shared" si="207"/>
        <v>tot</v>
      </c>
      <c r="E1963" s="90">
        <f>HLOOKUP(D1963,Analytique_compte!$A$3:$S$4,2,FALSE)</f>
        <v>3</v>
      </c>
      <c r="F1963" s="90" t="str">
        <f t="shared" si="208"/>
        <v>Analytique_compte_PCC50_tot</v>
      </c>
      <c r="G1963" s="154">
        <f t="shared" ca="1" si="206"/>
        <v>0</v>
      </c>
    </row>
    <row r="1964" spans="1:7" ht="26.4" x14ac:dyDescent="0.25">
      <c r="A1964" s="153" t="str">
        <f>+Identification!$C$4</f>
        <v>100000001</v>
      </c>
      <c r="B1964" s="153" t="s">
        <v>356</v>
      </c>
      <c r="C1964" s="11" t="s">
        <v>221</v>
      </c>
      <c r="D1964" s="89" t="str">
        <f t="shared" si="207"/>
        <v>tot</v>
      </c>
      <c r="E1964" s="90">
        <f>HLOOKUP(D1964,Analytique_compte!$A$3:$S$4,2,FALSE)</f>
        <v>3</v>
      </c>
      <c r="F1964" s="90" t="str">
        <f t="shared" si="208"/>
        <v>Analytique_compte_PCC51_tot</v>
      </c>
      <c r="G1964" s="154">
        <f t="shared" ca="1" si="206"/>
        <v>0</v>
      </c>
    </row>
    <row r="1965" spans="1:7" ht="26.4" x14ac:dyDescent="0.25">
      <c r="A1965" s="153" t="str">
        <f>+Identification!$C$4</f>
        <v>100000001</v>
      </c>
      <c r="B1965" s="153" t="s">
        <v>356</v>
      </c>
      <c r="C1965" s="11" t="s">
        <v>222</v>
      </c>
      <c r="D1965" s="89" t="str">
        <f t="shared" si="207"/>
        <v>tot</v>
      </c>
      <c r="E1965" s="90">
        <f>HLOOKUP(D1965,Analytique_compte!$A$3:$S$4,2,FALSE)</f>
        <v>3</v>
      </c>
      <c r="F1965" s="90" t="str">
        <f t="shared" si="208"/>
        <v>Analytique_compte_PCC52_tot</v>
      </c>
      <c r="G1965" s="154">
        <f t="shared" ca="1" si="206"/>
        <v>0</v>
      </c>
    </row>
    <row r="1966" spans="1:7" ht="26.4" x14ac:dyDescent="0.25">
      <c r="A1966" s="153" t="str">
        <f>+Identification!$C$4</f>
        <v>100000001</v>
      </c>
      <c r="B1966" s="153" t="s">
        <v>356</v>
      </c>
      <c r="C1966" s="11" t="s">
        <v>223</v>
      </c>
      <c r="D1966" s="89" t="str">
        <f t="shared" si="207"/>
        <v>tot</v>
      </c>
      <c r="E1966" s="90">
        <f>HLOOKUP(D1966,Analytique_compte!$A$3:$S$4,2,FALSE)</f>
        <v>3</v>
      </c>
      <c r="F1966" s="90" t="str">
        <f t="shared" si="208"/>
        <v>Analytique_compte_PCC53_tot</v>
      </c>
      <c r="G1966" s="154">
        <f t="shared" ca="1" si="206"/>
        <v>0</v>
      </c>
    </row>
    <row r="1967" spans="1:7" ht="26.4" x14ac:dyDescent="0.25">
      <c r="A1967" s="153" t="str">
        <f>+Identification!$C$4</f>
        <v>100000001</v>
      </c>
      <c r="B1967" s="153" t="s">
        <v>356</v>
      </c>
      <c r="C1967" s="11" t="s">
        <v>224</v>
      </c>
      <c r="D1967" s="89" t="str">
        <f t="shared" si="207"/>
        <v>tot</v>
      </c>
      <c r="E1967" s="90">
        <f>HLOOKUP(D1967,Analytique_compte!$A$3:$S$4,2,FALSE)</f>
        <v>3</v>
      </c>
      <c r="F1967" s="90" t="str">
        <f t="shared" si="208"/>
        <v>Analytique_compte_PCC54_tot</v>
      </c>
      <c r="G1967" s="154">
        <f t="shared" ca="1" si="206"/>
        <v>0</v>
      </c>
    </row>
    <row r="1968" spans="1:7" ht="26.4" x14ac:dyDescent="0.25">
      <c r="A1968" s="153" t="str">
        <f>+Identification!$C$4</f>
        <v>100000001</v>
      </c>
      <c r="B1968" s="153" t="s">
        <v>356</v>
      </c>
      <c r="C1968" s="11" t="s">
        <v>225</v>
      </c>
      <c r="D1968" s="89" t="str">
        <f t="shared" si="207"/>
        <v>tot</v>
      </c>
      <c r="E1968" s="90">
        <f>HLOOKUP(D1968,Analytique_compte!$A$3:$S$4,2,FALSE)</f>
        <v>3</v>
      </c>
      <c r="F1968" s="90" t="str">
        <f t="shared" si="208"/>
        <v>Analytique_compte_PCC55_tot</v>
      </c>
      <c r="G1968" s="154">
        <f t="shared" ca="1" si="206"/>
        <v>0</v>
      </c>
    </row>
    <row r="1969" spans="1:7" ht="26.4" x14ac:dyDescent="0.25">
      <c r="A1969" s="153" t="str">
        <f>+Identification!$C$4</f>
        <v>100000001</v>
      </c>
      <c r="B1969" s="153" t="s">
        <v>356</v>
      </c>
      <c r="C1969" s="11" t="s">
        <v>226</v>
      </c>
      <c r="D1969" s="89" t="str">
        <f t="shared" si="207"/>
        <v>tot</v>
      </c>
      <c r="E1969" s="90">
        <f>HLOOKUP(D1969,Analytique_compte!$A$3:$S$4,2,FALSE)</f>
        <v>3</v>
      </c>
      <c r="F1969" s="90" t="str">
        <f t="shared" si="208"/>
        <v>Analytique_compte_PCC56_tot</v>
      </c>
      <c r="G1969" s="154">
        <f t="shared" ca="1" si="206"/>
        <v>0</v>
      </c>
    </row>
    <row r="1970" spans="1:7" ht="26.4" x14ac:dyDescent="0.25">
      <c r="A1970" s="153" t="str">
        <f>+Identification!$C$4</f>
        <v>100000001</v>
      </c>
      <c r="B1970" s="153" t="s">
        <v>356</v>
      </c>
      <c r="C1970" s="11" t="s">
        <v>227</v>
      </c>
      <c r="D1970" s="89" t="str">
        <f t="shared" si="207"/>
        <v>tot</v>
      </c>
      <c r="E1970" s="90">
        <f>HLOOKUP(D1970,Analytique_compte!$A$3:$S$4,2,FALSE)</f>
        <v>3</v>
      </c>
      <c r="F1970" s="90" t="str">
        <f t="shared" si="208"/>
        <v>Analytique_compte_PCC57_tot</v>
      </c>
      <c r="G1970" s="154">
        <f t="shared" ca="1" si="206"/>
        <v>0</v>
      </c>
    </row>
    <row r="1971" spans="1:7" ht="26.4" x14ac:dyDescent="0.25">
      <c r="A1971" s="153" t="str">
        <f>+Identification!$C$4</f>
        <v>100000001</v>
      </c>
      <c r="B1971" s="153" t="s">
        <v>356</v>
      </c>
      <c r="C1971" s="11" t="s">
        <v>228</v>
      </c>
      <c r="D1971" s="89" t="str">
        <f t="shared" si="207"/>
        <v>tot</v>
      </c>
      <c r="E1971" s="90">
        <f>HLOOKUP(D1971,Analytique_compte!$A$3:$S$4,2,FALSE)</f>
        <v>3</v>
      </c>
      <c r="F1971" s="90" t="str">
        <f t="shared" si="208"/>
        <v>Analytique_compte_PCC58_tot</v>
      </c>
      <c r="G1971" s="154">
        <f t="shared" ca="1" si="206"/>
        <v>0</v>
      </c>
    </row>
    <row r="1972" spans="1:7" ht="26.4" x14ac:dyDescent="0.25">
      <c r="A1972" s="153" t="str">
        <f>+Identification!$C$4</f>
        <v>100000001</v>
      </c>
      <c r="B1972" s="153" t="s">
        <v>356</v>
      </c>
      <c r="C1972" s="11" t="s">
        <v>229</v>
      </c>
      <c r="D1972" s="89" t="str">
        <f t="shared" si="207"/>
        <v>tot</v>
      </c>
      <c r="E1972" s="90">
        <f>HLOOKUP(D1972,Analytique_compte!$A$3:$S$4,2,FALSE)</f>
        <v>3</v>
      </c>
      <c r="F1972" s="90" t="str">
        <f t="shared" si="208"/>
        <v>Analytique_compte_PCC59_tot</v>
      </c>
      <c r="G1972" s="154">
        <f t="shared" ca="1" si="206"/>
        <v>0</v>
      </c>
    </row>
    <row r="1973" spans="1:7" ht="26.4" x14ac:dyDescent="0.25">
      <c r="A1973" s="153" t="str">
        <f>+Identification!$C$4</f>
        <v>100000001</v>
      </c>
      <c r="B1973" s="153" t="s">
        <v>356</v>
      </c>
      <c r="C1973" s="11" t="s">
        <v>230</v>
      </c>
      <c r="D1973" s="89" t="str">
        <f t="shared" si="207"/>
        <v>tot</v>
      </c>
      <c r="E1973" s="90">
        <f>HLOOKUP(D1973,Analytique_compte!$A$3:$S$4,2,FALSE)</f>
        <v>3</v>
      </c>
      <c r="F1973" s="90" t="str">
        <f t="shared" si="208"/>
        <v>Analytique_compte_PCC60_tot</v>
      </c>
      <c r="G1973" s="154">
        <f t="shared" ca="1" si="206"/>
        <v>0</v>
      </c>
    </row>
    <row r="1974" spans="1:7" ht="26.4" x14ac:dyDescent="0.25">
      <c r="A1974" s="153" t="str">
        <f>+Identification!$C$4</f>
        <v>100000001</v>
      </c>
      <c r="B1974" s="153" t="s">
        <v>356</v>
      </c>
      <c r="C1974" s="11" t="s">
        <v>231</v>
      </c>
      <c r="D1974" s="89" t="str">
        <f t="shared" si="207"/>
        <v>tot</v>
      </c>
      <c r="E1974" s="90">
        <f>HLOOKUP(D1974,Analytique_compte!$A$3:$S$4,2,FALSE)</f>
        <v>3</v>
      </c>
      <c r="F1974" s="90" t="str">
        <f t="shared" si="208"/>
        <v>Analytique_compte_PCC61_tot</v>
      </c>
      <c r="G1974" s="154">
        <f t="shared" ca="1" si="206"/>
        <v>0</v>
      </c>
    </row>
    <row r="1975" spans="1:7" ht="26.4" x14ac:dyDescent="0.25">
      <c r="A1975" s="153" t="str">
        <f>+Identification!$C$4</f>
        <v>100000001</v>
      </c>
      <c r="B1975" s="153" t="s">
        <v>356</v>
      </c>
      <c r="C1975" s="11" t="s">
        <v>232</v>
      </c>
      <c r="D1975" s="89" t="str">
        <f t="shared" si="207"/>
        <v>tot</v>
      </c>
      <c r="E1975" s="90">
        <f>HLOOKUP(D1975,Analytique_compte!$A$3:$S$4,2,FALSE)</f>
        <v>3</v>
      </c>
      <c r="F1975" s="90" t="str">
        <f t="shared" si="208"/>
        <v>Analytique_compte_PCC62_tot</v>
      </c>
      <c r="G1975" s="154">
        <f t="shared" ca="1" si="206"/>
        <v>0</v>
      </c>
    </row>
    <row r="1976" spans="1:7" ht="26.4" x14ac:dyDescent="0.25">
      <c r="A1976" s="153" t="str">
        <f>+Identification!$C$4</f>
        <v>100000001</v>
      </c>
      <c r="B1976" s="153" t="s">
        <v>356</v>
      </c>
      <c r="C1976" s="11" t="s">
        <v>233</v>
      </c>
      <c r="D1976" s="89" t="str">
        <f t="shared" si="207"/>
        <v>tot</v>
      </c>
      <c r="E1976" s="90">
        <f>HLOOKUP(D1976,Analytique_compte!$A$3:$S$4,2,FALSE)</f>
        <v>3</v>
      </c>
      <c r="F1976" s="90" t="str">
        <f t="shared" si="208"/>
        <v>Analytique_compte_PCC63_tot</v>
      </c>
      <c r="G1976" s="154">
        <f t="shared" ca="1" si="206"/>
        <v>0</v>
      </c>
    </row>
    <row r="1977" spans="1:7" ht="26.4" x14ac:dyDescent="0.25">
      <c r="A1977" s="153" t="str">
        <f>+Identification!$C$4</f>
        <v>100000001</v>
      </c>
      <c r="B1977" s="153" t="s">
        <v>356</v>
      </c>
      <c r="C1977" s="11" t="s">
        <v>234</v>
      </c>
      <c r="D1977" s="89" t="str">
        <f t="shared" si="207"/>
        <v>tot</v>
      </c>
      <c r="E1977" s="90">
        <f>HLOOKUP(D1977,Analytique_compte!$A$3:$S$4,2,FALSE)</f>
        <v>3</v>
      </c>
      <c r="F1977" s="90" t="str">
        <f t="shared" si="208"/>
        <v>Analytique_compte_PCC64_tot</v>
      </c>
      <c r="G1977" s="154">
        <f t="shared" ca="1" si="206"/>
        <v>0</v>
      </c>
    </row>
    <row r="1978" spans="1:7" ht="26.4" x14ac:dyDescent="0.25">
      <c r="A1978" s="153" t="str">
        <f>+Identification!$C$4</f>
        <v>100000001</v>
      </c>
      <c r="B1978" s="153" t="s">
        <v>356</v>
      </c>
      <c r="C1978" s="11" t="s">
        <v>235</v>
      </c>
      <c r="D1978" s="89" t="str">
        <f t="shared" si="207"/>
        <v>tot</v>
      </c>
      <c r="E1978" s="90">
        <f>HLOOKUP(D1978,Analytique_compte!$A$3:$S$4,2,FALSE)</f>
        <v>3</v>
      </c>
      <c r="F1978" s="90" t="str">
        <f t="shared" si="208"/>
        <v>Analytique_compte_PCC65_tot</v>
      </c>
      <c r="G1978" s="154">
        <f t="shared" ref="G1978:G2057" ca="1" si="209">VLOOKUP(C1978,ana_compte,E1978,FALSE)</f>
        <v>0</v>
      </c>
    </row>
    <row r="1979" spans="1:7" ht="26.4" x14ac:dyDescent="0.25">
      <c r="A1979" s="153" t="str">
        <f>+Identification!$C$4</f>
        <v>100000001</v>
      </c>
      <c r="B1979" s="153" t="s">
        <v>356</v>
      </c>
      <c r="C1979" s="11" t="s">
        <v>236</v>
      </c>
      <c r="D1979" s="89" t="str">
        <f t="shared" si="207"/>
        <v>tot</v>
      </c>
      <c r="E1979" s="90">
        <f>HLOOKUP(D1979,Analytique_compte!$A$3:$S$4,2,FALSE)</f>
        <v>3</v>
      </c>
      <c r="F1979" s="90" t="str">
        <f t="shared" si="208"/>
        <v>Analytique_compte_PCC66_tot</v>
      </c>
      <c r="G1979" s="154">
        <f t="shared" ca="1" si="209"/>
        <v>0</v>
      </c>
    </row>
    <row r="1980" spans="1:7" ht="26.4" x14ac:dyDescent="0.25">
      <c r="A1980" s="153" t="str">
        <f>+Identification!$C$4</f>
        <v>100000001</v>
      </c>
      <c r="B1980" s="153" t="s">
        <v>356</v>
      </c>
      <c r="C1980" s="11" t="s">
        <v>237</v>
      </c>
      <c r="D1980" s="89" t="str">
        <f t="shared" ref="D1980:D2059" si="210">+D1979</f>
        <v>tot</v>
      </c>
      <c r="E1980" s="90">
        <f>HLOOKUP(D1980,Analytique_compte!$A$3:$S$4,2,FALSE)</f>
        <v>3</v>
      </c>
      <c r="F1980" s="90" t="str">
        <f t="shared" si="208"/>
        <v>Analytique_compte_PCC67_tot</v>
      </c>
      <c r="G1980" s="154">
        <f t="shared" ca="1" si="209"/>
        <v>0</v>
      </c>
    </row>
    <row r="1981" spans="1:7" ht="26.4" x14ac:dyDescent="0.25">
      <c r="A1981" s="153" t="str">
        <f>+Identification!$C$4</f>
        <v>100000001</v>
      </c>
      <c r="B1981" s="153" t="s">
        <v>356</v>
      </c>
      <c r="C1981" s="11" t="s">
        <v>238</v>
      </c>
      <c r="D1981" s="89" t="str">
        <f t="shared" si="210"/>
        <v>tot</v>
      </c>
      <c r="E1981" s="90">
        <f>HLOOKUP(D1981,Analytique_compte!$A$3:$S$4,2,FALSE)</f>
        <v>3</v>
      </c>
      <c r="F1981" s="90" t="str">
        <f t="shared" si="208"/>
        <v>Analytique_compte_PCC68_tot</v>
      </c>
      <c r="G1981" s="154">
        <f t="shared" ca="1" si="209"/>
        <v>0</v>
      </c>
    </row>
    <row r="1982" spans="1:7" ht="26.4" x14ac:dyDescent="0.25">
      <c r="A1982" s="153" t="str">
        <f>+Identification!$C$4</f>
        <v>100000001</v>
      </c>
      <c r="B1982" s="153" t="s">
        <v>356</v>
      </c>
      <c r="C1982" s="11" t="s">
        <v>239</v>
      </c>
      <c r="D1982" s="89" t="str">
        <f t="shared" si="210"/>
        <v>tot</v>
      </c>
      <c r="E1982" s="90">
        <f>HLOOKUP(D1982,Analytique_compte!$A$3:$S$4,2,FALSE)</f>
        <v>3</v>
      </c>
      <c r="F1982" s="90" t="str">
        <f t="shared" si="208"/>
        <v>Analytique_compte_PCC69_tot</v>
      </c>
      <c r="G1982" s="154">
        <f t="shared" ca="1" si="209"/>
        <v>0</v>
      </c>
    </row>
    <row r="1983" spans="1:7" ht="26.4" x14ac:dyDescent="0.25">
      <c r="A1983" s="153" t="str">
        <f>+Identification!$C$4</f>
        <v>100000001</v>
      </c>
      <c r="B1983" s="153" t="s">
        <v>356</v>
      </c>
      <c r="C1983" s="11" t="s">
        <v>240</v>
      </c>
      <c r="D1983" s="89" t="str">
        <f t="shared" si="210"/>
        <v>tot</v>
      </c>
      <c r="E1983" s="90">
        <f>HLOOKUP(D1983,Analytique_compte!$A$3:$S$4,2,FALSE)</f>
        <v>3</v>
      </c>
      <c r="F1983" s="90" t="str">
        <f t="shared" si="208"/>
        <v>Analytique_compte_PCC70_tot</v>
      </c>
      <c r="G1983" s="154">
        <f t="shared" ca="1" si="209"/>
        <v>0</v>
      </c>
    </row>
    <row r="1984" spans="1:7" ht="26.4" x14ac:dyDescent="0.25">
      <c r="A1984" s="153" t="str">
        <f>+Identification!$C$4</f>
        <v>100000001</v>
      </c>
      <c r="B1984" s="153" t="s">
        <v>356</v>
      </c>
      <c r="C1984" s="11" t="s">
        <v>241</v>
      </c>
      <c r="D1984" s="89" t="str">
        <f t="shared" si="210"/>
        <v>tot</v>
      </c>
      <c r="E1984" s="90">
        <f>HLOOKUP(D1984,Analytique_compte!$A$3:$S$4,2,FALSE)</f>
        <v>3</v>
      </c>
      <c r="F1984" s="90" t="str">
        <f t="shared" si="208"/>
        <v>Analytique_compte_PCC71_tot</v>
      </c>
      <c r="G1984" s="154">
        <f t="shared" ca="1" si="209"/>
        <v>0</v>
      </c>
    </row>
    <row r="1985" spans="1:7" ht="26.4" x14ac:dyDescent="0.25">
      <c r="A1985" s="153" t="str">
        <f>+Identification!$C$4</f>
        <v>100000001</v>
      </c>
      <c r="B1985" s="153" t="s">
        <v>356</v>
      </c>
      <c r="C1985" s="11" t="s">
        <v>242</v>
      </c>
      <c r="D1985" s="89" t="str">
        <f t="shared" si="210"/>
        <v>tot</v>
      </c>
      <c r="E1985" s="90">
        <f>HLOOKUP(D1985,Analytique_compte!$A$3:$S$4,2,FALSE)</f>
        <v>3</v>
      </c>
      <c r="F1985" s="90" t="str">
        <f t="shared" si="208"/>
        <v>Analytique_compte_PCC72_tot</v>
      </c>
      <c r="G1985" s="154">
        <f t="shared" ca="1" si="209"/>
        <v>0</v>
      </c>
    </row>
    <row r="1986" spans="1:7" ht="26.4" x14ac:dyDescent="0.25">
      <c r="A1986" s="153" t="str">
        <f>+Identification!$C$4</f>
        <v>100000001</v>
      </c>
      <c r="B1986" s="153" t="s">
        <v>356</v>
      </c>
      <c r="C1986" s="11" t="s">
        <v>243</v>
      </c>
      <c r="D1986" s="89" t="str">
        <f t="shared" si="210"/>
        <v>tot</v>
      </c>
      <c r="E1986" s="90">
        <f>HLOOKUP(D1986,Analytique_compte!$A$3:$S$4,2,FALSE)</f>
        <v>3</v>
      </c>
      <c r="F1986" s="90" t="str">
        <f t="shared" si="208"/>
        <v>Analytique_compte_PCC73_tot</v>
      </c>
      <c r="G1986" s="154">
        <f t="shared" ca="1" si="209"/>
        <v>0</v>
      </c>
    </row>
    <row r="1987" spans="1:7" ht="26.4" x14ac:dyDescent="0.25">
      <c r="A1987" s="153" t="str">
        <f>+Identification!$C$4</f>
        <v>100000001</v>
      </c>
      <c r="B1987" s="153" t="s">
        <v>356</v>
      </c>
      <c r="C1987" s="11" t="s">
        <v>244</v>
      </c>
      <c r="D1987" s="89" t="str">
        <f t="shared" si="210"/>
        <v>tot</v>
      </c>
      <c r="E1987" s="90">
        <f>HLOOKUP(D1987,Analytique_compte!$A$3:$S$4,2,FALSE)</f>
        <v>3</v>
      </c>
      <c r="F1987" s="90" t="str">
        <f t="shared" si="208"/>
        <v>Analytique_compte_PCC74_tot</v>
      </c>
      <c r="G1987" s="154">
        <f t="shared" ca="1" si="209"/>
        <v>0</v>
      </c>
    </row>
    <row r="1988" spans="1:7" ht="26.4" x14ac:dyDescent="0.25">
      <c r="A1988" s="153" t="str">
        <f>+Identification!$C$4</f>
        <v>100000001</v>
      </c>
      <c r="B1988" s="153" t="s">
        <v>356</v>
      </c>
      <c r="C1988" s="11" t="s">
        <v>245</v>
      </c>
      <c r="D1988" s="89" t="str">
        <f t="shared" si="210"/>
        <v>tot</v>
      </c>
      <c r="E1988" s="90">
        <f>HLOOKUP(D1988,Analytique_compte!$A$3:$S$4,2,FALSE)</f>
        <v>3</v>
      </c>
      <c r="F1988" s="90" t="str">
        <f t="shared" si="208"/>
        <v>Analytique_compte_PCC75_tot</v>
      </c>
      <c r="G1988" s="154">
        <f t="shared" ca="1" si="209"/>
        <v>0</v>
      </c>
    </row>
    <row r="1989" spans="1:7" ht="26.4" x14ac:dyDescent="0.25">
      <c r="A1989" s="153" t="str">
        <f>+Identification!$C$4</f>
        <v>100000001</v>
      </c>
      <c r="B1989" s="153" t="s">
        <v>356</v>
      </c>
      <c r="C1989" s="11" t="s">
        <v>246</v>
      </c>
      <c r="D1989" s="89" t="str">
        <f t="shared" si="210"/>
        <v>tot</v>
      </c>
      <c r="E1989" s="90">
        <f>HLOOKUP(D1989,Analytique_compte!$A$3:$S$4,2,FALSE)</f>
        <v>3</v>
      </c>
      <c r="F1989" s="90" t="str">
        <f t="shared" si="208"/>
        <v>Analytique_compte_PCC76_tot</v>
      </c>
      <c r="G1989" s="154">
        <f t="shared" ca="1" si="209"/>
        <v>0</v>
      </c>
    </row>
    <row r="1990" spans="1:7" ht="26.4" x14ac:dyDescent="0.25">
      <c r="A1990" s="153" t="str">
        <f>+Identification!$C$4</f>
        <v>100000001</v>
      </c>
      <c r="B1990" s="153" t="s">
        <v>356</v>
      </c>
      <c r="C1990" s="11" t="s">
        <v>247</v>
      </c>
      <c r="D1990" s="89" t="str">
        <f t="shared" si="210"/>
        <v>tot</v>
      </c>
      <c r="E1990" s="90">
        <f>HLOOKUP(D1990,Analytique_compte!$A$3:$S$4,2,FALSE)</f>
        <v>3</v>
      </c>
      <c r="F1990" s="90" t="str">
        <f t="shared" si="208"/>
        <v>Analytique_compte_PCC77_tot</v>
      </c>
      <c r="G1990" s="154">
        <f t="shared" ca="1" si="209"/>
        <v>0</v>
      </c>
    </row>
    <row r="1991" spans="1:7" ht="26.4" x14ac:dyDescent="0.25">
      <c r="A1991" s="153" t="str">
        <f>+Identification!$C$4</f>
        <v>100000001</v>
      </c>
      <c r="B1991" s="153" t="s">
        <v>356</v>
      </c>
      <c r="C1991" s="11" t="s">
        <v>248</v>
      </c>
      <c r="D1991" s="89" t="str">
        <f t="shared" si="210"/>
        <v>tot</v>
      </c>
      <c r="E1991" s="90">
        <f>HLOOKUP(D1991,Analytique_compte!$A$3:$S$4,2,FALSE)</f>
        <v>3</v>
      </c>
      <c r="F1991" s="90" t="str">
        <f t="shared" si="208"/>
        <v>Analytique_compte_PCC78_tot</v>
      </c>
      <c r="G1991" s="154">
        <f t="shared" ca="1" si="209"/>
        <v>0</v>
      </c>
    </row>
    <row r="1992" spans="1:7" ht="26.4" x14ac:dyDescent="0.25">
      <c r="A1992" s="153" t="str">
        <f>+Identification!$C$4</f>
        <v>100000001</v>
      </c>
      <c r="B1992" s="153" t="s">
        <v>356</v>
      </c>
      <c r="C1992" s="11" t="s">
        <v>249</v>
      </c>
      <c r="D1992" s="89" t="str">
        <f t="shared" si="210"/>
        <v>tot</v>
      </c>
      <c r="E1992" s="90">
        <f>HLOOKUP(D1992,Analytique_compte!$A$3:$S$4,2,FALSE)</f>
        <v>3</v>
      </c>
      <c r="F1992" s="90" t="str">
        <f t="shared" si="208"/>
        <v>Analytique_compte_PCC79_tot</v>
      </c>
      <c r="G1992" s="154">
        <f t="shared" ca="1" si="209"/>
        <v>0</v>
      </c>
    </row>
    <row r="1993" spans="1:7" ht="26.4" x14ac:dyDescent="0.25">
      <c r="A1993" s="153" t="str">
        <f>+Identification!$C$4</f>
        <v>100000001</v>
      </c>
      <c r="B1993" s="153" t="s">
        <v>356</v>
      </c>
      <c r="C1993" s="11" t="s">
        <v>250</v>
      </c>
      <c r="D1993" s="89" t="str">
        <f t="shared" si="210"/>
        <v>tot</v>
      </c>
      <c r="E1993" s="90">
        <f>HLOOKUP(D1993,Analytique_compte!$A$3:$S$4,2,FALSE)</f>
        <v>3</v>
      </c>
      <c r="F1993" s="90" t="str">
        <f t="shared" si="208"/>
        <v>Analytique_compte_PCC80_tot</v>
      </c>
      <c r="G1993" s="154">
        <f t="shared" ca="1" si="209"/>
        <v>0</v>
      </c>
    </row>
    <row r="1994" spans="1:7" ht="26.4" x14ac:dyDescent="0.25">
      <c r="A1994" s="153" t="str">
        <f>+Identification!$C$4</f>
        <v>100000001</v>
      </c>
      <c r="B1994" s="153" t="s">
        <v>356</v>
      </c>
      <c r="C1994" s="11" t="s">
        <v>251</v>
      </c>
      <c r="D1994" s="89" t="str">
        <f t="shared" si="210"/>
        <v>tot</v>
      </c>
      <c r="E1994" s="90">
        <f>HLOOKUP(D1994,Analytique_compte!$A$3:$S$4,2,FALSE)</f>
        <v>3</v>
      </c>
      <c r="F1994" s="90" t="str">
        <f t="shared" si="208"/>
        <v>Analytique_compte_PCC81_tot</v>
      </c>
      <c r="G1994" s="154">
        <f t="shared" ca="1" si="209"/>
        <v>0</v>
      </c>
    </row>
    <row r="1995" spans="1:7" ht="26.4" x14ac:dyDescent="0.25">
      <c r="A1995" s="153" t="str">
        <f>+Identification!$C$4</f>
        <v>100000001</v>
      </c>
      <c r="B1995" s="153" t="s">
        <v>356</v>
      </c>
      <c r="C1995" s="11" t="s">
        <v>252</v>
      </c>
      <c r="D1995" s="89" t="str">
        <f t="shared" si="210"/>
        <v>tot</v>
      </c>
      <c r="E1995" s="90">
        <f>HLOOKUP(D1995,Analytique_compte!$A$3:$S$4,2,FALSE)</f>
        <v>3</v>
      </c>
      <c r="F1995" s="90" t="str">
        <f t="shared" si="208"/>
        <v>Analytique_compte_PCC82_tot</v>
      </c>
      <c r="G1995" s="154">
        <f t="shared" ca="1" si="209"/>
        <v>0</v>
      </c>
    </row>
    <row r="1996" spans="1:7" ht="26.4" x14ac:dyDescent="0.25">
      <c r="A1996" s="153" t="str">
        <f>+Identification!$C$4</f>
        <v>100000001</v>
      </c>
      <c r="B1996" s="153" t="s">
        <v>356</v>
      </c>
      <c r="C1996" s="11" t="s">
        <v>253</v>
      </c>
      <c r="D1996" s="89" t="str">
        <f t="shared" si="210"/>
        <v>tot</v>
      </c>
      <c r="E1996" s="90">
        <f>HLOOKUP(D1996,Analytique_compte!$A$3:$S$4,2,FALSE)</f>
        <v>3</v>
      </c>
      <c r="F1996" s="90" t="str">
        <f t="shared" si="208"/>
        <v>Analytique_compte_PCC83_tot</v>
      </c>
      <c r="G1996" s="154">
        <f t="shared" ca="1" si="209"/>
        <v>0</v>
      </c>
    </row>
    <row r="1997" spans="1:7" ht="26.4" x14ac:dyDescent="0.25">
      <c r="A1997" s="153" t="str">
        <f>+Identification!$C$4</f>
        <v>100000001</v>
      </c>
      <c r="B1997" s="153" t="s">
        <v>356</v>
      </c>
      <c r="C1997" s="11" t="s">
        <v>254</v>
      </c>
      <c r="D1997" s="89" t="str">
        <f t="shared" si="210"/>
        <v>tot</v>
      </c>
      <c r="E1997" s="90">
        <f>HLOOKUP(D1997,Analytique_compte!$A$3:$S$4,2,FALSE)</f>
        <v>3</v>
      </c>
      <c r="F1997" s="90" t="str">
        <f t="shared" si="208"/>
        <v>Analytique_compte_PCC84_tot</v>
      </c>
      <c r="G1997" s="154">
        <f t="shared" ca="1" si="209"/>
        <v>0</v>
      </c>
    </row>
    <row r="1998" spans="1:7" ht="26.4" x14ac:dyDescent="0.25">
      <c r="A1998" s="153" t="str">
        <f>+Identification!$C$4</f>
        <v>100000001</v>
      </c>
      <c r="B1998" s="153" t="s">
        <v>356</v>
      </c>
      <c r="C1998" s="11" t="s">
        <v>255</v>
      </c>
      <c r="D1998" s="89" t="str">
        <f t="shared" si="210"/>
        <v>tot</v>
      </c>
      <c r="E1998" s="90">
        <f>HLOOKUP(D1998,Analytique_compte!$A$3:$S$4,2,FALSE)</f>
        <v>3</v>
      </c>
      <c r="F1998" s="90" t="str">
        <f t="shared" si="208"/>
        <v>Analytique_compte_PCC85_tot</v>
      </c>
      <c r="G1998" s="154">
        <f t="shared" ca="1" si="209"/>
        <v>0</v>
      </c>
    </row>
    <row r="1999" spans="1:7" ht="26.4" x14ac:dyDescent="0.25">
      <c r="A1999" s="153" t="str">
        <f>+Identification!$C$4</f>
        <v>100000001</v>
      </c>
      <c r="B1999" s="153" t="s">
        <v>356</v>
      </c>
      <c r="C1999" s="11" t="s">
        <v>256</v>
      </c>
      <c r="D1999" s="89" t="str">
        <f t="shared" si="210"/>
        <v>tot</v>
      </c>
      <c r="E1999" s="90">
        <f>HLOOKUP(D1999,Analytique_compte!$A$3:$S$4,2,FALSE)</f>
        <v>3</v>
      </c>
      <c r="F1999" s="90" t="str">
        <f t="shared" si="208"/>
        <v>Analytique_compte_PCC86_tot</v>
      </c>
      <c r="G1999" s="154">
        <f t="shared" ca="1" si="209"/>
        <v>0</v>
      </c>
    </row>
    <row r="2000" spans="1:7" ht="26.4" x14ac:dyDescent="0.25">
      <c r="A2000" s="153" t="str">
        <f>+Identification!$C$4</f>
        <v>100000001</v>
      </c>
      <c r="B2000" s="153" t="s">
        <v>356</v>
      </c>
      <c r="C2000" s="11" t="s">
        <v>257</v>
      </c>
      <c r="D2000" s="89" t="str">
        <f t="shared" si="210"/>
        <v>tot</v>
      </c>
      <c r="E2000" s="90">
        <f>HLOOKUP(D2000,Analytique_compte!$A$3:$S$4,2,FALSE)</f>
        <v>3</v>
      </c>
      <c r="F2000" s="90" t="str">
        <f t="shared" si="208"/>
        <v>Analytique_compte_PCC87_tot</v>
      </c>
      <c r="G2000" s="154">
        <f t="shared" ca="1" si="209"/>
        <v>0</v>
      </c>
    </row>
    <row r="2001" spans="1:7" ht="26.4" x14ac:dyDescent="0.25">
      <c r="A2001" s="153" t="str">
        <f>+Identification!$C$4</f>
        <v>100000001</v>
      </c>
      <c r="B2001" s="153" t="s">
        <v>356</v>
      </c>
      <c r="C2001" s="11" t="s">
        <v>258</v>
      </c>
      <c r="D2001" s="89" t="str">
        <f t="shared" si="210"/>
        <v>tot</v>
      </c>
      <c r="E2001" s="90">
        <f>HLOOKUP(D2001,Analytique_compte!$A$3:$S$4,2,FALSE)</f>
        <v>3</v>
      </c>
      <c r="F2001" s="90" t="str">
        <f t="shared" si="208"/>
        <v>Analytique_compte_PCC88_tot</v>
      </c>
      <c r="G2001" s="154">
        <f t="shared" ca="1" si="209"/>
        <v>0</v>
      </c>
    </row>
    <row r="2002" spans="1:7" ht="26.4" x14ac:dyDescent="0.25">
      <c r="A2002" s="153" t="str">
        <f>+Identification!$C$4</f>
        <v>100000001</v>
      </c>
      <c r="B2002" s="153" t="s">
        <v>356</v>
      </c>
      <c r="C2002" s="11" t="s">
        <v>259</v>
      </c>
      <c r="D2002" s="89" t="str">
        <f t="shared" si="210"/>
        <v>tot</v>
      </c>
      <c r="E2002" s="90">
        <f>HLOOKUP(D2002,Analytique_compte!$A$3:$S$4,2,FALSE)</f>
        <v>3</v>
      </c>
      <c r="F2002" s="90" t="str">
        <f t="shared" si="208"/>
        <v>Analytique_compte_PCC89_tot</v>
      </c>
      <c r="G2002" s="154">
        <f t="shared" ca="1" si="209"/>
        <v>0</v>
      </c>
    </row>
    <row r="2003" spans="1:7" ht="26.4" x14ac:dyDescent="0.25">
      <c r="A2003" s="153" t="str">
        <f>+Identification!$C$4</f>
        <v>100000001</v>
      </c>
      <c r="B2003" s="153" t="s">
        <v>356</v>
      </c>
      <c r="C2003" s="11" t="s">
        <v>260</v>
      </c>
      <c r="D2003" s="89" t="str">
        <f t="shared" si="210"/>
        <v>tot</v>
      </c>
      <c r="E2003" s="90">
        <f>HLOOKUP(D2003,Analytique_compte!$A$3:$S$4,2,FALSE)</f>
        <v>3</v>
      </c>
      <c r="F2003" s="90" t="str">
        <f t="shared" si="208"/>
        <v>Analytique_compte_PCC90_tot</v>
      </c>
      <c r="G2003" s="154">
        <f t="shared" ca="1" si="209"/>
        <v>0</v>
      </c>
    </row>
    <row r="2004" spans="1:7" ht="26.4" x14ac:dyDescent="0.25">
      <c r="A2004" s="153" t="str">
        <f>+Identification!$C$4</f>
        <v>100000001</v>
      </c>
      <c r="B2004" s="153" t="s">
        <v>356</v>
      </c>
      <c r="C2004" s="11" t="s">
        <v>261</v>
      </c>
      <c r="D2004" s="89" t="str">
        <f t="shared" si="210"/>
        <v>tot</v>
      </c>
      <c r="E2004" s="90">
        <f>HLOOKUP(D2004,Analytique_compte!$A$3:$S$4,2,FALSE)</f>
        <v>3</v>
      </c>
      <c r="F2004" s="90" t="str">
        <f t="shared" si="208"/>
        <v>Analytique_compte_PCC91_tot</v>
      </c>
      <c r="G2004" s="154">
        <f t="shared" ca="1" si="209"/>
        <v>0</v>
      </c>
    </row>
    <row r="2005" spans="1:7" ht="26.4" x14ac:dyDescent="0.25">
      <c r="A2005" s="153" t="str">
        <f>+Identification!$C$4</f>
        <v>100000001</v>
      </c>
      <c r="B2005" s="153" t="s">
        <v>356</v>
      </c>
      <c r="C2005" s="11" t="s">
        <v>262</v>
      </c>
      <c r="D2005" s="89" t="str">
        <f t="shared" si="210"/>
        <v>tot</v>
      </c>
      <c r="E2005" s="90">
        <f>HLOOKUP(D2005,Analytique_compte!$A$3:$S$4,2,FALSE)</f>
        <v>3</v>
      </c>
      <c r="F2005" s="90" t="str">
        <f t="shared" si="208"/>
        <v>Analytique_compte_PCC92_tot</v>
      </c>
      <c r="G2005" s="154">
        <f t="shared" ca="1" si="209"/>
        <v>0</v>
      </c>
    </row>
    <row r="2006" spans="1:7" ht="26.4" x14ac:dyDescent="0.25">
      <c r="A2006" s="153" t="str">
        <f>+Identification!$C$4</f>
        <v>100000001</v>
      </c>
      <c r="B2006" s="153" t="s">
        <v>356</v>
      </c>
      <c r="C2006" s="11" t="s">
        <v>263</v>
      </c>
      <c r="D2006" s="89" t="str">
        <f t="shared" si="210"/>
        <v>tot</v>
      </c>
      <c r="E2006" s="90">
        <f>HLOOKUP(D2006,Analytique_compte!$A$3:$S$4,2,FALSE)</f>
        <v>3</v>
      </c>
      <c r="F2006" s="90" t="str">
        <f t="shared" si="208"/>
        <v>Analytique_compte_PCC93_tot</v>
      </c>
      <c r="G2006" s="154">
        <f t="shared" ca="1" si="209"/>
        <v>0</v>
      </c>
    </row>
    <row r="2007" spans="1:7" ht="26.4" x14ac:dyDescent="0.25">
      <c r="A2007" s="153" t="str">
        <f>+Identification!$C$4</f>
        <v>100000001</v>
      </c>
      <c r="B2007" s="153" t="s">
        <v>356</v>
      </c>
      <c r="C2007" s="11" t="s">
        <v>264</v>
      </c>
      <c r="D2007" s="89" t="str">
        <f t="shared" si="210"/>
        <v>tot</v>
      </c>
      <c r="E2007" s="90">
        <f>HLOOKUP(D2007,Analytique_compte!$A$3:$S$4,2,FALSE)</f>
        <v>3</v>
      </c>
      <c r="F2007" s="90" t="str">
        <f t="shared" ref="F2007:F2016" si="211">CONCATENATE(B2007,"_",C2007,"_",D2007)</f>
        <v>Analytique_compte_PCC94_tot</v>
      </c>
      <c r="G2007" s="154">
        <f t="shared" ref="G2007:G2016" ca="1" si="212">VLOOKUP(C2007,ana_compte,E2007,FALSE)</f>
        <v>0</v>
      </c>
    </row>
    <row r="2008" spans="1:7" ht="26.4" x14ac:dyDescent="0.25">
      <c r="A2008" s="153" t="str">
        <f>+Identification!$C$4</f>
        <v>100000001</v>
      </c>
      <c r="B2008" s="153" t="s">
        <v>356</v>
      </c>
      <c r="C2008" s="11" t="s">
        <v>435</v>
      </c>
      <c r="D2008" s="89" t="str">
        <f t="shared" si="210"/>
        <v>tot</v>
      </c>
      <c r="E2008" s="90">
        <f>HLOOKUP(D2008,Analytique_compte!$A$3:$S$4,2,FALSE)</f>
        <v>3</v>
      </c>
      <c r="F2008" s="90" t="str">
        <f t="shared" si="211"/>
        <v>Analytique_compte_PCC95_tot</v>
      </c>
      <c r="G2008" s="154">
        <f t="shared" ca="1" si="212"/>
        <v>0</v>
      </c>
    </row>
    <row r="2009" spans="1:7" ht="26.4" x14ac:dyDescent="0.25">
      <c r="A2009" s="153" t="str">
        <f>+Identification!$C$4</f>
        <v>100000001</v>
      </c>
      <c r="B2009" s="153" t="s">
        <v>356</v>
      </c>
      <c r="C2009" s="11" t="s">
        <v>436</v>
      </c>
      <c r="D2009" s="89" t="str">
        <f t="shared" si="210"/>
        <v>tot</v>
      </c>
      <c r="E2009" s="90">
        <f>HLOOKUP(D2009,Analytique_compte!$A$3:$S$4,2,FALSE)</f>
        <v>3</v>
      </c>
      <c r="F2009" s="90" t="str">
        <f t="shared" si="211"/>
        <v>Analytique_compte_PCC96_tot</v>
      </c>
      <c r="G2009" s="154">
        <f t="shared" ca="1" si="212"/>
        <v>0</v>
      </c>
    </row>
    <row r="2010" spans="1:7" ht="26.4" x14ac:dyDescent="0.25">
      <c r="A2010" s="153" t="str">
        <f>+Identification!$C$4</f>
        <v>100000001</v>
      </c>
      <c r="B2010" s="153" t="s">
        <v>356</v>
      </c>
      <c r="C2010" s="11" t="s">
        <v>437</v>
      </c>
      <c r="D2010" s="89" t="str">
        <f t="shared" si="210"/>
        <v>tot</v>
      </c>
      <c r="E2010" s="90">
        <f>HLOOKUP(D2010,Analytique_compte!$A$3:$S$4,2,FALSE)</f>
        <v>3</v>
      </c>
      <c r="F2010" s="90" t="str">
        <f t="shared" si="211"/>
        <v>Analytique_compte_PCC97_tot</v>
      </c>
      <c r="G2010" s="154">
        <f t="shared" ca="1" si="212"/>
        <v>0</v>
      </c>
    </row>
    <row r="2011" spans="1:7" ht="26.4" x14ac:dyDescent="0.25">
      <c r="A2011" s="153" t="str">
        <f>+Identification!$C$4</f>
        <v>100000001</v>
      </c>
      <c r="B2011" s="153" t="s">
        <v>356</v>
      </c>
      <c r="C2011" s="11" t="s">
        <v>438</v>
      </c>
      <c r="D2011" s="89" t="str">
        <f t="shared" si="210"/>
        <v>tot</v>
      </c>
      <c r="E2011" s="90">
        <f>HLOOKUP(D2011,Analytique_compte!$A$3:$S$4,2,FALSE)</f>
        <v>3</v>
      </c>
      <c r="F2011" s="90" t="str">
        <f t="shared" si="211"/>
        <v>Analytique_compte_PCC98_tot</v>
      </c>
      <c r="G2011" s="154">
        <f t="shared" ca="1" si="212"/>
        <v>0</v>
      </c>
    </row>
    <row r="2012" spans="1:7" ht="26.4" x14ac:dyDescent="0.25">
      <c r="A2012" s="153" t="str">
        <f>+Identification!$C$4</f>
        <v>100000001</v>
      </c>
      <c r="B2012" s="153" t="s">
        <v>356</v>
      </c>
      <c r="C2012" s="11" t="s">
        <v>439</v>
      </c>
      <c r="D2012" s="89" t="str">
        <f t="shared" si="210"/>
        <v>tot</v>
      </c>
      <c r="E2012" s="90">
        <f>HLOOKUP(D2012,Analytique_compte!$A$3:$S$4,2,FALSE)</f>
        <v>3</v>
      </c>
      <c r="F2012" s="90" t="str">
        <f t="shared" si="211"/>
        <v>Analytique_compte_PCC99_tot</v>
      </c>
      <c r="G2012" s="154">
        <f t="shared" ca="1" si="212"/>
        <v>0</v>
      </c>
    </row>
    <row r="2013" spans="1:7" ht="26.4" x14ac:dyDescent="0.25">
      <c r="A2013" s="153" t="str">
        <f>+Identification!$C$4</f>
        <v>100000001</v>
      </c>
      <c r="B2013" s="153" t="s">
        <v>356</v>
      </c>
      <c r="C2013" s="11" t="s">
        <v>440</v>
      </c>
      <c r="D2013" s="89" t="str">
        <f t="shared" si="210"/>
        <v>tot</v>
      </c>
      <c r="E2013" s="90">
        <f>HLOOKUP(D2013,Analytique_compte!$A$3:$S$4,2,FALSE)</f>
        <v>3</v>
      </c>
      <c r="F2013" s="90" t="str">
        <f t="shared" si="211"/>
        <v>Analytique_compte_PCC100_tot</v>
      </c>
      <c r="G2013" s="154">
        <f t="shared" ca="1" si="212"/>
        <v>0</v>
      </c>
    </row>
    <row r="2014" spans="1:7" ht="26.4" x14ac:dyDescent="0.25">
      <c r="A2014" s="153" t="str">
        <f>+Identification!$C$4</f>
        <v>100000001</v>
      </c>
      <c r="B2014" s="153" t="s">
        <v>356</v>
      </c>
      <c r="C2014" s="11" t="s">
        <v>441</v>
      </c>
      <c r="D2014" s="89" t="str">
        <f t="shared" si="210"/>
        <v>tot</v>
      </c>
      <c r="E2014" s="90">
        <f>HLOOKUP(D2014,Analytique_compte!$A$3:$S$4,2,FALSE)</f>
        <v>3</v>
      </c>
      <c r="F2014" s="90" t="str">
        <f t="shared" si="211"/>
        <v>Analytique_compte_PCC101_tot</v>
      </c>
      <c r="G2014" s="154">
        <f t="shared" ca="1" si="212"/>
        <v>0</v>
      </c>
    </row>
    <row r="2015" spans="1:7" ht="26.4" x14ac:dyDescent="0.25">
      <c r="A2015" s="153" t="str">
        <f>+Identification!$C$4</f>
        <v>100000001</v>
      </c>
      <c r="B2015" s="153" t="s">
        <v>356</v>
      </c>
      <c r="C2015" s="11" t="s">
        <v>442</v>
      </c>
      <c r="D2015" s="89" t="str">
        <f t="shared" si="210"/>
        <v>tot</v>
      </c>
      <c r="E2015" s="90">
        <f>HLOOKUP(D2015,Analytique_compte!$A$3:$S$4,2,FALSE)</f>
        <v>3</v>
      </c>
      <c r="F2015" s="90" t="str">
        <f t="shared" si="211"/>
        <v>Analytique_compte_PCC102_tot</v>
      </c>
      <c r="G2015" s="154">
        <f t="shared" ca="1" si="212"/>
        <v>0</v>
      </c>
    </row>
    <row r="2016" spans="1:7" ht="26.4" x14ac:dyDescent="0.25">
      <c r="A2016" s="153" t="str">
        <f>+Identification!$C$4</f>
        <v>100000001</v>
      </c>
      <c r="B2016" s="153" t="s">
        <v>356</v>
      </c>
      <c r="C2016" s="11" t="s">
        <v>443</v>
      </c>
      <c r="D2016" s="89" t="str">
        <f t="shared" si="210"/>
        <v>tot</v>
      </c>
      <c r="E2016" s="90">
        <f>HLOOKUP(D2016,Analytique_compte!$A$3:$S$4,2,FALSE)</f>
        <v>3</v>
      </c>
      <c r="F2016" s="90" t="str">
        <f t="shared" si="211"/>
        <v>Analytique_compte_PCC103_tot</v>
      </c>
      <c r="G2016" s="154">
        <f t="shared" ca="1" si="212"/>
        <v>0</v>
      </c>
    </row>
    <row r="2017" spans="1:7" ht="26.4" x14ac:dyDescent="0.25">
      <c r="A2017" s="153" t="str">
        <f>+Identification!$C$4</f>
        <v>100000001</v>
      </c>
      <c r="B2017" s="153" t="s">
        <v>356</v>
      </c>
      <c r="C2017" s="11" t="s">
        <v>444</v>
      </c>
      <c r="D2017" s="89" t="str">
        <f t="shared" si="210"/>
        <v>tot</v>
      </c>
      <c r="E2017" s="90">
        <f>HLOOKUP(D2017,Analytique_compte!$A$3:$S$4,2,FALSE)</f>
        <v>3</v>
      </c>
      <c r="F2017" s="90" t="str">
        <f t="shared" ref="F2017:F2022" si="213">CONCATENATE(B2017,"_",C2017,"_",D2017)</f>
        <v>Analytique_compte_PCC104_tot</v>
      </c>
      <c r="G2017" s="154">
        <f t="shared" ref="G2017:G2022" ca="1" si="214">VLOOKUP(C2017,ana_compte,E2017,FALSE)</f>
        <v>0</v>
      </c>
    </row>
    <row r="2018" spans="1:7" ht="26.4" x14ac:dyDescent="0.25">
      <c r="A2018" s="153" t="str">
        <f>+Identification!$C$4</f>
        <v>100000001</v>
      </c>
      <c r="B2018" s="153" t="s">
        <v>356</v>
      </c>
      <c r="C2018" s="11" t="s">
        <v>659</v>
      </c>
      <c r="D2018" s="89" t="str">
        <f t="shared" si="210"/>
        <v>tot</v>
      </c>
      <c r="E2018" s="90">
        <f>HLOOKUP(D2018,Analytique_compte!$A$3:$S$4,2,FALSE)</f>
        <v>3</v>
      </c>
      <c r="F2018" s="90" t="str">
        <f t="shared" si="213"/>
        <v>Analytique_compte_PCC105_tot</v>
      </c>
      <c r="G2018" s="154">
        <f t="shared" ca="1" si="214"/>
        <v>0</v>
      </c>
    </row>
    <row r="2019" spans="1:7" ht="26.4" x14ac:dyDescent="0.25">
      <c r="A2019" s="153" t="str">
        <f>+Identification!$C$4</f>
        <v>100000001</v>
      </c>
      <c r="B2019" s="153" t="s">
        <v>356</v>
      </c>
      <c r="C2019" s="11" t="s">
        <v>660</v>
      </c>
      <c r="D2019" s="89" t="str">
        <f t="shared" si="210"/>
        <v>tot</v>
      </c>
      <c r="E2019" s="90">
        <f>HLOOKUP(D2019,Analytique_compte!$A$3:$S$4,2,FALSE)</f>
        <v>3</v>
      </c>
      <c r="F2019" s="90" t="str">
        <f t="shared" si="213"/>
        <v>Analytique_compte_PCC106_tot</v>
      </c>
      <c r="G2019" s="154">
        <f t="shared" ca="1" si="214"/>
        <v>0</v>
      </c>
    </row>
    <row r="2020" spans="1:7" ht="26.4" x14ac:dyDescent="0.25">
      <c r="A2020" s="153" t="str">
        <f>+Identification!$C$4</f>
        <v>100000001</v>
      </c>
      <c r="B2020" s="153" t="s">
        <v>356</v>
      </c>
      <c r="C2020" s="11" t="s">
        <v>661</v>
      </c>
      <c r="D2020" s="89" t="str">
        <f t="shared" si="210"/>
        <v>tot</v>
      </c>
      <c r="E2020" s="90">
        <f>HLOOKUP(D2020,Analytique_compte!$A$3:$S$4,2,FALSE)</f>
        <v>3</v>
      </c>
      <c r="F2020" s="90" t="str">
        <f t="shared" si="213"/>
        <v>Analytique_compte_PCC107_tot</v>
      </c>
      <c r="G2020" s="154">
        <f t="shared" ca="1" si="214"/>
        <v>0</v>
      </c>
    </row>
    <row r="2021" spans="1:7" ht="26.4" x14ac:dyDescent="0.25">
      <c r="A2021" s="153" t="str">
        <f>+Identification!$C$4</f>
        <v>100000001</v>
      </c>
      <c r="B2021" s="153" t="s">
        <v>356</v>
      </c>
      <c r="C2021" s="11" t="s">
        <v>662</v>
      </c>
      <c r="D2021" s="89" t="str">
        <f t="shared" si="210"/>
        <v>tot</v>
      </c>
      <c r="E2021" s="90">
        <f>HLOOKUP(D2021,Analytique_compte!$A$3:$S$4,2,FALSE)</f>
        <v>3</v>
      </c>
      <c r="F2021" s="90" t="str">
        <f t="shared" si="213"/>
        <v>Analytique_compte_PCC108_tot</v>
      </c>
      <c r="G2021" s="154">
        <f t="shared" ca="1" si="214"/>
        <v>0</v>
      </c>
    </row>
    <row r="2022" spans="1:7" ht="26.4" x14ac:dyDescent="0.25">
      <c r="A2022" s="153" t="str">
        <f>+Identification!$C$4</f>
        <v>100000001</v>
      </c>
      <c r="B2022" s="153" t="s">
        <v>356</v>
      </c>
      <c r="C2022" s="11" t="s">
        <v>663</v>
      </c>
      <c r="D2022" s="89" t="str">
        <f t="shared" si="210"/>
        <v>tot</v>
      </c>
      <c r="E2022" s="90">
        <f>HLOOKUP(D2022,Analytique_compte!$A$3:$S$4,2,FALSE)</f>
        <v>3</v>
      </c>
      <c r="F2022" s="90" t="str">
        <f t="shared" si="213"/>
        <v>Analytique_compte_PCC109_tot</v>
      </c>
      <c r="G2022" s="154">
        <f t="shared" ca="1" si="214"/>
        <v>0</v>
      </c>
    </row>
    <row r="2023" spans="1:7" ht="26.4" x14ac:dyDescent="0.25">
      <c r="A2023" s="153" t="str">
        <f>+Identification!$C$4</f>
        <v>100000001</v>
      </c>
      <c r="B2023" s="153" t="s">
        <v>356</v>
      </c>
      <c r="C2023" s="11" t="s">
        <v>265</v>
      </c>
      <c r="D2023" s="89" t="str">
        <f>+D2006</f>
        <v>tot</v>
      </c>
      <c r="E2023" s="90">
        <f>HLOOKUP(D2023,Analytique_compte!$A$3:$S$4,2,FALSE)</f>
        <v>3</v>
      </c>
      <c r="F2023" s="90" t="str">
        <f t="shared" si="208"/>
        <v>Analytique_compte_pcctot_tot</v>
      </c>
      <c r="G2023" s="154">
        <f t="shared" ca="1" si="209"/>
        <v>0</v>
      </c>
    </row>
    <row r="2024" spans="1:7" ht="26.4" x14ac:dyDescent="0.25">
      <c r="A2024" s="153" t="str">
        <f>+Identification!$C$4</f>
        <v>100000001</v>
      </c>
      <c r="B2024" s="153" t="s">
        <v>356</v>
      </c>
      <c r="C2024" s="48" t="s">
        <v>92</v>
      </c>
      <c r="D2024" s="89" t="str">
        <f t="shared" si="210"/>
        <v>tot</v>
      </c>
      <c r="E2024" s="90">
        <f>HLOOKUP(D2024,Analytique_compte!$A$3:$S$4,2,FALSE)</f>
        <v>3</v>
      </c>
      <c r="F2024" s="90" t="str">
        <f t="shared" si="208"/>
        <v>Analytique_compte_PCP1_tot</v>
      </c>
      <c r="G2024" s="154">
        <f t="shared" si="209"/>
        <v>0</v>
      </c>
    </row>
    <row r="2025" spans="1:7" ht="26.4" x14ac:dyDescent="0.25">
      <c r="A2025" s="153" t="str">
        <f>+Identification!$C$4</f>
        <v>100000001</v>
      </c>
      <c r="B2025" s="153" t="s">
        <v>356</v>
      </c>
      <c r="C2025" s="48" t="s">
        <v>93</v>
      </c>
      <c r="D2025" s="89" t="str">
        <f t="shared" si="210"/>
        <v>tot</v>
      </c>
      <c r="E2025" s="90">
        <f>HLOOKUP(D2025,Analytique_compte!$A$3:$S$4,2,FALSE)</f>
        <v>3</v>
      </c>
      <c r="F2025" s="90" t="str">
        <f t="shared" si="208"/>
        <v>Analytique_compte_PCP2_tot</v>
      </c>
      <c r="G2025" s="154">
        <f t="shared" si="209"/>
        <v>0</v>
      </c>
    </row>
    <row r="2026" spans="1:7" ht="26.4" x14ac:dyDescent="0.25">
      <c r="A2026" s="153" t="str">
        <f>+Identification!$C$4</f>
        <v>100000001</v>
      </c>
      <c r="B2026" s="153" t="s">
        <v>356</v>
      </c>
      <c r="C2026" s="48" t="s">
        <v>94</v>
      </c>
      <c r="D2026" s="89" t="str">
        <f t="shared" si="210"/>
        <v>tot</v>
      </c>
      <c r="E2026" s="90">
        <f>HLOOKUP(D2026,Analytique_compte!$A$3:$S$4,2,FALSE)</f>
        <v>3</v>
      </c>
      <c r="F2026" s="90" t="str">
        <f t="shared" si="208"/>
        <v>Analytique_compte_PCP3_tot</v>
      </c>
      <c r="G2026" s="154">
        <f t="shared" si="209"/>
        <v>0</v>
      </c>
    </row>
    <row r="2027" spans="1:7" ht="26.4" x14ac:dyDescent="0.25">
      <c r="A2027" s="153" t="str">
        <f>+Identification!$C$4</f>
        <v>100000001</v>
      </c>
      <c r="B2027" s="153" t="s">
        <v>356</v>
      </c>
      <c r="C2027" s="48" t="s">
        <v>95</v>
      </c>
      <c r="D2027" s="89" t="str">
        <f t="shared" si="210"/>
        <v>tot</v>
      </c>
      <c r="E2027" s="90">
        <f>HLOOKUP(D2027,Analytique_compte!$A$3:$S$4,2,FALSE)</f>
        <v>3</v>
      </c>
      <c r="F2027" s="90" t="str">
        <f t="shared" si="208"/>
        <v>Analytique_compte_PCP4_tot</v>
      </c>
      <c r="G2027" s="154">
        <f t="shared" si="209"/>
        <v>0</v>
      </c>
    </row>
    <row r="2028" spans="1:7" ht="26.4" x14ac:dyDescent="0.25">
      <c r="A2028" s="153" t="str">
        <f>+Identification!$C$4</f>
        <v>100000001</v>
      </c>
      <c r="B2028" s="153" t="s">
        <v>356</v>
      </c>
      <c r="C2028" s="48" t="s">
        <v>96</v>
      </c>
      <c r="D2028" s="89" t="str">
        <f t="shared" si="210"/>
        <v>tot</v>
      </c>
      <c r="E2028" s="90">
        <f>HLOOKUP(D2028,Analytique_compte!$A$3:$S$4,2,FALSE)</f>
        <v>3</v>
      </c>
      <c r="F2028" s="90" t="str">
        <f t="shared" si="208"/>
        <v>Analytique_compte_PCP5_tot</v>
      </c>
      <c r="G2028" s="154">
        <f t="shared" si="209"/>
        <v>0</v>
      </c>
    </row>
    <row r="2029" spans="1:7" ht="26.4" x14ac:dyDescent="0.25">
      <c r="A2029" s="153" t="str">
        <f>+Identification!$C$4</f>
        <v>100000001</v>
      </c>
      <c r="B2029" s="153" t="s">
        <v>356</v>
      </c>
      <c r="C2029" s="48" t="s">
        <v>97</v>
      </c>
      <c r="D2029" s="89" t="str">
        <f t="shared" si="210"/>
        <v>tot</v>
      </c>
      <c r="E2029" s="90">
        <f>HLOOKUP(D2029,Analytique_compte!$A$3:$S$4,2,FALSE)</f>
        <v>3</v>
      </c>
      <c r="F2029" s="90" t="str">
        <f t="shared" si="208"/>
        <v>Analytique_compte_PCP6_tot</v>
      </c>
      <c r="G2029" s="154">
        <f t="shared" si="209"/>
        <v>0</v>
      </c>
    </row>
    <row r="2030" spans="1:7" ht="26.4" x14ac:dyDescent="0.25">
      <c r="A2030" s="153" t="str">
        <f>+Identification!$C$4</f>
        <v>100000001</v>
      </c>
      <c r="B2030" s="153" t="s">
        <v>356</v>
      </c>
      <c r="C2030" s="48" t="s">
        <v>98</v>
      </c>
      <c r="D2030" s="89" t="str">
        <f t="shared" si="210"/>
        <v>tot</v>
      </c>
      <c r="E2030" s="90">
        <f>HLOOKUP(D2030,Analytique_compte!$A$3:$S$4,2,FALSE)</f>
        <v>3</v>
      </c>
      <c r="F2030" s="90" t="str">
        <f t="shared" si="208"/>
        <v>Analytique_compte_PCP7_tot</v>
      </c>
      <c r="G2030" s="154">
        <f t="shared" si="209"/>
        <v>0</v>
      </c>
    </row>
    <row r="2031" spans="1:7" ht="26.4" x14ac:dyDescent="0.25">
      <c r="A2031" s="153" t="str">
        <f>+Identification!$C$4</f>
        <v>100000001</v>
      </c>
      <c r="B2031" s="153" t="s">
        <v>356</v>
      </c>
      <c r="C2031" s="48" t="s">
        <v>99</v>
      </c>
      <c r="D2031" s="89" t="str">
        <f t="shared" si="210"/>
        <v>tot</v>
      </c>
      <c r="E2031" s="90">
        <f>HLOOKUP(D2031,Analytique_compte!$A$3:$S$4,2,FALSE)</f>
        <v>3</v>
      </c>
      <c r="F2031" s="90" t="str">
        <f t="shared" si="208"/>
        <v>Analytique_compte_PCP8_tot</v>
      </c>
      <c r="G2031" s="154">
        <f t="shared" si="209"/>
        <v>0</v>
      </c>
    </row>
    <row r="2032" spans="1:7" ht="26.4" x14ac:dyDescent="0.25">
      <c r="A2032" s="153" t="str">
        <f>+Identification!$C$4</f>
        <v>100000001</v>
      </c>
      <c r="B2032" s="153" t="s">
        <v>356</v>
      </c>
      <c r="C2032" s="48" t="s">
        <v>100</v>
      </c>
      <c r="D2032" s="89" t="str">
        <f t="shared" si="210"/>
        <v>tot</v>
      </c>
      <c r="E2032" s="90">
        <f>HLOOKUP(D2032,Analytique_compte!$A$3:$S$4,2,FALSE)</f>
        <v>3</v>
      </c>
      <c r="F2032" s="90" t="str">
        <f t="shared" si="208"/>
        <v>Analytique_compte_PCP9_tot</v>
      </c>
      <c r="G2032" s="154">
        <f t="shared" si="209"/>
        <v>0</v>
      </c>
    </row>
    <row r="2033" spans="1:7" ht="26.4" x14ac:dyDescent="0.25">
      <c r="A2033" s="153" t="str">
        <f>+Identification!$C$4</f>
        <v>100000001</v>
      </c>
      <c r="B2033" s="153" t="s">
        <v>356</v>
      </c>
      <c r="C2033" s="48" t="s">
        <v>101</v>
      </c>
      <c r="D2033" s="89" t="str">
        <f t="shared" si="210"/>
        <v>tot</v>
      </c>
      <c r="E2033" s="90">
        <f>HLOOKUP(D2033,Analytique_compte!$A$3:$S$4,2,FALSE)</f>
        <v>3</v>
      </c>
      <c r="F2033" s="90" t="str">
        <f t="shared" si="208"/>
        <v>Analytique_compte_PCP10_tot</v>
      </c>
      <c r="G2033" s="154">
        <f t="shared" si="209"/>
        <v>0</v>
      </c>
    </row>
    <row r="2034" spans="1:7" ht="26.4" x14ac:dyDescent="0.25">
      <c r="A2034" s="153" t="str">
        <f>+Identification!$C$4</f>
        <v>100000001</v>
      </c>
      <c r="B2034" s="153" t="s">
        <v>356</v>
      </c>
      <c r="C2034" s="48" t="s">
        <v>102</v>
      </c>
      <c r="D2034" s="89" t="str">
        <f t="shared" si="210"/>
        <v>tot</v>
      </c>
      <c r="E2034" s="90">
        <f>HLOOKUP(D2034,Analytique_compte!$A$3:$S$4,2,FALSE)</f>
        <v>3</v>
      </c>
      <c r="F2034" s="90" t="str">
        <f t="shared" si="208"/>
        <v>Analytique_compte_PCP11_tot</v>
      </c>
      <c r="G2034" s="154">
        <f t="shared" si="209"/>
        <v>0</v>
      </c>
    </row>
    <row r="2035" spans="1:7" ht="26.4" x14ac:dyDescent="0.25">
      <c r="A2035" s="153" t="str">
        <f>+Identification!$C$4</f>
        <v>100000001</v>
      </c>
      <c r="B2035" s="153" t="s">
        <v>356</v>
      </c>
      <c r="C2035" s="48" t="s">
        <v>103</v>
      </c>
      <c r="D2035" s="89" t="str">
        <f t="shared" si="210"/>
        <v>tot</v>
      </c>
      <c r="E2035" s="90">
        <f>HLOOKUP(D2035,Analytique_compte!$A$3:$S$4,2,FALSE)</f>
        <v>3</v>
      </c>
      <c r="F2035" s="90" t="str">
        <f t="shared" si="208"/>
        <v>Analytique_compte_PCP12_tot</v>
      </c>
      <c r="G2035" s="154">
        <f t="shared" si="209"/>
        <v>0</v>
      </c>
    </row>
    <row r="2036" spans="1:7" ht="26.4" x14ac:dyDescent="0.25">
      <c r="A2036" s="153" t="str">
        <f>+Identification!$C$4</f>
        <v>100000001</v>
      </c>
      <c r="B2036" s="153" t="s">
        <v>356</v>
      </c>
      <c r="C2036" s="48" t="s">
        <v>104</v>
      </c>
      <c r="D2036" s="89" t="str">
        <f t="shared" si="210"/>
        <v>tot</v>
      </c>
      <c r="E2036" s="90">
        <f>HLOOKUP(D2036,Analytique_compte!$A$3:$S$4,2,FALSE)</f>
        <v>3</v>
      </c>
      <c r="F2036" s="90" t="str">
        <f t="shared" si="208"/>
        <v>Analytique_compte_PCP13_tot</v>
      </c>
      <c r="G2036" s="154">
        <f t="shared" si="209"/>
        <v>0</v>
      </c>
    </row>
    <row r="2037" spans="1:7" ht="26.4" x14ac:dyDescent="0.25">
      <c r="A2037" s="153" t="str">
        <f>+Identification!$C$4</f>
        <v>100000001</v>
      </c>
      <c r="B2037" s="153" t="s">
        <v>356</v>
      </c>
      <c r="C2037" s="48" t="s">
        <v>105</v>
      </c>
      <c r="D2037" s="89" t="str">
        <f t="shared" si="210"/>
        <v>tot</v>
      </c>
      <c r="E2037" s="90">
        <f>HLOOKUP(D2037,Analytique_compte!$A$3:$S$4,2,FALSE)</f>
        <v>3</v>
      </c>
      <c r="F2037" s="90" t="str">
        <f t="shared" si="208"/>
        <v>Analytique_compte_PCP14_tot</v>
      </c>
      <c r="G2037" s="154">
        <f t="shared" si="209"/>
        <v>0</v>
      </c>
    </row>
    <row r="2038" spans="1:7" ht="26.4" x14ac:dyDescent="0.25">
      <c r="A2038" s="153" t="str">
        <f>+Identification!$C$4</f>
        <v>100000001</v>
      </c>
      <c r="B2038" s="153" t="s">
        <v>356</v>
      </c>
      <c r="C2038" s="48" t="s">
        <v>106</v>
      </c>
      <c r="D2038" s="89" t="str">
        <f t="shared" si="210"/>
        <v>tot</v>
      </c>
      <c r="E2038" s="90">
        <f>HLOOKUP(D2038,Analytique_compte!$A$3:$S$4,2,FALSE)</f>
        <v>3</v>
      </c>
      <c r="F2038" s="90" t="str">
        <f t="shared" si="208"/>
        <v>Analytique_compte_PCP15_tot</v>
      </c>
      <c r="G2038" s="154">
        <f t="shared" si="209"/>
        <v>0</v>
      </c>
    </row>
    <row r="2039" spans="1:7" ht="26.4" x14ac:dyDescent="0.25">
      <c r="A2039" s="153" t="str">
        <f>+Identification!$C$4</f>
        <v>100000001</v>
      </c>
      <c r="B2039" s="153" t="s">
        <v>356</v>
      </c>
      <c r="C2039" s="48" t="s">
        <v>107</v>
      </c>
      <c r="D2039" s="89" t="str">
        <f t="shared" si="210"/>
        <v>tot</v>
      </c>
      <c r="E2039" s="90">
        <f>HLOOKUP(D2039,Analytique_compte!$A$3:$S$4,2,FALSE)</f>
        <v>3</v>
      </c>
      <c r="F2039" s="90" t="str">
        <f t="shared" si="208"/>
        <v>Analytique_compte_PCP16_tot</v>
      </c>
      <c r="G2039" s="154">
        <f t="shared" si="209"/>
        <v>0</v>
      </c>
    </row>
    <row r="2040" spans="1:7" ht="26.4" x14ac:dyDescent="0.25">
      <c r="A2040" s="153" t="str">
        <f>+Identification!$C$4</f>
        <v>100000001</v>
      </c>
      <c r="B2040" s="153" t="s">
        <v>356</v>
      </c>
      <c r="C2040" s="48" t="s">
        <v>108</v>
      </c>
      <c r="D2040" s="89" t="str">
        <f t="shared" si="210"/>
        <v>tot</v>
      </c>
      <c r="E2040" s="90">
        <f>HLOOKUP(D2040,Analytique_compte!$A$3:$S$4,2,FALSE)</f>
        <v>3</v>
      </c>
      <c r="F2040" s="90" t="str">
        <f t="shared" ref="F2040:F2137" si="215">CONCATENATE(B2040,"_",C2040,"_",D2040)</f>
        <v>Analytique_compte_PCP17_tot</v>
      </c>
      <c r="G2040" s="154">
        <f t="shared" si="209"/>
        <v>0</v>
      </c>
    </row>
    <row r="2041" spans="1:7" ht="26.4" x14ac:dyDescent="0.25">
      <c r="A2041" s="153" t="str">
        <f>+Identification!$C$4</f>
        <v>100000001</v>
      </c>
      <c r="B2041" s="153" t="s">
        <v>356</v>
      </c>
      <c r="C2041" s="48" t="s">
        <v>109</v>
      </c>
      <c r="D2041" s="89" t="str">
        <f t="shared" si="210"/>
        <v>tot</v>
      </c>
      <c r="E2041" s="90">
        <f>HLOOKUP(D2041,Analytique_compte!$A$3:$S$4,2,FALSE)</f>
        <v>3</v>
      </c>
      <c r="F2041" s="90" t="str">
        <f t="shared" si="215"/>
        <v>Analytique_compte_PCP18_tot</v>
      </c>
      <c r="G2041" s="154">
        <f t="shared" si="209"/>
        <v>0</v>
      </c>
    </row>
    <row r="2042" spans="1:7" ht="26.4" x14ac:dyDescent="0.25">
      <c r="A2042" s="153" t="str">
        <f>+Identification!$C$4</f>
        <v>100000001</v>
      </c>
      <c r="B2042" s="153" t="s">
        <v>356</v>
      </c>
      <c r="C2042" s="48" t="s">
        <v>110</v>
      </c>
      <c r="D2042" s="89" t="str">
        <f t="shared" si="210"/>
        <v>tot</v>
      </c>
      <c r="E2042" s="90">
        <f>HLOOKUP(D2042,Analytique_compte!$A$3:$S$4,2,FALSE)</f>
        <v>3</v>
      </c>
      <c r="F2042" s="90" t="str">
        <f t="shared" si="215"/>
        <v>Analytique_compte_PCP19_tot</v>
      </c>
      <c r="G2042" s="154">
        <f t="shared" si="209"/>
        <v>0</v>
      </c>
    </row>
    <row r="2043" spans="1:7" ht="26.4" x14ac:dyDescent="0.25">
      <c r="A2043" s="153" t="str">
        <f>+Identification!$C$4</f>
        <v>100000001</v>
      </c>
      <c r="B2043" s="153" t="s">
        <v>356</v>
      </c>
      <c r="C2043" s="48" t="s">
        <v>111</v>
      </c>
      <c r="D2043" s="89" t="str">
        <f t="shared" si="210"/>
        <v>tot</v>
      </c>
      <c r="E2043" s="90">
        <f>HLOOKUP(D2043,Analytique_compte!$A$3:$S$4,2,FALSE)</f>
        <v>3</v>
      </c>
      <c r="F2043" s="90" t="str">
        <f t="shared" si="215"/>
        <v>Analytique_compte_PCP20_tot</v>
      </c>
      <c r="G2043" s="154">
        <f t="shared" si="209"/>
        <v>0</v>
      </c>
    </row>
    <row r="2044" spans="1:7" ht="26.4" x14ac:dyDescent="0.25">
      <c r="A2044" s="153" t="str">
        <f>+Identification!$C$4</f>
        <v>100000001</v>
      </c>
      <c r="B2044" s="153" t="s">
        <v>356</v>
      </c>
      <c r="C2044" s="48" t="s">
        <v>112</v>
      </c>
      <c r="D2044" s="89" t="str">
        <f t="shared" si="210"/>
        <v>tot</v>
      </c>
      <c r="E2044" s="90">
        <f>HLOOKUP(D2044,Analytique_compte!$A$3:$S$4,2,FALSE)</f>
        <v>3</v>
      </c>
      <c r="F2044" s="90" t="str">
        <f t="shared" si="215"/>
        <v>Analytique_compte_PCP21_tot</v>
      </c>
      <c r="G2044" s="154">
        <f t="shared" si="209"/>
        <v>0</v>
      </c>
    </row>
    <row r="2045" spans="1:7" ht="26.4" x14ac:dyDescent="0.25">
      <c r="A2045" s="153" t="str">
        <f>+Identification!$C$4</f>
        <v>100000001</v>
      </c>
      <c r="B2045" s="153" t="s">
        <v>356</v>
      </c>
      <c r="C2045" s="48" t="s">
        <v>113</v>
      </c>
      <c r="D2045" s="89" t="str">
        <f t="shared" si="210"/>
        <v>tot</v>
      </c>
      <c r="E2045" s="90">
        <f>HLOOKUP(D2045,Analytique_compte!$A$3:$S$4,2,FALSE)</f>
        <v>3</v>
      </c>
      <c r="F2045" s="90" t="str">
        <f t="shared" si="215"/>
        <v>Analytique_compte_PCP22_tot</v>
      </c>
      <c r="G2045" s="154">
        <f t="shared" si="209"/>
        <v>0</v>
      </c>
    </row>
    <row r="2046" spans="1:7" ht="26.4" x14ac:dyDescent="0.25">
      <c r="A2046" s="153" t="str">
        <f>+Identification!$C$4</f>
        <v>100000001</v>
      </c>
      <c r="B2046" s="153" t="s">
        <v>356</v>
      </c>
      <c r="C2046" s="48" t="s">
        <v>114</v>
      </c>
      <c r="D2046" s="89" t="str">
        <f t="shared" si="210"/>
        <v>tot</v>
      </c>
      <c r="E2046" s="90">
        <f>HLOOKUP(D2046,Analytique_compte!$A$3:$S$4,2,FALSE)</f>
        <v>3</v>
      </c>
      <c r="F2046" s="90" t="str">
        <f t="shared" si="215"/>
        <v>Analytique_compte_PCP23_tot</v>
      </c>
      <c r="G2046" s="154">
        <f t="shared" si="209"/>
        <v>0</v>
      </c>
    </row>
    <row r="2047" spans="1:7" ht="26.4" x14ac:dyDescent="0.25">
      <c r="A2047" s="153" t="str">
        <f>+Identification!$C$4</f>
        <v>100000001</v>
      </c>
      <c r="B2047" s="153" t="s">
        <v>356</v>
      </c>
      <c r="C2047" s="48" t="s">
        <v>115</v>
      </c>
      <c r="D2047" s="89" t="str">
        <f t="shared" si="210"/>
        <v>tot</v>
      </c>
      <c r="E2047" s="90">
        <f>HLOOKUP(D2047,Analytique_compte!$A$3:$S$4,2,FALSE)</f>
        <v>3</v>
      </c>
      <c r="F2047" s="90" t="str">
        <f t="shared" si="215"/>
        <v>Analytique_compte_PCP24_tot</v>
      </c>
      <c r="G2047" s="154">
        <f t="shared" si="209"/>
        <v>0</v>
      </c>
    </row>
    <row r="2048" spans="1:7" ht="26.4" x14ac:dyDescent="0.25">
      <c r="A2048" s="153" t="str">
        <f>+Identification!$C$4</f>
        <v>100000001</v>
      </c>
      <c r="B2048" s="153" t="s">
        <v>356</v>
      </c>
      <c r="C2048" s="48" t="s">
        <v>116</v>
      </c>
      <c r="D2048" s="89" t="str">
        <f t="shared" si="210"/>
        <v>tot</v>
      </c>
      <c r="E2048" s="90">
        <f>HLOOKUP(D2048,Analytique_compte!$A$3:$S$4,2,FALSE)</f>
        <v>3</v>
      </c>
      <c r="F2048" s="90" t="str">
        <f t="shared" si="215"/>
        <v>Analytique_compte_PCP25_tot</v>
      </c>
      <c r="G2048" s="154">
        <f t="shared" si="209"/>
        <v>0</v>
      </c>
    </row>
    <row r="2049" spans="1:7" ht="26.4" x14ac:dyDescent="0.25">
      <c r="A2049" s="153" t="str">
        <f>+Identification!$C$4</f>
        <v>100000001</v>
      </c>
      <c r="B2049" s="153" t="s">
        <v>356</v>
      </c>
      <c r="C2049" s="48" t="s">
        <v>117</v>
      </c>
      <c r="D2049" s="89" t="str">
        <f t="shared" si="210"/>
        <v>tot</v>
      </c>
      <c r="E2049" s="90">
        <f>HLOOKUP(D2049,Analytique_compte!$A$3:$S$4,2,FALSE)</f>
        <v>3</v>
      </c>
      <c r="F2049" s="90" t="str">
        <f t="shared" si="215"/>
        <v>Analytique_compte_PCP26_tot</v>
      </c>
      <c r="G2049" s="154">
        <f t="shared" si="209"/>
        <v>0</v>
      </c>
    </row>
    <row r="2050" spans="1:7" ht="26.4" x14ac:dyDescent="0.25">
      <c r="A2050" s="153" t="str">
        <f>+Identification!$C$4</f>
        <v>100000001</v>
      </c>
      <c r="B2050" s="153" t="s">
        <v>356</v>
      </c>
      <c r="C2050" s="48" t="s">
        <v>118</v>
      </c>
      <c r="D2050" s="89" t="str">
        <f t="shared" si="210"/>
        <v>tot</v>
      </c>
      <c r="E2050" s="90">
        <f>HLOOKUP(D2050,Analytique_compte!$A$3:$S$4,2,FALSE)</f>
        <v>3</v>
      </c>
      <c r="F2050" s="90" t="str">
        <f t="shared" si="215"/>
        <v>Analytique_compte_PCP27_tot</v>
      </c>
      <c r="G2050" s="154">
        <f t="shared" si="209"/>
        <v>0</v>
      </c>
    </row>
    <row r="2051" spans="1:7" ht="26.4" x14ac:dyDescent="0.25">
      <c r="A2051" s="153" t="str">
        <f>+Identification!$C$4</f>
        <v>100000001</v>
      </c>
      <c r="B2051" s="153" t="s">
        <v>356</v>
      </c>
      <c r="C2051" s="48" t="s">
        <v>119</v>
      </c>
      <c r="D2051" s="89" t="str">
        <f t="shared" si="210"/>
        <v>tot</v>
      </c>
      <c r="E2051" s="90">
        <f>HLOOKUP(D2051,Analytique_compte!$A$3:$S$4,2,FALSE)</f>
        <v>3</v>
      </c>
      <c r="F2051" s="90" t="str">
        <f t="shared" si="215"/>
        <v>Analytique_compte_PCP28_tot</v>
      </c>
      <c r="G2051" s="154">
        <f t="shared" si="209"/>
        <v>0</v>
      </c>
    </row>
    <row r="2052" spans="1:7" ht="26.4" x14ac:dyDescent="0.25">
      <c r="A2052" s="153" t="str">
        <f>+Identification!$C$4</f>
        <v>100000001</v>
      </c>
      <c r="B2052" s="153" t="s">
        <v>356</v>
      </c>
      <c r="C2052" s="48" t="s">
        <v>120</v>
      </c>
      <c r="D2052" s="89" t="str">
        <f t="shared" si="210"/>
        <v>tot</v>
      </c>
      <c r="E2052" s="90">
        <f>HLOOKUP(D2052,Analytique_compte!$A$3:$S$4,2,FALSE)</f>
        <v>3</v>
      </c>
      <c r="F2052" s="90" t="str">
        <f t="shared" si="215"/>
        <v>Analytique_compte_PCP29_tot</v>
      </c>
      <c r="G2052" s="154">
        <f t="shared" si="209"/>
        <v>0</v>
      </c>
    </row>
    <row r="2053" spans="1:7" ht="26.4" x14ac:dyDescent="0.25">
      <c r="A2053" s="153" t="str">
        <f>+Identification!$C$4</f>
        <v>100000001</v>
      </c>
      <c r="B2053" s="153" t="s">
        <v>356</v>
      </c>
      <c r="C2053" s="48" t="s">
        <v>121</v>
      </c>
      <c r="D2053" s="89" t="str">
        <f t="shared" si="210"/>
        <v>tot</v>
      </c>
      <c r="E2053" s="90">
        <f>HLOOKUP(D2053,Analytique_compte!$A$3:$S$4,2,FALSE)</f>
        <v>3</v>
      </c>
      <c r="F2053" s="90" t="str">
        <f t="shared" si="215"/>
        <v>Analytique_compte_PCP30_tot</v>
      </c>
      <c r="G2053" s="154">
        <f t="shared" si="209"/>
        <v>0</v>
      </c>
    </row>
    <row r="2054" spans="1:7" ht="26.4" x14ac:dyDescent="0.25">
      <c r="A2054" s="153" t="str">
        <f>+Identification!$C$4</f>
        <v>100000001</v>
      </c>
      <c r="B2054" s="153" t="s">
        <v>356</v>
      </c>
      <c r="C2054" s="48" t="s">
        <v>122</v>
      </c>
      <c r="D2054" s="89" t="str">
        <f t="shared" si="210"/>
        <v>tot</v>
      </c>
      <c r="E2054" s="90">
        <f>HLOOKUP(D2054,Analytique_compte!$A$3:$S$4,2,FALSE)</f>
        <v>3</v>
      </c>
      <c r="F2054" s="90" t="str">
        <f t="shared" si="215"/>
        <v>Analytique_compte_PCP31_tot</v>
      </c>
      <c r="G2054" s="154">
        <f t="shared" si="209"/>
        <v>0</v>
      </c>
    </row>
    <row r="2055" spans="1:7" ht="26.4" x14ac:dyDescent="0.25">
      <c r="A2055" s="153" t="str">
        <f>+Identification!$C$4</f>
        <v>100000001</v>
      </c>
      <c r="B2055" s="153" t="s">
        <v>356</v>
      </c>
      <c r="C2055" s="48" t="s">
        <v>123</v>
      </c>
      <c r="D2055" s="89" t="str">
        <f t="shared" si="210"/>
        <v>tot</v>
      </c>
      <c r="E2055" s="90">
        <f>HLOOKUP(D2055,Analytique_compte!$A$3:$S$4,2,FALSE)</f>
        <v>3</v>
      </c>
      <c r="F2055" s="90" t="str">
        <f t="shared" si="215"/>
        <v>Analytique_compte_PCP32_tot</v>
      </c>
      <c r="G2055" s="154">
        <f t="shared" si="209"/>
        <v>0</v>
      </c>
    </row>
    <row r="2056" spans="1:7" ht="26.4" x14ac:dyDescent="0.25">
      <c r="A2056" s="153" t="str">
        <f>+Identification!$C$4</f>
        <v>100000001</v>
      </c>
      <c r="B2056" s="153" t="s">
        <v>356</v>
      </c>
      <c r="C2056" s="48" t="s">
        <v>124</v>
      </c>
      <c r="D2056" s="89" t="str">
        <f t="shared" si="210"/>
        <v>tot</v>
      </c>
      <c r="E2056" s="90">
        <f>HLOOKUP(D2056,Analytique_compte!$A$3:$S$4,2,FALSE)</f>
        <v>3</v>
      </c>
      <c r="F2056" s="90" t="str">
        <f t="shared" si="215"/>
        <v>Analytique_compte_PCP33_tot</v>
      </c>
      <c r="G2056" s="154">
        <f t="shared" si="209"/>
        <v>0</v>
      </c>
    </row>
    <row r="2057" spans="1:7" ht="26.4" x14ac:dyDescent="0.25">
      <c r="A2057" s="153" t="str">
        <f>+Identification!$C$4</f>
        <v>100000001</v>
      </c>
      <c r="B2057" s="153" t="s">
        <v>356</v>
      </c>
      <c r="C2057" s="48" t="s">
        <v>125</v>
      </c>
      <c r="D2057" s="89" t="str">
        <f t="shared" si="210"/>
        <v>tot</v>
      </c>
      <c r="E2057" s="90">
        <f>HLOOKUP(D2057,Analytique_compte!$A$3:$S$4,2,FALSE)</f>
        <v>3</v>
      </c>
      <c r="F2057" s="90" t="str">
        <f t="shared" si="215"/>
        <v>Analytique_compte_PCP34_tot</v>
      </c>
      <c r="G2057" s="154">
        <f t="shared" si="209"/>
        <v>0</v>
      </c>
    </row>
    <row r="2058" spans="1:7" ht="26.4" x14ac:dyDescent="0.25">
      <c r="A2058" s="153" t="str">
        <f>+Identification!$C$4</f>
        <v>100000001</v>
      </c>
      <c r="B2058" s="153" t="s">
        <v>356</v>
      </c>
      <c r="C2058" s="48" t="s">
        <v>126</v>
      </c>
      <c r="D2058" s="89" t="str">
        <f t="shared" si="210"/>
        <v>tot</v>
      </c>
      <c r="E2058" s="90">
        <f>HLOOKUP(D2058,Analytique_compte!$A$3:$S$4,2,FALSE)</f>
        <v>3</v>
      </c>
      <c r="F2058" s="90" t="str">
        <f t="shared" si="215"/>
        <v>Analytique_compte_PCP35_tot</v>
      </c>
      <c r="G2058" s="154">
        <f t="shared" ref="G2058:G2157" si="216">VLOOKUP(C2058,ana_compte,E2058,FALSE)</f>
        <v>0</v>
      </c>
    </row>
    <row r="2059" spans="1:7" ht="26.4" x14ac:dyDescent="0.25">
      <c r="A2059" s="153" t="str">
        <f>+Identification!$C$4</f>
        <v>100000001</v>
      </c>
      <c r="B2059" s="153" t="s">
        <v>356</v>
      </c>
      <c r="C2059" s="48" t="s">
        <v>127</v>
      </c>
      <c r="D2059" s="89" t="str">
        <f t="shared" si="210"/>
        <v>tot</v>
      </c>
      <c r="E2059" s="90">
        <f>HLOOKUP(D2059,Analytique_compte!$A$3:$S$4,2,FALSE)</f>
        <v>3</v>
      </c>
      <c r="F2059" s="90" t="str">
        <f t="shared" si="215"/>
        <v>Analytique_compte_PCP36_tot</v>
      </c>
      <c r="G2059" s="154">
        <f t="shared" si="216"/>
        <v>0</v>
      </c>
    </row>
    <row r="2060" spans="1:7" ht="26.4" x14ac:dyDescent="0.25">
      <c r="A2060" s="153" t="str">
        <f>+Identification!$C$4</f>
        <v>100000001</v>
      </c>
      <c r="B2060" s="153" t="s">
        <v>356</v>
      </c>
      <c r="C2060" s="48" t="s">
        <v>128</v>
      </c>
      <c r="D2060" s="89" t="str">
        <f t="shared" ref="D2060:D2109" si="217">+D2059</f>
        <v>tot</v>
      </c>
      <c r="E2060" s="90">
        <f>HLOOKUP(D2060,Analytique_compte!$A$3:$S$4,2,FALSE)</f>
        <v>3</v>
      </c>
      <c r="F2060" s="90" t="str">
        <f t="shared" si="215"/>
        <v>Analytique_compte_PCP37_tot</v>
      </c>
      <c r="G2060" s="154">
        <f t="shared" si="216"/>
        <v>0</v>
      </c>
    </row>
    <row r="2061" spans="1:7" ht="26.4" x14ac:dyDescent="0.25">
      <c r="A2061" s="153" t="str">
        <f>+Identification!$C$4</f>
        <v>100000001</v>
      </c>
      <c r="B2061" s="153" t="s">
        <v>356</v>
      </c>
      <c r="C2061" s="48" t="s">
        <v>129</v>
      </c>
      <c r="D2061" s="89" t="str">
        <f t="shared" si="217"/>
        <v>tot</v>
      </c>
      <c r="E2061" s="90">
        <f>HLOOKUP(D2061,Analytique_compte!$A$3:$S$4,2,FALSE)</f>
        <v>3</v>
      </c>
      <c r="F2061" s="90" t="str">
        <f t="shared" si="215"/>
        <v>Analytique_compte_PCP38_tot</v>
      </c>
      <c r="G2061" s="154">
        <f t="shared" si="216"/>
        <v>0</v>
      </c>
    </row>
    <row r="2062" spans="1:7" ht="26.4" x14ac:dyDescent="0.25">
      <c r="A2062" s="153" t="str">
        <f>+Identification!$C$4</f>
        <v>100000001</v>
      </c>
      <c r="B2062" s="153" t="s">
        <v>356</v>
      </c>
      <c r="C2062" s="48" t="s">
        <v>130</v>
      </c>
      <c r="D2062" s="89" t="str">
        <f t="shared" si="217"/>
        <v>tot</v>
      </c>
      <c r="E2062" s="90">
        <f>HLOOKUP(D2062,Analytique_compte!$A$3:$S$4,2,FALSE)</f>
        <v>3</v>
      </c>
      <c r="F2062" s="90" t="str">
        <f t="shared" si="215"/>
        <v>Analytique_compte_PCP39_tot</v>
      </c>
      <c r="G2062" s="154">
        <f t="shared" si="216"/>
        <v>0</v>
      </c>
    </row>
    <row r="2063" spans="1:7" ht="26.4" x14ac:dyDescent="0.25">
      <c r="A2063" s="153" t="str">
        <f>+Identification!$C$4</f>
        <v>100000001</v>
      </c>
      <c r="B2063" s="153" t="s">
        <v>356</v>
      </c>
      <c r="C2063" s="48" t="s">
        <v>131</v>
      </c>
      <c r="D2063" s="89" t="str">
        <f t="shared" si="217"/>
        <v>tot</v>
      </c>
      <c r="E2063" s="90">
        <f>HLOOKUP(D2063,Analytique_compte!$A$3:$S$4,2,FALSE)</f>
        <v>3</v>
      </c>
      <c r="F2063" s="90" t="str">
        <f t="shared" si="215"/>
        <v>Analytique_compte_PCP40_tot</v>
      </c>
      <c r="G2063" s="154">
        <f t="shared" si="216"/>
        <v>0</v>
      </c>
    </row>
    <row r="2064" spans="1:7" ht="26.4" x14ac:dyDescent="0.25">
      <c r="A2064" s="153" t="str">
        <f>+Identification!$C$4</f>
        <v>100000001</v>
      </c>
      <c r="B2064" s="153" t="s">
        <v>356</v>
      </c>
      <c r="C2064" s="48" t="s">
        <v>132</v>
      </c>
      <c r="D2064" s="89" t="str">
        <f t="shared" si="217"/>
        <v>tot</v>
      </c>
      <c r="E2064" s="90">
        <f>HLOOKUP(D2064,Analytique_compte!$A$3:$S$4,2,FALSE)</f>
        <v>3</v>
      </c>
      <c r="F2064" s="90" t="str">
        <f t="shared" si="215"/>
        <v>Analytique_compte_PCP41_tot</v>
      </c>
      <c r="G2064" s="154">
        <f t="shared" si="216"/>
        <v>0</v>
      </c>
    </row>
    <row r="2065" spans="1:7" ht="26.4" x14ac:dyDescent="0.25">
      <c r="A2065" s="153" t="str">
        <f>+Identification!$C$4</f>
        <v>100000001</v>
      </c>
      <c r="B2065" s="153" t="s">
        <v>356</v>
      </c>
      <c r="C2065" s="48" t="s">
        <v>133</v>
      </c>
      <c r="D2065" s="89" t="str">
        <f t="shared" si="217"/>
        <v>tot</v>
      </c>
      <c r="E2065" s="90">
        <f>HLOOKUP(D2065,Analytique_compte!$A$3:$S$4,2,FALSE)</f>
        <v>3</v>
      </c>
      <c r="F2065" s="90" t="str">
        <f t="shared" si="215"/>
        <v>Analytique_compte_PCP42_tot</v>
      </c>
      <c r="G2065" s="154">
        <f t="shared" si="216"/>
        <v>0</v>
      </c>
    </row>
    <row r="2066" spans="1:7" ht="26.4" x14ac:dyDescent="0.25">
      <c r="A2066" s="153" t="str">
        <f>+Identification!$C$4</f>
        <v>100000001</v>
      </c>
      <c r="B2066" s="153" t="s">
        <v>356</v>
      </c>
      <c r="C2066" s="48" t="s">
        <v>134</v>
      </c>
      <c r="D2066" s="89" t="str">
        <f t="shared" si="217"/>
        <v>tot</v>
      </c>
      <c r="E2066" s="90">
        <f>HLOOKUP(D2066,Analytique_compte!$A$3:$S$4,2,FALSE)</f>
        <v>3</v>
      </c>
      <c r="F2066" s="90" t="str">
        <f t="shared" si="215"/>
        <v>Analytique_compte_PCP43_tot</v>
      </c>
      <c r="G2066" s="154">
        <f t="shared" si="216"/>
        <v>0</v>
      </c>
    </row>
    <row r="2067" spans="1:7" ht="26.4" x14ac:dyDescent="0.25">
      <c r="A2067" s="153" t="str">
        <f>+Identification!$C$4</f>
        <v>100000001</v>
      </c>
      <c r="B2067" s="153" t="s">
        <v>356</v>
      </c>
      <c r="C2067" s="48" t="s">
        <v>135</v>
      </c>
      <c r="D2067" s="89" t="str">
        <f t="shared" si="217"/>
        <v>tot</v>
      </c>
      <c r="E2067" s="90">
        <f>HLOOKUP(D2067,Analytique_compte!$A$3:$S$4,2,FALSE)</f>
        <v>3</v>
      </c>
      <c r="F2067" s="90" t="str">
        <f t="shared" si="215"/>
        <v>Analytique_compte_PCP44_tot</v>
      </c>
      <c r="G2067" s="154">
        <f t="shared" si="216"/>
        <v>0</v>
      </c>
    </row>
    <row r="2068" spans="1:7" ht="26.4" x14ac:dyDescent="0.25">
      <c r="A2068" s="153" t="str">
        <f>+Identification!$C$4</f>
        <v>100000001</v>
      </c>
      <c r="B2068" s="153" t="s">
        <v>356</v>
      </c>
      <c r="C2068" s="48" t="s">
        <v>136</v>
      </c>
      <c r="D2068" s="89" t="str">
        <f t="shared" si="217"/>
        <v>tot</v>
      </c>
      <c r="E2068" s="90">
        <f>HLOOKUP(D2068,Analytique_compte!$A$3:$S$4,2,FALSE)</f>
        <v>3</v>
      </c>
      <c r="F2068" s="90" t="str">
        <f t="shared" si="215"/>
        <v>Analytique_compte_PCP45_tot</v>
      </c>
      <c r="G2068" s="154">
        <f t="shared" si="216"/>
        <v>0</v>
      </c>
    </row>
    <row r="2069" spans="1:7" ht="26.4" x14ac:dyDescent="0.25">
      <c r="A2069" s="153" t="str">
        <f>+Identification!$C$4</f>
        <v>100000001</v>
      </c>
      <c r="B2069" s="153" t="s">
        <v>356</v>
      </c>
      <c r="C2069" s="48" t="s">
        <v>137</v>
      </c>
      <c r="D2069" s="89" t="str">
        <f t="shared" si="217"/>
        <v>tot</v>
      </c>
      <c r="E2069" s="90">
        <f>HLOOKUP(D2069,Analytique_compte!$A$3:$S$4,2,FALSE)</f>
        <v>3</v>
      </c>
      <c r="F2069" s="90" t="str">
        <f t="shared" si="215"/>
        <v>Analytique_compte_PCP46_tot</v>
      </c>
      <c r="G2069" s="154">
        <f t="shared" si="216"/>
        <v>0</v>
      </c>
    </row>
    <row r="2070" spans="1:7" ht="26.4" x14ac:dyDescent="0.25">
      <c r="A2070" s="153" t="str">
        <f>+Identification!$C$4</f>
        <v>100000001</v>
      </c>
      <c r="B2070" s="153" t="s">
        <v>356</v>
      </c>
      <c r="C2070" s="48" t="s">
        <v>138</v>
      </c>
      <c r="D2070" s="89" t="str">
        <f t="shared" si="217"/>
        <v>tot</v>
      </c>
      <c r="E2070" s="90">
        <f>HLOOKUP(D2070,Analytique_compte!$A$3:$S$4,2,FALSE)</f>
        <v>3</v>
      </c>
      <c r="F2070" s="90" t="str">
        <f t="shared" si="215"/>
        <v>Analytique_compte_PCP47_tot</v>
      </c>
      <c r="G2070" s="154">
        <f t="shared" si="216"/>
        <v>0</v>
      </c>
    </row>
    <row r="2071" spans="1:7" ht="26.4" x14ac:dyDescent="0.25">
      <c r="A2071" s="153" t="str">
        <f>+Identification!$C$4</f>
        <v>100000001</v>
      </c>
      <c r="B2071" s="153" t="s">
        <v>356</v>
      </c>
      <c r="C2071" s="48" t="s">
        <v>139</v>
      </c>
      <c r="D2071" s="89" t="str">
        <f t="shared" si="217"/>
        <v>tot</v>
      </c>
      <c r="E2071" s="90">
        <f>HLOOKUP(D2071,Analytique_compte!$A$3:$S$4,2,FALSE)</f>
        <v>3</v>
      </c>
      <c r="F2071" s="90" t="str">
        <f t="shared" si="215"/>
        <v>Analytique_compte_PCP48_tot</v>
      </c>
      <c r="G2071" s="154">
        <f t="shared" si="216"/>
        <v>0</v>
      </c>
    </row>
    <row r="2072" spans="1:7" ht="26.4" x14ac:dyDescent="0.25">
      <c r="A2072" s="153" t="str">
        <f>+Identification!$C$4</f>
        <v>100000001</v>
      </c>
      <c r="B2072" s="153" t="s">
        <v>356</v>
      </c>
      <c r="C2072" s="48" t="s">
        <v>140</v>
      </c>
      <c r="D2072" s="89" t="str">
        <f t="shared" si="217"/>
        <v>tot</v>
      </c>
      <c r="E2072" s="90">
        <f>HLOOKUP(D2072,Analytique_compte!$A$3:$S$4,2,FALSE)</f>
        <v>3</v>
      </c>
      <c r="F2072" s="90" t="str">
        <f t="shared" si="215"/>
        <v>Analytique_compte_PCP49_tot</v>
      </c>
      <c r="G2072" s="154">
        <f t="shared" si="216"/>
        <v>0</v>
      </c>
    </row>
    <row r="2073" spans="1:7" ht="26.4" x14ac:dyDescent="0.25">
      <c r="A2073" s="153" t="str">
        <f>+Identification!$C$4</f>
        <v>100000001</v>
      </c>
      <c r="B2073" s="153" t="s">
        <v>356</v>
      </c>
      <c r="C2073" s="48" t="s">
        <v>141</v>
      </c>
      <c r="D2073" s="89" t="str">
        <f t="shared" si="217"/>
        <v>tot</v>
      </c>
      <c r="E2073" s="90">
        <f>HLOOKUP(D2073,Analytique_compte!$A$3:$S$4,2,FALSE)</f>
        <v>3</v>
      </c>
      <c r="F2073" s="90" t="str">
        <f t="shared" si="215"/>
        <v>Analytique_compte_PCP50_tot</v>
      </c>
      <c r="G2073" s="154">
        <f t="shared" si="216"/>
        <v>0</v>
      </c>
    </row>
    <row r="2074" spans="1:7" ht="26.4" x14ac:dyDescent="0.25">
      <c r="A2074" s="153" t="str">
        <f>+Identification!$C$4</f>
        <v>100000001</v>
      </c>
      <c r="B2074" s="153" t="s">
        <v>356</v>
      </c>
      <c r="C2074" s="48" t="s">
        <v>142</v>
      </c>
      <c r="D2074" s="89" t="str">
        <f t="shared" si="217"/>
        <v>tot</v>
      </c>
      <c r="E2074" s="90">
        <f>HLOOKUP(D2074,Analytique_compte!$A$3:$S$4,2,FALSE)</f>
        <v>3</v>
      </c>
      <c r="F2074" s="90" t="str">
        <f t="shared" si="215"/>
        <v>Analytique_compte_PCP51_tot</v>
      </c>
      <c r="G2074" s="154">
        <f t="shared" si="216"/>
        <v>0</v>
      </c>
    </row>
    <row r="2075" spans="1:7" ht="26.4" x14ac:dyDescent="0.25">
      <c r="A2075" s="153" t="str">
        <f>+Identification!$C$4</f>
        <v>100000001</v>
      </c>
      <c r="B2075" s="153" t="s">
        <v>356</v>
      </c>
      <c r="C2075" s="48" t="s">
        <v>143</v>
      </c>
      <c r="D2075" s="89" t="str">
        <f t="shared" si="217"/>
        <v>tot</v>
      </c>
      <c r="E2075" s="90">
        <f>HLOOKUP(D2075,Analytique_compte!$A$3:$S$4,2,FALSE)</f>
        <v>3</v>
      </c>
      <c r="F2075" s="90" t="str">
        <f t="shared" si="215"/>
        <v>Analytique_compte_PCP52_tot</v>
      </c>
      <c r="G2075" s="154">
        <f t="shared" si="216"/>
        <v>0</v>
      </c>
    </row>
    <row r="2076" spans="1:7" ht="26.4" x14ac:dyDescent="0.25">
      <c r="A2076" s="153" t="str">
        <f>+Identification!$C$4</f>
        <v>100000001</v>
      </c>
      <c r="B2076" s="153" t="s">
        <v>356</v>
      </c>
      <c r="C2076" s="48" t="s">
        <v>144</v>
      </c>
      <c r="D2076" s="89" t="str">
        <f t="shared" si="217"/>
        <v>tot</v>
      </c>
      <c r="E2076" s="90">
        <f>HLOOKUP(D2076,Analytique_compte!$A$3:$S$4,2,FALSE)</f>
        <v>3</v>
      </c>
      <c r="F2076" s="90" t="str">
        <f t="shared" si="215"/>
        <v>Analytique_compte_PCP53_tot</v>
      </c>
      <c r="G2076" s="154">
        <f t="shared" si="216"/>
        <v>0</v>
      </c>
    </row>
    <row r="2077" spans="1:7" ht="26.4" x14ac:dyDescent="0.25">
      <c r="A2077" s="153" t="str">
        <f>+Identification!$C$4</f>
        <v>100000001</v>
      </c>
      <c r="B2077" s="153" t="s">
        <v>356</v>
      </c>
      <c r="C2077" s="48" t="s">
        <v>145</v>
      </c>
      <c r="D2077" s="89" t="str">
        <f t="shared" si="217"/>
        <v>tot</v>
      </c>
      <c r="E2077" s="90">
        <f>HLOOKUP(D2077,Analytique_compte!$A$3:$S$4,2,FALSE)</f>
        <v>3</v>
      </c>
      <c r="F2077" s="90" t="str">
        <f t="shared" si="215"/>
        <v>Analytique_compte_PCP54_tot</v>
      </c>
      <c r="G2077" s="154">
        <f t="shared" si="216"/>
        <v>0</v>
      </c>
    </row>
    <row r="2078" spans="1:7" ht="26.4" x14ac:dyDescent="0.25">
      <c r="A2078" s="153" t="str">
        <f>+Identification!$C$4</f>
        <v>100000001</v>
      </c>
      <c r="B2078" s="153" t="s">
        <v>356</v>
      </c>
      <c r="C2078" s="48" t="s">
        <v>146</v>
      </c>
      <c r="D2078" s="89" t="str">
        <f t="shared" si="217"/>
        <v>tot</v>
      </c>
      <c r="E2078" s="90">
        <f>HLOOKUP(D2078,Analytique_compte!$A$3:$S$4,2,FALSE)</f>
        <v>3</v>
      </c>
      <c r="F2078" s="90" t="str">
        <f t="shared" si="215"/>
        <v>Analytique_compte_PCP55_tot</v>
      </c>
      <c r="G2078" s="154">
        <f t="shared" si="216"/>
        <v>0</v>
      </c>
    </row>
    <row r="2079" spans="1:7" ht="26.4" x14ac:dyDescent="0.25">
      <c r="A2079" s="153" t="str">
        <f>+Identification!$C$4</f>
        <v>100000001</v>
      </c>
      <c r="B2079" s="153" t="s">
        <v>356</v>
      </c>
      <c r="C2079" s="48" t="s">
        <v>147</v>
      </c>
      <c r="D2079" s="89" t="str">
        <f t="shared" si="217"/>
        <v>tot</v>
      </c>
      <c r="E2079" s="90">
        <f>HLOOKUP(D2079,Analytique_compte!$A$3:$S$4,2,FALSE)</f>
        <v>3</v>
      </c>
      <c r="F2079" s="90" t="str">
        <f t="shared" si="215"/>
        <v>Analytique_compte_PCP56_tot</v>
      </c>
      <c r="G2079" s="154">
        <f t="shared" si="216"/>
        <v>0</v>
      </c>
    </row>
    <row r="2080" spans="1:7" ht="26.4" x14ac:dyDescent="0.25">
      <c r="A2080" s="153" t="str">
        <f>+Identification!$C$4</f>
        <v>100000001</v>
      </c>
      <c r="B2080" s="153" t="s">
        <v>356</v>
      </c>
      <c r="C2080" s="48" t="s">
        <v>148</v>
      </c>
      <c r="D2080" s="89" t="str">
        <f t="shared" si="217"/>
        <v>tot</v>
      </c>
      <c r="E2080" s="90">
        <f>HLOOKUP(D2080,Analytique_compte!$A$3:$S$4,2,FALSE)</f>
        <v>3</v>
      </c>
      <c r="F2080" s="90" t="str">
        <f t="shared" si="215"/>
        <v>Analytique_compte_PCP57_tot</v>
      </c>
      <c r="G2080" s="154">
        <f t="shared" si="216"/>
        <v>0</v>
      </c>
    </row>
    <row r="2081" spans="1:7" ht="26.4" x14ac:dyDescent="0.25">
      <c r="A2081" s="153" t="str">
        <f>+Identification!$C$4</f>
        <v>100000001</v>
      </c>
      <c r="B2081" s="153" t="s">
        <v>356</v>
      </c>
      <c r="C2081" s="48" t="s">
        <v>149</v>
      </c>
      <c r="D2081" s="89" t="str">
        <f t="shared" si="217"/>
        <v>tot</v>
      </c>
      <c r="E2081" s="90">
        <f>HLOOKUP(D2081,Analytique_compte!$A$3:$S$4,2,FALSE)</f>
        <v>3</v>
      </c>
      <c r="F2081" s="90" t="str">
        <f t="shared" si="215"/>
        <v>Analytique_compte_PCP58_tot</v>
      </c>
      <c r="G2081" s="154">
        <f t="shared" si="216"/>
        <v>0</v>
      </c>
    </row>
    <row r="2082" spans="1:7" ht="26.4" x14ac:dyDescent="0.25">
      <c r="A2082" s="153" t="str">
        <f>+Identification!$C$4</f>
        <v>100000001</v>
      </c>
      <c r="B2082" s="153" t="s">
        <v>356</v>
      </c>
      <c r="C2082" s="48" t="s">
        <v>150</v>
      </c>
      <c r="D2082" s="89" t="str">
        <f t="shared" si="217"/>
        <v>tot</v>
      </c>
      <c r="E2082" s="90">
        <f>HLOOKUP(D2082,Analytique_compte!$A$3:$S$4,2,FALSE)</f>
        <v>3</v>
      </c>
      <c r="F2082" s="90" t="str">
        <f t="shared" si="215"/>
        <v>Analytique_compte_PCP59_tot</v>
      </c>
      <c r="G2082" s="154">
        <f t="shared" si="216"/>
        <v>0</v>
      </c>
    </row>
    <row r="2083" spans="1:7" ht="26.4" x14ac:dyDescent="0.25">
      <c r="A2083" s="153" t="str">
        <f>+Identification!$C$4</f>
        <v>100000001</v>
      </c>
      <c r="B2083" s="153" t="s">
        <v>356</v>
      </c>
      <c r="C2083" s="48" t="s">
        <v>151</v>
      </c>
      <c r="D2083" s="89" t="str">
        <f t="shared" si="217"/>
        <v>tot</v>
      </c>
      <c r="E2083" s="90">
        <f>HLOOKUP(D2083,Analytique_compte!$A$3:$S$4,2,FALSE)</f>
        <v>3</v>
      </c>
      <c r="F2083" s="90" t="str">
        <f t="shared" si="215"/>
        <v>Analytique_compte_PCP60_tot</v>
      </c>
      <c r="G2083" s="154">
        <f t="shared" si="216"/>
        <v>0</v>
      </c>
    </row>
    <row r="2084" spans="1:7" ht="26.4" x14ac:dyDescent="0.25">
      <c r="A2084" s="153" t="str">
        <f>+Identification!$C$4</f>
        <v>100000001</v>
      </c>
      <c r="B2084" s="153" t="s">
        <v>356</v>
      </c>
      <c r="C2084" s="48" t="s">
        <v>152</v>
      </c>
      <c r="D2084" s="89" t="str">
        <f t="shared" si="217"/>
        <v>tot</v>
      </c>
      <c r="E2084" s="90">
        <f>HLOOKUP(D2084,Analytique_compte!$A$3:$S$4,2,FALSE)</f>
        <v>3</v>
      </c>
      <c r="F2084" s="90" t="str">
        <f t="shared" si="215"/>
        <v>Analytique_compte_PCP61_tot</v>
      </c>
      <c r="G2084" s="154">
        <f t="shared" si="216"/>
        <v>0</v>
      </c>
    </row>
    <row r="2085" spans="1:7" ht="26.4" x14ac:dyDescent="0.25">
      <c r="A2085" s="153" t="str">
        <f>+Identification!$C$4</f>
        <v>100000001</v>
      </c>
      <c r="B2085" s="153" t="s">
        <v>356</v>
      </c>
      <c r="C2085" s="48" t="s">
        <v>153</v>
      </c>
      <c r="D2085" s="89" t="str">
        <f t="shared" si="217"/>
        <v>tot</v>
      </c>
      <c r="E2085" s="90">
        <f>HLOOKUP(D2085,Analytique_compte!$A$3:$S$4,2,FALSE)</f>
        <v>3</v>
      </c>
      <c r="F2085" s="90" t="str">
        <f t="shared" si="215"/>
        <v>Analytique_compte_PCP62_tot</v>
      </c>
      <c r="G2085" s="154">
        <f t="shared" si="216"/>
        <v>0</v>
      </c>
    </row>
    <row r="2086" spans="1:7" ht="26.4" x14ac:dyDescent="0.25">
      <c r="A2086" s="153" t="str">
        <f>+Identification!$C$4</f>
        <v>100000001</v>
      </c>
      <c r="B2086" s="153" t="s">
        <v>356</v>
      </c>
      <c r="C2086" s="48" t="s">
        <v>154</v>
      </c>
      <c r="D2086" s="89" t="str">
        <f t="shared" si="217"/>
        <v>tot</v>
      </c>
      <c r="E2086" s="90">
        <f>HLOOKUP(D2086,Analytique_compte!$A$3:$S$4,2,FALSE)</f>
        <v>3</v>
      </c>
      <c r="F2086" s="90" t="str">
        <f t="shared" si="215"/>
        <v>Analytique_compte_PCP63_tot</v>
      </c>
      <c r="G2086" s="154">
        <f t="shared" si="216"/>
        <v>0</v>
      </c>
    </row>
    <row r="2087" spans="1:7" ht="26.4" x14ac:dyDescent="0.25">
      <c r="A2087" s="153" t="str">
        <f>+Identification!$C$4</f>
        <v>100000001</v>
      </c>
      <c r="B2087" s="153" t="s">
        <v>356</v>
      </c>
      <c r="C2087" s="48" t="s">
        <v>155</v>
      </c>
      <c r="D2087" s="89" t="str">
        <f t="shared" si="217"/>
        <v>tot</v>
      </c>
      <c r="E2087" s="90">
        <f>HLOOKUP(D2087,Analytique_compte!$A$3:$S$4,2,FALSE)</f>
        <v>3</v>
      </c>
      <c r="F2087" s="90" t="str">
        <f t="shared" si="215"/>
        <v>Analytique_compte_PCP64_tot</v>
      </c>
      <c r="G2087" s="154">
        <f t="shared" si="216"/>
        <v>0</v>
      </c>
    </row>
    <row r="2088" spans="1:7" ht="26.4" x14ac:dyDescent="0.25">
      <c r="A2088" s="153" t="str">
        <f>+Identification!$C$4</f>
        <v>100000001</v>
      </c>
      <c r="B2088" s="153" t="s">
        <v>356</v>
      </c>
      <c r="C2088" s="48" t="s">
        <v>156</v>
      </c>
      <c r="D2088" s="89" t="str">
        <f t="shared" si="217"/>
        <v>tot</v>
      </c>
      <c r="E2088" s="90">
        <f>HLOOKUP(D2088,Analytique_compte!$A$3:$S$4,2,FALSE)</f>
        <v>3</v>
      </c>
      <c r="F2088" s="90" t="str">
        <f t="shared" si="215"/>
        <v>Analytique_compte_PCP65_tot</v>
      </c>
      <c r="G2088" s="154">
        <f t="shared" si="216"/>
        <v>0</v>
      </c>
    </row>
    <row r="2089" spans="1:7" ht="26.4" x14ac:dyDescent="0.25">
      <c r="A2089" s="153" t="str">
        <f>+Identification!$C$4</f>
        <v>100000001</v>
      </c>
      <c r="B2089" s="153" t="s">
        <v>356</v>
      </c>
      <c r="C2089" s="48" t="s">
        <v>157</v>
      </c>
      <c r="D2089" s="89" t="str">
        <f t="shared" si="217"/>
        <v>tot</v>
      </c>
      <c r="E2089" s="90">
        <f>HLOOKUP(D2089,Analytique_compte!$A$3:$S$4,2,FALSE)</f>
        <v>3</v>
      </c>
      <c r="F2089" s="90" t="str">
        <f t="shared" si="215"/>
        <v>Analytique_compte_PCP66_tot</v>
      </c>
      <c r="G2089" s="154">
        <f t="shared" si="216"/>
        <v>0</v>
      </c>
    </row>
    <row r="2090" spans="1:7" ht="26.4" x14ac:dyDescent="0.25">
      <c r="A2090" s="153" t="str">
        <f>+Identification!$C$4</f>
        <v>100000001</v>
      </c>
      <c r="B2090" s="153" t="s">
        <v>356</v>
      </c>
      <c r="C2090" s="48" t="s">
        <v>158</v>
      </c>
      <c r="D2090" s="89" t="str">
        <f t="shared" si="217"/>
        <v>tot</v>
      </c>
      <c r="E2090" s="90">
        <f>HLOOKUP(D2090,Analytique_compte!$A$3:$S$4,2,FALSE)</f>
        <v>3</v>
      </c>
      <c r="F2090" s="90" t="str">
        <f t="shared" si="215"/>
        <v>Analytique_compte_PCP67_tot</v>
      </c>
      <c r="G2090" s="154">
        <f t="shared" si="216"/>
        <v>0</v>
      </c>
    </row>
    <row r="2091" spans="1:7" ht="26.4" x14ac:dyDescent="0.25">
      <c r="A2091" s="153" t="str">
        <f>+Identification!$C$4</f>
        <v>100000001</v>
      </c>
      <c r="B2091" s="153" t="s">
        <v>356</v>
      </c>
      <c r="C2091" s="48" t="s">
        <v>159</v>
      </c>
      <c r="D2091" s="89" t="str">
        <f t="shared" si="217"/>
        <v>tot</v>
      </c>
      <c r="E2091" s="90">
        <f>HLOOKUP(D2091,Analytique_compte!$A$3:$S$4,2,FALSE)</f>
        <v>3</v>
      </c>
      <c r="F2091" s="90" t="str">
        <f t="shared" si="215"/>
        <v>Analytique_compte_PCP68_tot</v>
      </c>
      <c r="G2091" s="154">
        <f t="shared" si="216"/>
        <v>0</v>
      </c>
    </row>
    <row r="2092" spans="1:7" ht="26.4" x14ac:dyDescent="0.25">
      <c r="A2092" s="153" t="str">
        <f>+Identification!$C$4</f>
        <v>100000001</v>
      </c>
      <c r="B2092" s="153" t="s">
        <v>356</v>
      </c>
      <c r="C2092" s="48" t="s">
        <v>160</v>
      </c>
      <c r="D2092" s="89" t="str">
        <f t="shared" si="217"/>
        <v>tot</v>
      </c>
      <c r="E2092" s="90">
        <f>HLOOKUP(D2092,Analytique_compte!$A$3:$S$4,2,FALSE)</f>
        <v>3</v>
      </c>
      <c r="F2092" s="90" t="str">
        <f t="shared" si="215"/>
        <v>Analytique_compte_PCP69_tot</v>
      </c>
      <c r="G2092" s="154">
        <f t="shared" si="216"/>
        <v>0</v>
      </c>
    </row>
    <row r="2093" spans="1:7" ht="26.4" x14ac:dyDescent="0.25">
      <c r="A2093" s="153" t="str">
        <f>+Identification!$C$4</f>
        <v>100000001</v>
      </c>
      <c r="B2093" s="153" t="s">
        <v>356</v>
      </c>
      <c r="C2093" s="48" t="s">
        <v>161</v>
      </c>
      <c r="D2093" s="89" t="str">
        <f t="shared" si="217"/>
        <v>tot</v>
      </c>
      <c r="E2093" s="90">
        <f>HLOOKUP(D2093,Analytique_compte!$A$3:$S$4,2,FALSE)</f>
        <v>3</v>
      </c>
      <c r="F2093" s="90" t="str">
        <f t="shared" si="215"/>
        <v>Analytique_compte_PCP70_tot</v>
      </c>
      <c r="G2093" s="154">
        <f t="shared" si="216"/>
        <v>0</v>
      </c>
    </row>
    <row r="2094" spans="1:7" ht="26.4" x14ac:dyDescent="0.25">
      <c r="A2094" s="153" t="str">
        <f>+Identification!$C$4</f>
        <v>100000001</v>
      </c>
      <c r="B2094" s="153" t="s">
        <v>356</v>
      </c>
      <c r="C2094" s="48" t="s">
        <v>162</v>
      </c>
      <c r="D2094" s="89" t="str">
        <f t="shared" si="217"/>
        <v>tot</v>
      </c>
      <c r="E2094" s="90">
        <f>HLOOKUP(D2094,Analytique_compte!$A$3:$S$4,2,FALSE)</f>
        <v>3</v>
      </c>
      <c r="F2094" s="90" t="str">
        <f t="shared" si="215"/>
        <v>Analytique_compte_PCP71_tot</v>
      </c>
      <c r="G2094" s="154">
        <f t="shared" si="216"/>
        <v>0</v>
      </c>
    </row>
    <row r="2095" spans="1:7" ht="26.4" x14ac:dyDescent="0.25">
      <c r="A2095" s="153" t="str">
        <f>+Identification!$C$4</f>
        <v>100000001</v>
      </c>
      <c r="B2095" s="153" t="s">
        <v>356</v>
      </c>
      <c r="C2095" s="48" t="s">
        <v>163</v>
      </c>
      <c r="D2095" s="89" t="str">
        <f t="shared" si="217"/>
        <v>tot</v>
      </c>
      <c r="E2095" s="90">
        <f>HLOOKUP(D2095,Analytique_compte!$A$3:$S$4,2,FALSE)</f>
        <v>3</v>
      </c>
      <c r="F2095" s="90" t="str">
        <f t="shared" si="215"/>
        <v>Analytique_compte_PCP72_tot</v>
      </c>
      <c r="G2095" s="154">
        <f t="shared" si="216"/>
        <v>0</v>
      </c>
    </row>
    <row r="2096" spans="1:7" ht="26.4" x14ac:dyDescent="0.25">
      <c r="A2096" s="153" t="str">
        <f>+Identification!$C$4</f>
        <v>100000001</v>
      </c>
      <c r="B2096" s="153" t="s">
        <v>356</v>
      </c>
      <c r="C2096" s="48" t="s">
        <v>164</v>
      </c>
      <c r="D2096" s="89" t="str">
        <f t="shared" si="217"/>
        <v>tot</v>
      </c>
      <c r="E2096" s="90">
        <f>HLOOKUP(D2096,Analytique_compte!$A$3:$S$4,2,FALSE)</f>
        <v>3</v>
      </c>
      <c r="F2096" s="90" t="str">
        <f t="shared" si="215"/>
        <v>Analytique_compte_PCP73_tot</v>
      </c>
      <c r="G2096" s="154">
        <f t="shared" si="216"/>
        <v>0</v>
      </c>
    </row>
    <row r="2097" spans="1:7" ht="26.4" x14ac:dyDescent="0.25">
      <c r="A2097" s="153" t="str">
        <f>+Identification!$C$4</f>
        <v>100000001</v>
      </c>
      <c r="B2097" s="153" t="s">
        <v>356</v>
      </c>
      <c r="C2097" s="48" t="s">
        <v>165</v>
      </c>
      <c r="D2097" s="89" t="str">
        <f t="shared" si="217"/>
        <v>tot</v>
      </c>
      <c r="E2097" s="90">
        <f>HLOOKUP(D2097,Analytique_compte!$A$3:$S$4,2,FALSE)</f>
        <v>3</v>
      </c>
      <c r="F2097" s="90" t="str">
        <f t="shared" si="215"/>
        <v>Analytique_compte_PCP74_tot</v>
      </c>
      <c r="G2097" s="154">
        <f t="shared" si="216"/>
        <v>0</v>
      </c>
    </row>
    <row r="2098" spans="1:7" ht="26.4" x14ac:dyDescent="0.25">
      <c r="A2098" s="153" t="str">
        <f>+Identification!$C$4</f>
        <v>100000001</v>
      </c>
      <c r="B2098" s="153" t="s">
        <v>356</v>
      </c>
      <c r="C2098" s="48" t="s">
        <v>166</v>
      </c>
      <c r="D2098" s="89" t="str">
        <f t="shared" si="217"/>
        <v>tot</v>
      </c>
      <c r="E2098" s="90">
        <f>HLOOKUP(D2098,Analytique_compte!$A$3:$S$4,2,FALSE)</f>
        <v>3</v>
      </c>
      <c r="F2098" s="90" t="str">
        <f t="shared" si="215"/>
        <v>Analytique_compte_PCP75_tot</v>
      </c>
      <c r="G2098" s="154">
        <f t="shared" si="216"/>
        <v>0</v>
      </c>
    </row>
    <row r="2099" spans="1:7" ht="26.4" x14ac:dyDescent="0.25">
      <c r="A2099" s="153" t="str">
        <f>+Identification!$C$4</f>
        <v>100000001</v>
      </c>
      <c r="B2099" s="153" t="s">
        <v>356</v>
      </c>
      <c r="C2099" s="48" t="s">
        <v>167</v>
      </c>
      <c r="D2099" s="89" t="str">
        <f t="shared" si="217"/>
        <v>tot</v>
      </c>
      <c r="E2099" s="90">
        <f>HLOOKUP(D2099,Analytique_compte!$A$3:$S$4,2,FALSE)</f>
        <v>3</v>
      </c>
      <c r="F2099" s="90" t="str">
        <f t="shared" si="215"/>
        <v>Analytique_compte_PCP76_tot</v>
      </c>
      <c r="G2099" s="154">
        <f t="shared" si="216"/>
        <v>0</v>
      </c>
    </row>
    <row r="2100" spans="1:7" ht="26.4" x14ac:dyDescent="0.25">
      <c r="A2100" s="153" t="str">
        <f>+Identification!$C$4</f>
        <v>100000001</v>
      </c>
      <c r="B2100" s="153" t="s">
        <v>356</v>
      </c>
      <c r="C2100" s="48" t="s">
        <v>168</v>
      </c>
      <c r="D2100" s="89" t="str">
        <f t="shared" si="217"/>
        <v>tot</v>
      </c>
      <c r="E2100" s="90">
        <f>HLOOKUP(D2100,Analytique_compte!$A$3:$S$4,2,FALSE)</f>
        <v>3</v>
      </c>
      <c r="F2100" s="90" t="str">
        <f t="shared" si="215"/>
        <v>Analytique_compte_PCP77_tot</v>
      </c>
      <c r="G2100" s="154">
        <f t="shared" si="216"/>
        <v>0</v>
      </c>
    </row>
    <row r="2101" spans="1:7" ht="26.4" x14ac:dyDescent="0.25">
      <c r="A2101" s="153" t="str">
        <f>+Identification!$C$4</f>
        <v>100000001</v>
      </c>
      <c r="B2101" s="153" t="s">
        <v>356</v>
      </c>
      <c r="C2101" s="48" t="s">
        <v>169</v>
      </c>
      <c r="D2101" s="89" t="str">
        <f t="shared" si="217"/>
        <v>tot</v>
      </c>
      <c r="E2101" s="90">
        <f>HLOOKUP(D2101,Analytique_compte!$A$3:$S$4,2,FALSE)</f>
        <v>3</v>
      </c>
      <c r="F2101" s="90" t="str">
        <f t="shared" si="215"/>
        <v>Analytique_compte_PCP78_tot</v>
      </c>
      <c r="G2101" s="154">
        <f t="shared" si="216"/>
        <v>0</v>
      </c>
    </row>
    <row r="2102" spans="1:7" ht="26.4" x14ac:dyDescent="0.25">
      <c r="A2102" s="153" t="str">
        <f>+Identification!$C$4</f>
        <v>100000001</v>
      </c>
      <c r="B2102" s="153" t="s">
        <v>356</v>
      </c>
      <c r="C2102" s="48" t="s">
        <v>170</v>
      </c>
      <c r="D2102" s="89" t="str">
        <f t="shared" si="217"/>
        <v>tot</v>
      </c>
      <c r="E2102" s="90">
        <f>HLOOKUP(D2102,Analytique_compte!$A$3:$S$4,2,FALSE)</f>
        <v>3</v>
      </c>
      <c r="F2102" s="90" t="str">
        <f t="shared" ref="F2102:F2134" si="218">CONCATENATE(B2102,"_",C2102,"_",D2102)</f>
        <v>Analytique_compte_PCP79_tot</v>
      </c>
      <c r="G2102" s="154">
        <f t="shared" ref="G2102:G2134" si="219">VLOOKUP(C2102,ana_compte,E2102,FALSE)</f>
        <v>0</v>
      </c>
    </row>
    <row r="2103" spans="1:7" ht="26.4" x14ac:dyDescent="0.25">
      <c r="A2103" s="153" t="str">
        <f>+Identification!$C$4</f>
        <v>100000001</v>
      </c>
      <c r="B2103" s="153" t="s">
        <v>356</v>
      </c>
      <c r="C2103" s="48" t="s">
        <v>416</v>
      </c>
      <c r="D2103" s="89" t="str">
        <f t="shared" si="217"/>
        <v>tot</v>
      </c>
      <c r="E2103" s="90">
        <f>HLOOKUP(D2103,Analytique_compte!$A$3:$S$4,2,FALSE)</f>
        <v>3</v>
      </c>
      <c r="F2103" s="90" t="str">
        <f t="shared" si="218"/>
        <v>Analytique_compte_PCP80_tot</v>
      </c>
      <c r="G2103" s="154">
        <f t="shared" si="219"/>
        <v>0</v>
      </c>
    </row>
    <row r="2104" spans="1:7" ht="26.4" x14ac:dyDescent="0.25">
      <c r="A2104" s="153" t="str">
        <f>+Identification!$C$4</f>
        <v>100000001</v>
      </c>
      <c r="B2104" s="153" t="s">
        <v>356</v>
      </c>
      <c r="C2104" s="48" t="s">
        <v>417</v>
      </c>
      <c r="D2104" s="89" t="str">
        <f t="shared" si="217"/>
        <v>tot</v>
      </c>
      <c r="E2104" s="90">
        <f>HLOOKUP(D2104,Analytique_compte!$A$3:$S$4,2,FALSE)</f>
        <v>3</v>
      </c>
      <c r="F2104" s="90" t="str">
        <f t="shared" si="218"/>
        <v>Analytique_compte_PCP81_tot</v>
      </c>
      <c r="G2104" s="154">
        <f t="shared" si="219"/>
        <v>0</v>
      </c>
    </row>
    <row r="2105" spans="1:7" ht="26.4" x14ac:dyDescent="0.25">
      <c r="A2105" s="153" t="str">
        <f>+Identification!$C$4</f>
        <v>100000001</v>
      </c>
      <c r="B2105" s="153" t="s">
        <v>356</v>
      </c>
      <c r="C2105" s="48" t="s">
        <v>418</v>
      </c>
      <c r="D2105" s="89" t="str">
        <f t="shared" si="217"/>
        <v>tot</v>
      </c>
      <c r="E2105" s="90">
        <f>HLOOKUP(D2105,Analytique_compte!$A$3:$S$4,2,FALSE)</f>
        <v>3</v>
      </c>
      <c r="F2105" s="90" t="str">
        <f t="shared" si="218"/>
        <v>Analytique_compte_PCP82_tot</v>
      </c>
      <c r="G2105" s="154">
        <f t="shared" si="219"/>
        <v>0</v>
      </c>
    </row>
    <row r="2106" spans="1:7" ht="26.4" x14ac:dyDescent="0.25">
      <c r="A2106" s="153" t="str">
        <f>+Identification!$C$4</f>
        <v>100000001</v>
      </c>
      <c r="B2106" s="153" t="s">
        <v>356</v>
      </c>
      <c r="C2106" s="48" t="s">
        <v>419</v>
      </c>
      <c r="D2106" s="89" t="str">
        <f t="shared" si="217"/>
        <v>tot</v>
      </c>
      <c r="E2106" s="90">
        <f>HLOOKUP(D2106,Analytique_compte!$A$3:$S$4,2,FALSE)</f>
        <v>3</v>
      </c>
      <c r="F2106" s="90" t="str">
        <f t="shared" si="218"/>
        <v>Analytique_compte_PCP83_tot</v>
      </c>
      <c r="G2106" s="154">
        <f t="shared" si="219"/>
        <v>0</v>
      </c>
    </row>
    <row r="2107" spans="1:7" ht="26.4" x14ac:dyDescent="0.25">
      <c r="A2107" s="153" t="str">
        <f>+Identification!$C$4</f>
        <v>100000001</v>
      </c>
      <c r="B2107" s="153" t="s">
        <v>356</v>
      </c>
      <c r="C2107" s="48" t="s">
        <v>420</v>
      </c>
      <c r="D2107" s="89" t="str">
        <f t="shared" si="217"/>
        <v>tot</v>
      </c>
      <c r="E2107" s="90">
        <f>HLOOKUP(D2107,Analytique_compte!$A$3:$S$4,2,FALSE)</f>
        <v>3</v>
      </c>
      <c r="F2107" s="90" t="str">
        <f t="shared" si="218"/>
        <v>Analytique_compte_PCP84_tot</v>
      </c>
      <c r="G2107" s="154">
        <f t="shared" si="219"/>
        <v>0</v>
      </c>
    </row>
    <row r="2108" spans="1:7" ht="26.4" x14ac:dyDescent="0.25">
      <c r="A2108" s="153" t="str">
        <f>+Identification!$C$4</f>
        <v>100000001</v>
      </c>
      <c r="B2108" s="153" t="s">
        <v>356</v>
      </c>
      <c r="C2108" s="48" t="s">
        <v>421</v>
      </c>
      <c r="D2108" s="89" t="str">
        <f t="shared" si="217"/>
        <v>tot</v>
      </c>
      <c r="E2108" s="90">
        <f>HLOOKUP(D2108,Analytique_compte!$A$3:$S$4,2,FALSE)</f>
        <v>3</v>
      </c>
      <c r="F2108" s="90" t="str">
        <f t="shared" si="218"/>
        <v>Analytique_compte_PCP85_tot</v>
      </c>
      <c r="G2108" s="154">
        <f t="shared" si="219"/>
        <v>0</v>
      </c>
    </row>
    <row r="2109" spans="1:7" ht="26.4" x14ac:dyDescent="0.25">
      <c r="A2109" s="153" t="str">
        <f>+Identification!$C$4</f>
        <v>100000001</v>
      </c>
      <c r="B2109" s="153" t="s">
        <v>356</v>
      </c>
      <c r="C2109" s="48" t="s">
        <v>422</v>
      </c>
      <c r="D2109" s="89" t="str">
        <f t="shared" si="217"/>
        <v>tot</v>
      </c>
      <c r="E2109" s="90">
        <f>HLOOKUP(D2109,Analytique_compte!$A$3:$S$4,2,FALSE)</f>
        <v>3</v>
      </c>
      <c r="F2109" s="90" t="str">
        <f t="shared" si="218"/>
        <v>Analytique_compte_PCP86_tot</v>
      </c>
      <c r="G2109" s="154">
        <f t="shared" si="219"/>
        <v>0</v>
      </c>
    </row>
    <row r="2110" spans="1:7" ht="26.4" x14ac:dyDescent="0.25">
      <c r="A2110" s="153" t="str">
        <f>+Identification!$C$4</f>
        <v>100000001</v>
      </c>
      <c r="B2110" s="153" t="s">
        <v>356</v>
      </c>
      <c r="C2110" s="48" t="s">
        <v>423</v>
      </c>
      <c r="D2110" s="89" t="str">
        <f t="shared" ref="D2110:D2111" si="220">+D2107</f>
        <v>tot</v>
      </c>
      <c r="E2110" s="90">
        <f>HLOOKUP(D2110,Analytique_compte!$A$3:$S$4,2,FALSE)</f>
        <v>3</v>
      </c>
      <c r="F2110" s="90" t="str">
        <f t="shared" ref="F2110:F2133" si="221">CONCATENATE(B2110,"_",C2110,"_",D2110)</f>
        <v>Analytique_compte_PCP87_tot</v>
      </c>
      <c r="G2110" s="154">
        <f t="shared" ref="G2110:G2133" si="222">VLOOKUP(C2110,ana_compte,E2110,FALSE)</f>
        <v>0</v>
      </c>
    </row>
    <row r="2111" spans="1:7" ht="26.4" x14ac:dyDescent="0.25">
      <c r="A2111" s="153" t="str">
        <f>+Identification!$C$4</f>
        <v>100000001</v>
      </c>
      <c r="B2111" s="153" t="s">
        <v>356</v>
      </c>
      <c r="C2111" s="48" t="s">
        <v>424</v>
      </c>
      <c r="D2111" s="89" t="str">
        <f t="shared" si="220"/>
        <v>tot</v>
      </c>
      <c r="E2111" s="90">
        <f>HLOOKUP(D2111,Analytique_compte!$A$3:$S$4,2,FALSE)</f>
        <v>3</v>
      </c>
      <c r="F2111" s="90" t="str">
        <f t="shared" si="221"/>
        <v>Analytique_compte_PCP88_tot</v>
      </c>
      <c r="G2111" s="154">
        <f t="shared" si="222"/>
        <v>0</v>
      </c>
    </row>
    <row r="2112" spans="1:7" ht="26.4" x14ac:dyDescent="0.25">
      <c r="A2112" s="153" t="str">
        <f>+Identification!$C$4</f>
        <v>100000001</v>
      </c>
      <c r="B2112" s="153" t="s">
        <v>356</v>
      </c>
      <c r="C2112" s="48" t="s">
        <v>449</v>
      </c>
      <c r="D2112" s="89" t="str">
        <f t="shared" ref="D2112:D2114" si="223">+D2106</f>
        <v>tot</v>
      </c>
      <c r="E2112" s="90">
        <f>HLOOKUP(D2112,Analytique_compte!$A$3:$S$4,2,FALSE)</f>
        <v>3</v>
      </c>
      <c r="F2112" s="90" t="str">
        <f t="shared" si="221"/>
        <v>Analytique_compte_PCP89_tot</v>
      </c>
      <c r="G2112" s="154">
        <f t="shared" si="222"/>
        <v>0</v>
      </c>
    </row>
    <row r="2113" spans="1:7" ht="26.4" x14ac:dyDescent="0.25">
      <c r="A2113" s="153" t="str">
        <f>+Identification!$C$4</f>
        <v>100000001</v>
      </c>
      <c r="B2113" s="153" t="s">
        <v>356</v>
      </c>
      <c r="C2113" s="48" t="s">
        <v>450</v>
      </c>
      <c r="D2113" s="89" t="str">
        <f t="shared" si="223"/>
        <v>tot</v>
      </c>
      <c r="E2113" s="90">
        <f>HLOOKUP(D2113,Analytique_compte!$A$3:$S$4,2,FALSE)</f>
        <v>3</v>
      </c>
      <c r="F2113" s="90" t="str">
        <f t="shared" si="221"/>
        <v>Analytique_compte_PCP90_tot</v>
      </c>
      <c r="G2113" s="154">
        <f t="shared" si="222"/>
        <v>0</v>
      </c>
    </row>
    <row r="2114" spans="1:7" ht="26.4" x14ac:dyDescent="0.25">
      <c r="A2114" s="153" t="str">
        <f>+Identification!$C$4</f>
        <v>100000001</v>
      </c>
      <c r="B2114" s="153" t="s">
        <v>356</v>
      </c>
      <c r="C2114" s="48" t="s">
        <v>467</v>
      </c>
      <c r="D2114" s="89" t="str">
        <f t="shared" si="223"/>
        <v>tot</v>
      </c>
      <c r="E2114" s="90">
        <f>HLOOKUP(D2114,Analytique_compte!$A$3:$S$4,2,FALSE)</f>
        <v>3</v>
      </c>
      <c r="F2114" s="90" t="str">
        <f t="shared" si="221"/>
        <v>Analytique_compte_PCP91_tot</v>
      </c>
      <c r="G2114" s="154">
        <f t="shared" si="222"/>
        <v>0</v>
      </c>
    </row>
    <row r="2115" spans="1:7" ht="26.4" x14ac:dyDescent="0.25">
      <c r="A2115" s="153" t="str">
        <f>+Identification!$C$4</f>
        <v>100000001</v>
      </c>
      <c r="B2115" s="153" t="s">
        <v>356</v>
      </c>
      <c r="C2115" s="48" t="s">
        <v>468</v>
      </c>
      <c r="D2115" s="89" t="str">
        <f>+D2090</f>
        <v>tot</v>
      </c>
      <c r="E2115" s="90">
        <f>HLOOKUP(D2115,Analytique_compte!$A$3:$S$4,2,FALSE)</f>
        <v>3</v>
      </c>
      <c r="F2115" s="90" t="str">
        <f t="shared" si="221"/>
        <v>Analytique_compte_PCP92_tot</v>
      </c>
      <c r="G2115" s="154">
        <f t="shared" si="222"/>
        <v>0</v>
      </c>
    </row>
    <row r="2116" spans="1:7" ht="26.4" x14ac:dyDescent="0.25">
      <c r="A2116" s="153" t="str">
        <f>+Identification!$C$4</f>
        <v>100000001</v>
      </c>
      <c r="B2116" s="153" t="s">
        <v>356</v>
      </c>
      <c r="C2116" s="48" t="s">
        <v>469</v>
      </c>
      <c r="D2116" s="89" t="str">
        <f t="shared" ref="D2116:D2133" si="224">+D2091</f>
        <v>tot</v>
      </c>
      <c r="E2116" s="90">
        <f>HLOOKUP(D2116,Analytique_compte!$A$3:$S$4,2,FALSE)</f>
        <v>3</v>
      </c>
      <c r="F2116" s="90" t="str">
        <f t="shared" si="221"/>
        <v>Analytique_compte_PCP93_tot</v>
      </c>
      <c r="G2116" s="154">
        <f t="shared" si="222"/>
        <v>0</v>
      </c>
    </row>
    <row r="2117" spans="1:7" ht="26.4" x14ac:dyDescent="0.25">
      <c r="A2117" s="153" t="str">
        <f>+Identification!$C$4</f>
        <v>100000001</v>
      </c>
      <c r="B2117" s="153" t="s">
        <v>356</v>
      </c>
      <c r="C2117" s="48" t="s">
        <v>665</v>
      </c>
      <c r="D2117" s="89" t="str">
        <f t="shared" si="224"/>
        <v>tot</v>
      </c>
      <c r="E2117" s="90">
        <f>HLOOKUP(D2117,Analytique_compte!$A$3:$S$4,2,FALSE)</f>
        <v>3</v>
      </c>
      <c r="F2117" s="90" t="str">
        <f t="shared" si="221"/>
        <v>Analytique_compte_PCP94_tot</v>
      </c>
      <c r="G2117" s="154">
        <f t="shared" si="222"/>
        <v>0</v>
      </c>
    </row>
    <row r="2118" spans="1:7" ht="26.4" x14ac:dyDescent="0.25">
      <c r="A2118" s="153" t="str">
        <f>+Identification!$C$4</f>
        <v>100000001</v>
      </c>
      <c r="B2118" s="153" t="s">
        <v>356</v>
      </c>
      <c r="C2118" s="50" t="s">
        <v>666</v>
      </c>
      <c r="D2118" s="89" t="str">
        <f t="shared" si="224"/>
        <v>tot</v>
      </c>
      <c r="E2118" s="90">
        <f>HLOOKUP(D2118,Analytique_compte!$A$3:$S$4,2,FALSE)</f>
        <v>3</v>
      </c>
      <c r="F2118" s="90" t="str">
        <f t="shared" si="221"/>
        <v>Analytique_compte_PCP95_tot</v>
      </c>
      <c r="G2118" s="154">
        <f t="shared" si="222"/>
        <v>0</v>
      </c>
    </row>
    <row r="2119" spans="1:7" ht="26.4" x14ac:dyDescent="0.25">
      <c r="A2119" s="153" t="str">
        <f>+Identification!$C$4</f>
        <v>100000001</v>
      </c>
      <c r="B2119" s="153" t="s">
        <v>356</v>
      </c>
      <c r="C2119" s="50" t="s">
        <v>667</v>
      </c>
      <c r="D2119" s="89" t="str">
        <f t="shared" si="224"/>
        <v>tot</v>
      </c>
      <c r="E2119" s="90">
        <f>HLOOKUP(D2119,Analytique_compte!$A$3:$S$4,2,FALSE)</f>
        <v>3</v>
      </c>
      <c r="F2119" s="90" t="str">
        <f t="shared" si="221"/>
        <v>Analytique_compte_PCP96_tot</v>
      </c>
      <c r="G2119" s="154">
        <f t="shared" si="222"/>
        <v>0</v>
      </c>
    </row>
    <row r="2120" spans="1:7" ht="26.4" x14ac:dyDescent="0.25">
      <c r="A2120" s="153" t="str">
        <f>+Identification!$C$4</f>
        <v>100000001</v>
      </c>
      <c r="B2120" s="153" t="s">
        <v>356</v>
      </c>
      <c r="C2120" s="50" t="s">
        <v>668</v>
      </c>
      <c r="D2120" s="89" t="str">
        <f t="shared" si="224"/>
        <v>tot</v>
      </c>
      <c r="E2120" s="90">
        <f>HLOOKUP(D2120,Analytique_compte!$A$3:$S$4,2,FALSE)</f>
        <v>3</v>
      </c>
      <c r="F2120" s="90" t="str">
        <f t="shared" si="221"/>
        <v>Analytique_compte_PCP97_tot</v>
      </c>
      <c r="G2120" s="154">
        <f t="shared" si="222"/>
        <v>0</v>
      </c>
    </row>
    <row r="2121" spans="1:7" ht="26.4" x14ac:dyDescent="0.25">
      <c r="A2121" s="153" t="str">
        <f>+Identification!$C$4</f>
        <v>100000001</v>
      </c>
      <c r="B2121" s="153" t="s">
        <v>356</v>
      </c>
      <c r="C2121" s="50" t="s">
        <v>669</v>
      </c>
      <c r="D2121" s="89" t="str">
        <f t="shared" si="224"/>
        <v>tot</v>
      </c>
      <c r="E2121" s="90">
        <f>HLOOKUP(D2121,Analytique_compte!$A$3:$S$4,2,FALSE)</f>
        <v>3</v>
      </c>
      <c r="F2121" s="90" t="str">
        <f t="shared" si="221"/>
        <v>Analytique_compte_PCP98_tot</v>
      </c>
      <c r="G2121" s="154">
        <f t="shared" si="222"/>
        <v>0</v>
      </c>
    </row>
    <row r="2122" spans="1:7" ht="26.4" x14ac:dyDescent="0.25">
      <c r="A2122" s="153" t="str">
        <f>+Identification!$C$4</f>
        <v>100000001</v>
      </c>
      <c r="B2122" s="153" t="s">
        <v>356</v>
      </c>
      <c r="C2122" s="50" t="s">
        <v>670</v>
      </c>
      <c r="D2122" s="89" t="str">
        <f t="shared" si="224"/>
        <v>tot</v>
      </c>
      <c r="E2122" s="90">
        <f>HLOOKUP(D2122,Analytique_compte!$A$3:$S$4,2,FALSE)</f>
        <v>3</v>
      </c>
      <c r="F2122" s="90" t="str">
        <f t="shared" si="221"/>
        <v>Analytique_compte_PCP99_tot</v>
      </c>
      <c r="G2122" s="154">
        <f t="shared" si="222"/>
        <v>0</v>
      </c>
    </row>
    <row r="2123" spans="1:7" ht="26.4" x14ac:dyDescent="0.25">
      <c r="A2123" s="153" t="str">
        <f>+Identification!$C$4</f>
        <v>100000001</v>
      </c>
      <c r="B2123" s="153" t="s">
        <v>356</v>
      </c>
      <c r="C2123" s="50" t="s">
        <v>671</v>
      </c>
      <c r="D2123" s="89" t="str">
        <f t="shared" si="224"/>
        <v>tot</v>
      </c>
      <c r="E2123" s="90">
        <f>HLOOKUP(D2123,Analytique_compte!$A$3:$S$4,2,FALSE)</f>
        <v>3</v>
      </c>
      <c r="F2123" s="90" t="str">
        <f t="shared" si="221"/>
        <v>Analytique_compte_PCP100_tot</v>
      </c>
      <c r="G2123" s="154">
        <f t="shared" si="222"/>
        <v>0</v>
      </c>
    </row>
    <row r="2124" spans="1:7" ht="26.4" x14ac:dyDescent="0.25">
      <c r="A2124" s="153" t="str">
        <f>+Identification!$C$4</f>
        <v>100000001</v>
      </c>
      <c r="B2124" s="153" t="s">
        <v>356</v>
      </c>
      <c r="C2124" s="50" t="s">
        <v>672</v>
      </c>
      <c r="D2124" s="89" t="str">
        <f t="shared" si="224"/>
        <v>tot</v>
      </c>
      <c r="E2124" s="90">
        <f>HLOOKUP(D2124,Analytique_compte!$A$3:$S$4,2,FALSE)</f>
        <v>3</v>
      </c>
      <c r="F2124" s="90" t="str">
        <f t="shared" si="221"/>
        <v>Analytique_compte_PCP101_tot</v>
      </c>
      <c r="G2124" s="154">
        <f t="shared" si="222"/>
        <v>0</v>
      </c>
    </row>
    <row r="2125" spans="1:7" ht="26.4" x14ac:dyDescent="0.25">
      <c r="A2125" s="153" t="str">
        <f>+Identification!$C$4</f>
        <v>100000001</v>
      </c>
      <c r="B2125" s="153" t="s">
        <v>356</v>
      </c>
      <c r="C2125" s="50" t="s">
        <v>673</v>
      </c>
      <c r="D2125" s="89" t="str">
        <f t="shared" si="224"/>
        <v>tot</v>
      </c>
      <c r="E2125" s="90">
        <f>HLOOKUP(D2125,Analytique_compte!$A$3:$S$4,2,FALSE)</f>
        <v>3</v>
      </c>
      <c r="F2125" s="90" t="str">
        <f t="shared" si="221"/>
        <v>Analytique_compte_PCP102_tot</v>
      </c>
      <c r="G2125" s="154">
        <f t="shared" si="222"/>
        <v>0</v>
      </c>
    </row>
    <row r="2126" spans="1:7" ht="26.4" x14ac:dyDescent="0.25">
      <c r="A2126" s="153" t="str">
        <f>+Identification!$C$4</f>
        <v>100000001</v>
      </c>
      <c r="B2126" s="153" t="s">
        <v>356</v>
      </c>
      <c r="C2126" s="50" t="s">
        <v>674</v>
      </c>
      <c r="D2126" s="89" t="str">
        <f t="shared" si="224"/>
        <v>tot</v>
      </c>
      <c r="E2126" s="90">
        <f>HLOOKUP(D2126,Analytique_compte!$A$3:$S$4,2,FALSE)</f>
        <v>3</v>
      </c>
      <c r="F2126" s="90" t="str">
        <f t="shared" si="221"/>
        <v>Analytique_compte_PCP103_tot</v>
      </c>
      <c r="G2126" s="154">
        <f t="shared" si="222"/>
        <v>0</v>
      </c>
    </row>
    <row r="2127" spans="1:7" ht="26.4" x14ac:dyDescent="0.25">
      <c r="A2127" s="153" t="str">
        <f>+Identification!$C$4</f>
        <v>100000001</v>
      </c>
      <c r="B2127" s="153" t="s">
        <v>356</v>
      </c>
      <c r="C2127" s="50" t="s">
        <v>675</v>
      </c>
      <c r="D2127" s="89" t="str">
        <f t="shared" si="224"/>
        <v>tot</v>
      </c>
      <c r="E2127" s="90">
        <f>HLOOKUP(D2127,Analytique_compte!$A$3:$S$4,2,FALSE)</f>
        <v>3</v>
      </c>
      <c r="F2127" s="90" t="str">
        <f t="shared" si="221"/>
        <v>Analytique_compte_PCP104_tot</v>
      </c>
      <c r="G2127" s="154">
        <f t="shared" si="222"/>
        <v>0</v>
      </c>
    </row>
    <row r="2128" spans="1:7" ht="26.4" x14ac:dyDescent="0.25">
      <c r="A2128" s="153" t="str">
        <f>+Identification!$C$4</f>
        <v>100000001</v>
      </c>
      <c r="B2128" s="153" t="s">
        <v>356</v>
      </c>
      <c r="C2128" s="50" t="s">
        <v>676</v>
      </c>
      <c r="D2128" s="89" t="str">
        <f t="shared" si="224"/>
        <v>tot</v>
      </c>
      <c r="E2128" s="90">
        <f>HLOOKUP(D2128,Analytique_compte!$A$3:$S$4,2,FALSE)</f>
        <v>3</v>
      </c>
      <c r="F2128" s="90" t="str">
        <f t="shared" si="221"/>
        <v>Analytique_compte_PCP105_tot</v>
      </c>
      <c r="G2128" s="154">
        <f t="shared" si="222"/>
        <v>0</v>
      </c>
    </row>
    <row r="2129" spans="1:7" ht="26.4" x14ac:dyDescent="0.25">
      <c r="A2129" s="153" t="str">
        <f>+Identification!$C$4</f>
        <v>100000001</v>
      </c>
      <c r="B2129" s="153" t="s">
        <v>356</v>
      </c>
      <c r="C2129" s="50" t="s">
        <v>677</v>
      </c>
      <c r="D2129" s="89" t="str">
        <f t="shared" si="224"/>
        <v>tot</v>
      </c>
      <c r="E2129" s="90">
        <f>HLOOKUP(D2129,Analytique_compte!$A$3:$S$4,2,FALSE)</f>
        <v>3</v>
      </c>
      <c r="F2129" s="90" t="str">
        <f t="shared" si="221"/>
        <v>Analytique_compte_PCP106_tot</v>
      </c>
      <c r="G2129" s="154">
        <f t="shared" si="222"/>
        <v>0</v>
      </c>
    </row>
    <row r="2130" spans="1:7" ht="26.4" x14ac:dyDescent="0.25">
      <c r="A2130" s="153" t="str">
        <f>+Identification!$C$4</f>
        <v>100000001</v>
      </c>
      <c r="B2130" s="153" t="s">
        <v>356</v>
      </c>
      <c r="C2130" s="50" t="s">
        <v>678</v>
      </c>
      <c r="D2130" s="89" t="str">
        <f t="shared" si="224"/>
        <v>tot</v>
      </c>
      <c r="E2130" s="90">
        <f>HLOOKUP(D2130,Analytique_compte!$A$3:$S$4,2,FALSE)</f>
        <v>3</v>
      </c>
      <c r="F2130" s="90" t="str">
        <f t="shared" si="221"/>
        <v>Analytique_compte_PCP107_tot</v>
      </c>
      <c r="G2130" s="154">
        <f t="shared" si="222"/>
        <v>0</v>
      </c>
    </row>
    <row r="2131" spans="1:7" ht="26.4" x14ac:dyDescent="0.25">
      <c r="A2131" s="153" t="str">
        <f>+Identification!$C$4</f>
        <v>100000001</v>
      </c>
      <c r="B2131" s="153" t="s">
        <v>356</v>
      </c>
      <c r="C2131" s="50" t="s">
        <v>679</v>
      </c>
      <c r="D2131" s="89" t="str">
        <f t="shared" si="224"/>
        <v>tot</v>
      </c>
      <c r="E2131" s="90">
        <f>HLOOKUP(D2131,Analytique_compte!$A$3:$S$4,2,FALSE)</f>
        <v>3</v>
      </c>
      <c r="F2131" s="90" t="str">
        <f t="shared" si="221"/>
        <v>Analytique_compte_PCP108_tot</v>
      </c>
      <c r="G2131" s="154">
        <f t="shared" si="222"/>
        <v>0</v>
      </c>
    </row>
    <row r="2132" spans="1:7" ht="26.4" x14ac:dyDescent="0.25">
      <c r="A2132" s="153" t="str">
        <f>+Identification!$C$4</f>
        <v>100000001</v>
      </c>
      <c r="B2132" s="153" t="s">
        <v>356</v>
      </c>
      <c r="C2132" s="50" t="s">
        <v>680</v>
      </c>
      <c r="D2132" s="89" t="str">
        <f t="shared" si="224"/>
        <v>tot</v>
      </c>
      <c r="E2132" s="90">
        <f>HLOOKUP(D2132,Analytique_compte!$A$3:$S$4,2,FALSE)</f>
        <v>3</v>
      </c>
      <c r="F2132" s="90" t="str">
        <f t="shared" si="221"/>
        <v>Analytique_compte_PCP109_tot</v>
      </c>
      <c r="G2132" s="154">
        <f t="shared" si="222"/>
        <v>0</v>
      </c>
    </row>
    <row r="2133" spans="1:7" ht="26.4" x14ac:dyDescent="0.25">
      <c r="A2133" s="153" t="str">
        <f>+Identification!$C$4</f>
        <v>100000001</v>
      </c>
      <c r="B2133" s="153" t="s">
        <v>356</v>
      </c>
      <c r="C2133" s="50" t="s">
        <v>681</v>
      </c>
      <c r="D2133" s="89" t="str">
        <f t="shared" si="224"/>
        <v>tot</v>
      </c>
      <c r="E2133" s="90">
        <f>HLOOKUP(D2133,Analytique_compte!$A$3:$S$4,2,FALSE)</f>
        <v>3</v>
      </c>
      <c r="F2133" s="90" t="str">
        <f t="shared" si="221"/>
        <v>Analytique_compte_PCP110_tot</v>
      </c>
      <c r="G2133" s="154">
        <f t="shared" si="222"/>
        <v>0</v>
      </c>
    </row>
    <row r="2134" spans="1:7" ht="26.4" x14ac:dyDescent="0.25">
      <c r="A2134" s="153" t="str">
        <f>+Identification!$C$4</f>
        <v>100000001</v>
      </c>
      <c r="B2134" s="153" t="s">
        <v>356</v>
      </c>
      <c r="C2134" s="50" t="s">
        <v>682</v>
      </c>
      <c r="D2134" s="89" t="str">
        <f>+D2109</f>
        <v>tot</v>
      </c>
      <c r="E2134" s="90">
        <f>HLOOKUP(D2134,Analytique_compte!$A$3:$S$4,2,FALSE)</f>
        <v>3</v>
      </c>
      <c r="F2134" s="90" t="str">
        <f t="shared" si="218"/>
        <v>Analytique_compte_PCP111_tot</v>
      </c>
      <c r="G2134" s="154">
        <f t="shared" si="219"/>
        <v>0</v>
      </c>
    </row>
    <row r="2135" spans="1:7" ht="26.4" x14ac:dyDescent="0.25">
      <c r="A2135" s="153" t="str">
        <f>+Identification!$C$4</f>
        <v>100000001</v>
      </c>
      <c r="B2135" s="153" t="s">
        <v>356</v>
      </c>
      <c r="C2135" s="50" t="s">
        <v>683</v>
      </c>
      <c r="D2135" s="89" t="str">
        <f>+D2101</f>
        <v>tot</v>
      </c>
      <c r="E2135" s="90">
        <f>HLOOKUP(D2135,Analytique_compte!$A$3:$S$4,2,FALSE)</f>
        <v>3</v>
      </c>
      <c r="F2135" s="90" t="str">
        <f t="shared" si="215"/>
        <v>Analytique_compte_PCP112_tot</v>
      </c>
      <c r="G2135" s="154">
        <f t="shared" si="216"/>
        <v>0</v>
      </c>
    </row>
    <row r="2136" spans="1:7" ht="26.4" x14ac:dyDescent="0.25">
      <c r="A2136" s="153" t="str">
        <f>+Identification!$C$4</f>
        <v>100000001</v>
      </c>
      <c r="B2136" s="153" t="s">
        <v>356</v>
      </c>
      <c r="C2136" s="50" t="s">
        <v>684</v>
      </c>
      <c r="D2136" s="89" t="str">
        <f t="shared" ref="D2136:D2137" si="225">+D2134</f>
        <v>tot</v>
      </c>
      <c r="E2136" s="90">
        <f>HLOOKUP(D2136,Analytique_compte!$A$3:$S$4,2,FALSE)</f>
        <v>3</v>
      </c>
      <c r="F2136" s="90" t="str">
        <f t="shared" ref="F2136" si="226">CONCATENATE(B2136,"_",C2136,"_",D2136)</f>
        <v>Analytique_compte_PCP113_tot</v>
      </c>
      <c r="G2136" s="154">
        <f t="shared" ref="G2136" si="227">VLOOKUP(C2136,ana_compte,E2136,FALSE)</f>
        <v>0</v>
      </c>
    </row>
    <row r="2137" spans="1:7" ht="26.4" x14ac:dyDescent="0.25">
      <c r="A2137" s="153" t="str">
        <f>+Identification!$C$4</f>
        <v>100000001</v>
      </c>
      <c r="B2137" s="153" t="s">
        <v>356</v>
      </c>
      <c r="C2137" s="50" t="s">
        <v>685</v>
      </c>
      <c r="D2137" s="89" t="str">
        <f t="shared" si="225"/>
        <v>tot</v>
      </c>
      <c r="E2137" s="90">
        <f>HLOOKUP(D2137,Analytique_compte!$A$3:$S$4,2,FALSE)</f>
        <v>3</v>
      </c>
      <c r="F2137" s="90" t="str">
        <f t="shared" si="215"/>
        <v>Analytique_compte_PCP114_tot</v>
      </c>
      <c r="G2137" s="154">
        <f t="shared" si="216"/>
        <v>0</v>
      </c>
    </row>
    <row r="2138" spans="1:7" ht="26.4" x14ac:dyDescent="0.25">
      <c r="A2138" s="153" t="str">
        <f>+Identification!$C$4</f>
        <v>100000001</v>
      </c>
      <c r="B2138" s="153" t="s">
        <v>356</v>
      </c>
      <c r="C2138" s="174" t="s">
        <v>266</v>
      </c>
      <c r="D2138" s="89" t="str">
        <f>+D2134</f>
        <v>tot</v>
      </c>
      <c r="E2138" s="90">
        <f>HLOOKUP(D2138,Analytique_compte!$A$3:$S$4,2,FALSE)</f>
        <v>3</v>
      </c>
      <c r="F2138" s="90" t="str">
        <f t="shared" ref="F2138:F2139" si="228">CONCATENATE(B2138,"_",C2138,"_",D2138)</f>
        <v>Analytique_compte_pcptot_tot</v>
      </c>
      <c r="G2138" s="154">
        <f t="shared" si="216"/>
        <v>0</v>
      </c>
    </row>
    <row r="2139" spans="1:7" ht="26.4" x14ac:dyDescent="0.25">
      <c r="A2139" s="153" t="str">
        <f>+Identification!$C$4</f>
        <v>100000001</v>
      </c>
      <c r="B2139" s="153" t="s">
        <v>356</v>
      </c>
      <c r="C2139" s="174" t="s">
        <v>342</v>
      </c>
      <c r="D2139" s="89" t="str">
        <f>+D2135</f>
        <v>tot</v>
      </c>
      <c r="E2139" s="90">
        <f>HLOOKUP(D2139,Analytique_compte!$A$3:$S$4,2,FALSE)</f>
        <v>3</v>
      </c>
      <c r="F2139" s="90" t="str">
        <f t="shared" si="228"/>
        <v>Analytique_compte_solde_tot</v>
      </c>
      <c r="G2139" s="154">
        <f t="shared" ca="1" si="216"/>
        <v>0</v>
      </c>
    </row>
    <row r="2140" spans="1:7" ht="26.4" x14ac:dyDescent="0.25">
      <c r="A2140" s="135" t="str">
        <f>+Identification!$C$4</f>
        <v>100000001</v>
      </c>
      <c r="B2140" s="135" t="s">
        <v>356</v>
      </c>
      <c r="C2140" s="11" t="s">
        <v>171</v>
      </c>
      <c r="D2140" s="91" t="str">
        <f>+Analytique_compte!D3</f>
        <v>ctrl</v>
      </c>
      <c r="E2140" s="93">
        <f>HLOOKUP(D2140,Analytique_compte!$A$3:$S$4,2,FALSE)</f>
        <v>4</v>
      </c>
      <c r="F2140" s="93" t="str">
        <f t="shared" ref="F2140:F2203" si="229">CONCATENATE(B2140,"_",C2140,"_",D2140)</f>
        <v>Analytique_compte_PCC1_ctrl</v>
      </c>
      <c r="G2140" s="143">
        <f t="shared" ca="1" si="216"/>
        <v>0</v>
      </c>
    </row>
    <row r="2141" spans="1:7" ht="26.4" x14ac:dyDescent="0.25">
      <c r="A2141" s="153" t="str">
        <f>+Identification!$C$4</f>
        <v>100000001</v>
      </c>
      <c r="B2141" s="153" t="s">
        <v>356</v>
      </c>
      <c r="C2141" s="11" t="s">
        <v>172</v>
      </c>
      <c r="D2141" s="89" t="str">
        <f>+D2140</f>
        <v>ctrl</v>
      </c>
      <c r="E2141" s="90">
        <f>HLOOKUP(D2141,Analytique_compte!$A$3:$S$4,2,FALSE)</f>
        <v>4</v>
      </c>
      <c r="F2141" s="90" t="str">
        <f t="shared" si="229"/>
        <v>Analytique_compte_PCC2_ctrl</v>
      </c>
      <c r="G2141" s="154">
        <f t="shared" ca="1" si="216"/>
        <v>0</v>
      </c>
    </row>
    <row r="2142" spans="1:7" ht="26.4" x14ac:dyDescent="0.25">
      <c r="A2142" s="153" t="str">
        <f>+Identification!$C$4</f>
        <v>100000001</v>
      </c>
      <c r="B2142" s="153" t="s">
        <v>356</v>
      </c>
      <c r="C2142" s="11" t="s">
        <v>173</v>
      </c>
      <c r="D2142" s="89" t="str">
        <f t="shared" ref="D2142:D2205" si="230">+D2141</f>
        <v>ctrl</v>
      </c>
      <c r="E2142" s="90">
        <f>HLOOKUP(D2142,Analytique_compte!$A$3:$S$4,2,FALSE)</f>
        <v>4</v>
      </c>
      <c r="F2142" s="90" t="str">
        <f t="shared" si="229"/>
        <v>Analytique_compte_PCC3_ctrl</v>
      </c>
      <c r="G2142" s="154">
        <f t="shared" ca="1" si="216"/>
        <v>0</v>
      </c>
    </row>
    <row r="2143" spans="1:7" ht="26.4" x14ac:dyDescent="0.25">
      <c r="A2143" s="153" t="str">
        <f>+Identification!$C$4</f>
        <v>100000001</v>
      </c>
      <c r="B2143" s="153" t="s">
        <v>356</v>
      </c>
      <c r="C2143" s="11" t="s">
        <v>174</v>
      </c>
      <c r="D2143" s="89" t="str">
        <f t="shared" si="230"/>
        <v>ctrl</v>
      </c>
      <c r="E2143" s="90">
        <f>HLOOKUP(D2143,Analytique_compte!$A$3:$S$4,2,FALSE)</f>
        <v>4</v>
      </c>
      <c r="F2143" s="90" t="str">
        <f t="shared" si="229"/>
        <v>Analytique_compte_PCC4_ctrl</v>
      </c>
      <c r="G2143" s="154">
        <f t="shared" ca="1" si="216"/>
        <v>0</v>
      </c>
    </row>
    <row r="2144" spans="1:7" ht="26.4" x14ac:dyDescent="0.25">
      <c r="A2144" s="153" t="str">
        <f>+Identification!$C$4</f>
        <v>100000001</v>
      </c>
      <c r="B2144" s="153" t="s">
        <v>356</v>
      </c>
      <c r="C2144" s="11" t="s">
        <v>175</v>
      </c>
      <c r="D2144" s="89" t="str">
        <f t="shared" si="230"/>
        <v>ctrl</v>
      </c>
      <c r="E2144" s="90">
        <f>HLOOKUP(D2144,Analytique_compte!$A$3:$S$4,2,FALSE)</f>
        <v>4</v>
      </c>
      <c r="F2144" s="90" t="str">
        <f t="shared" si="229"/>
        <v>Analytique_compte_PCC5_ctrl</v>
      </c>
      <c r="G2144" s="154">
        <f t="shared" ca="1" si="216"/>
        <v>0</v>
      </c>
    </row>
    <row r="2145" spans="1:7" ht="26.4" x14ac:dyDescent="0.25">
      <c r="A2145" s="153" t="str">
        <f>+Identification!$C$4</f>
        <v>100000001</v>
      </c>
      <c r="B2145" s="153" t="s">
        <v>356</v>
      </c>
      <c r="C2145" s="11" t="s">
        <v>176</v>
      </c>
      <c r="D2145" s="89" t="str">
        <f t="shared" si="230"/>
        <v>ctrl</v>
      </c>
      <c r="E2145" s="90">
        <f>HLOOKUP(D2145,Analytique_compte!$A$3:$S$4,2,FALSE)</f>
        <v>4</v>
      </c>
      <c r="F2145" s="90" t="str">
        <f t="shared" si="229"/>
        <v>Analytique_compte_PCC6_ctrl</v>
      </c>
      <c r="G2145" s="154">
        <f t="shared" ca="1" si="216"/>
        <v>0</v>
      </c>
    </row>
    <row r="2146" spans="1:7" ht="26.4" x14ac:dyDescent="0.25">
      <c r="A2146" s="153" t="str">
        <f>+Identification!$C$4</f>
        <v>100000001</v>
      </c>
      <c r="B2146" s="153" t="s">
        <v>356</v>
      </c>
      <c r="C2146" s="11" t="s">
        <v>177</v>
      </c>
      <c r="D2146" s="89" t="str">
        <f t="shared" si="230"/>
        <v>ctrl</v>
      </c>
      <c r="E2146" s="90">
        <f>HLOOKUP(D2146,Analytique_compte!$A$3:$S$4,2,FALSE)</f>
        <v>4</v>
      </c>
      <c r="F2146" s="90" t="str">
        <f t="shared" si="229"/>
        <v>Analytique_compte_PCC7_ctrl</v>
      </c>
      <c r="G2146" s="154">
        <f t="shared" ca="1" si="216"/>
        <v>0</v>
      </c>
    </row>
    <row r="2147" spans="1:7" ht="26.4" x14ac:dyDescent="0.25">
      <c r="A2147" s="153" t="str">
        <f>+Identification!$C$4</f>
        <v>100000001</v>
      </c>
      <c r="B2147" s="153" t="s">
        <v>356</v>
      </c>
      <c r="C2147" s="11" t="s">
        <v>178</v>
      </c>
      <c r="D2147" s="89" t="str">
        <f t="shared" si="230"/>
        <v>ctrl</v>
      </c>
      <c r="E2147" s="90">
        <f>HLOOKUP(D2147,Analytique_compte!$A$3:$S$4,2,FALSE)</f>
        <v>4</v>
      </c>
      <c r="F2147" s="90" t="str">
        <f t="shared" si="229"/>
        <v>Analytique_compte_PCC8_ctrl</v>
      </c>
      <c r="G2147" s="154">
        <f t="shared" ca="1" si="216"/>
        <v>0</v>
      </c>
    </row>
    <row r="2148" spans="1:7" ht="26.4" x14ac:dyDescent="0.25">
      <c r="A2148" s="153" t="str">
        <f>+Identification!$C$4</f>
        <v>100000001</v>
      </c>
      <c r="B2148" s="153" t="s">
        <v>356</v>
      </c>
      <c r="C2148" s="11" t="s">
        <v>179</v>
      </c>
      <c r="D2148" s="89" t="str">
        <f t="shared" si="230"/>
        <v>ctrl</v>
      </c>
      <c r="E2148" s="90">
        <f>HLOOKUP(D2148,Analytique_compte!$A$3:$S$4,2,FALSE)</f>
        <v>4</v>
      </c>
      <c r="F2148" s="90" t="str">
        <f t="shared" si="229"/>
        <v>Analytique_compte_PCC9_ctrl</v>
      </c>
      <c r="G2148" s="154">
        <f t="shared" ca="1" si="216"/>
        <v>0</v>
      </c>
    </row>
    <row r="2149" spans="1:7" ht="26.4" x14ac:dyDescent="0.25">
      <c r="A2149" s="153" t="str">
        <f>+Identification!$C$4</f>
        <v>100000001</v>
      </c>
      <c r="B2149" s="153" t="s">
        <v>356</v>
      </c>
      <c r="C2149" s="11" t="s">
        <v>180</v>
      </c>
      <c r="D2149" s="89" t="str">
        <f t="shared" si="230"/>
        <v>ctrl</v>
      </c>
      <c r="E2149" s="90">
        <f>HLOOKUP(D2149,Analytique_compte!$A$3:$S$4,2,FALSE)</f>
        <v>4</v>
      </c>
      <c r="F2149" s="90" t="str">
        <f t="shared" si="229"/>
        <v>Analytique_compte_PCC10_ctrl</v>
      </c>
      <c r="G2149" s="154">
        <f t="shared" ca="1" si="216"/>
        <v>0</v>
      </c>
    </row>
    <row r="2150" spans="1:7" ht="26.4" x14ac:dyDescent="0.25">
      <c r="A2150" s="153" t="str">
        <f>+Identification!$C$4</f>
        <v>100000001</v>
      </c>
      <c r="B2150" s="153" t="s">
        <v>356</v>
      </c>
      <c r="C2150" s="11" t="s">
        <v>181</v>
      </c>
      <c r="D2150" s="89" t="str">
        <f t="shared" si="230"/>
        <v>ctrl</v>
      </c>
      <c r="E2150" s="90">
        <f>HLOOKUP(D2150,Analytique_compte!$A$3:$S$4,2,FALSE)</f>
        <v>4</v>
      </c>
      <c r="F2150" s="90" t="str">
        <f t="shared" si="229"/>
        <v>Analytique_compte_PCC11_ctrl</v>
      </c>
      <c r="G2150" s="154">
        <f t="shared" ca="1" si="216"/>
        <v>0</v>
      </c>
    </row>
    <row r="2151" spans="1:7" ht="26.4" x14ac:dyDescent="0.25">
      <c r="A2151" s="153" t="str">
        <f>+Identification!$C$4</f>
        <v>100000001</v>
      </c>
      <c r="B2151" s="153" t="s">
        <v>356</v>
      </c>
      <c r="C2151" s="11" t="s">
        <v>182</v>
      </c>
      <c r="D2151" s="89" t="str">
        <f t="shared" si="230"/>
        <v>ctrl</v>
      </c>
      <c r="E2151" s="90">
        <f>HLOOKUP(D2151,Analytique_compte!$A$3:$S$4,2,FALSE)</f>
        <v>4</v>
      </c>
      <c r="F2151" s="90" t="str">
        <f t="shared" si="229"/>
        <v>Analytique_compte_PCC12_ctrl</v>
      </c>
      <c r="G2151" s="154">
        <f t="shared" ca="1" si="216"/>
        <v>0</v>
      </c>
    </row>
    <row r="2152" spans="1:7" ht="26.4" x14ac:dyDescent="0.25">
      <c r="A2152" s="153" t="str">
        <f>+Identification!$C$4</f>
        <v>100000001</v>
      </c>
      <c r="B2152" s="153" t="s">
        <v>356</v>
      </c>
      <c r="C2152" s="11" t="s">
        <v>183</v>
      </c>
      <c r="D2152" s="89" t="str">
        <f t="shared" si="230"/>
        <v>ctrl</v>
      </c>
      <c r="E2152" s="90">
        <f>HLOOKUP(D2152,Analytique_compte!$A$3:$S$4,2,FALSE)</f>
        <v>4</v>
      </c>
      <c r="F2152" s="90" t="str">
        <f t="shared" si="229"/>
        <v>Analytique_compte_PCC13_ctrl</v>
      </c>
      <c r="G2152" s="154">
        <f t="shared" ca="1" si="216"/>
        <v>0</v>
      </c>
    </row>
    <row r="2153" spans="1:7" ht="26.4" x14ac:dyDescent="0.25">
      <c r="A2153" s="153" t="str">
        <f>+Identification!$C$4</f>
        <v>100000001</v>
      </c>
      <c r="B2153" s="153" t="s">
        <v>356</v>
      </c>
      <c r="C2153" s="11" t="s">
        <v>184</v>
      </c>
      <c r="D2153" s="89" t="str">
        <f t="shared" si="230"/>
        <v>ctrl</v>
      </c>
      <c r="E2153" s="90">
        <f>HLOOKUP(D2153,Analytique_compte!$A$3:$S$4,2,FALSE)</f>
        <v>4</v>
      </c>
      <c r="F2153" s="90" t="str">
        <f t="shared" si="229"/>
        <v>Analytique_compte_PCC14_ctrl</v>
      </c>
      <c r="G2153" s="154">
        <f t="shared" ca="1" si="216"/>
        <v>0</v>
      </c>
    </row>
    <row r="2154" spans="1:7" ht="26.4" x14ac:dyDescent="0.25">
      <c r="A2154" s="153" t="str">
        <f>+Identification!$C$4</f>
        <v>100000001</v>
      </c>
      <c r="B2154" s="153" t="s">
        <v>356</v>
      </c>
      <c r="C2154" s="11" t="s">
        <v>185</v>
      </c>
      <c r="D2154" s="89" t="str">
        <f t="shared" si="230"/>
        <v>ctrl</v>
      </c>
      <c r="E2154" s="90">
        <f>HLOOKUP(D2154,Analytique_compte!$A$3:$S$4,2,FALSE)</f>
        <v>4</v>
      </c>
      <c r="F2154" s="90" t="str">
        <f t="shared" si="229"/>
        <v>Analytique_compte_PCC15_ctrl</v>
      </c>
      <c r="G2154" s="154">
        <f t="shared" ca="1" si="216"/>
        <v>0</v>
      </c>
    </row>
    <row r="2155" spans="1:7" ht="26.4" x14ac:dyDescent="0.25">
      <c r="A2155" s="153" t="str">
        <f>+Identification!$C$4</f>
        <v>100000001</v>
      </c>
      <c r="B2155" s="153" t="s">
        <v>356</v>
      </c>
      <c r="C2155" s="11" t="s">
        <v>186</v>
      </c>
      <c r="D2155" s="89" t="str">
        <f t="shared" si="230"/>
        <v>ctrl</v>
      </c>
      <c r="E2155" s="90">
        <f>HLOOKUP(D2155,Analytique_compte!$A$3:$S$4,2,FALSE)</f>
        <v>4</v>
      </c>
      <c r="F2155" s="90" t="str">
        <f t="shared" si="229"/>
        <v>Analytique_compte_PCC16_ctrl</v>
      </c>
      <c r="G2155" s="154">
        <f t="shared" ca="1" si="216"/>
        <v>0</v>
      </c>
    </row>
    <row r="2156" spans="1:7" ht="26.4" x14ac:dyDescent="0.25">
      <c r="A2156" s="153" t="str">
        <f>+Identification!$C$4</f>
        <v>100000001</v>
      </c>
      <c r="B2156" s="153" t="s">
        <v>356</v>
      </c>
      <c r="C2156" s="11" t="s">
        <v>187</v>
      </c>
      <c r="D2156" s="89" t="str">
        <f t="shared" si="230"/>
        <v>ctrl</v>
      </c>
      <c r="E2156" s="90">
        <f>HLOOKUP(D2156,Analytique_compte!$A$3:$S$4,2,FALSE)</f>
        <v>4</v>
      </c>
      <c r="F2156" s="90" t="str">
        <f t="shared" si="229"/>
        <v>Analytique_compte_PCC17_ctrl</v>
      </c>
      <c r="G2156" s="154">
        <f t="shared" ca="1" si="216"/>
        <v>0</v>
      </c>
    </row>
    <row r="2157" spans="1:7" ht="26.4" x14ac:dyDescent="0.25">
      <c r="A2157" s="153" t="str">
        <f>+Identification!$C$4</f>
        <v>100000001</v>
      </c>
      <c r="B2157" s="153" t="s">
        <v>356</v>
      </c>
      <c r="C2157" s="11" t="s">
        <v>188</v>
      </c>
      <c r="D2157" s="89" t="str">
        <f t="shared" si="230"/>
        <v>ctrl</v>
      </c>
      <c r="E2157" s="90">
        <f>HLOOKUP(D2157,Analytique_compte!$A$3:$S$4,2,FALSE)</f>
        <v>4</v>
      </c>
      <c r="F2157" s="90" t="str">
        <f t="shared" si="229"/>
        <v>Analytique_compte_PCC18_ctrl</v>
      </c>
      <c r="G2157" s="154">
        <f t="shared" ca="1" si="216"/>
        <v>0</v>
      </c>
    </row>
    <row r="2158" spans="1:7" ht="26.4" x14ac:dyDescent="0.25">
      <c r="A2158" s="153" t="str">
        <f>+Identification!$C$4</f>
        <v>100000001</v>
      </c>
      <c r="B2158" s="153" t="s">
        <v>356</v>
      </c>
      <c r="C2158" s="11" t="s">
        <v>189</v>
      </c>
      <c r="D2158" s="89" t="str">
        <f t="shared" si="230"/>
        <v>ctrl</v>
      </c>
      <c r="E2158" s="90">
        <f>HLOOKUP(D2158,Analytique_compte!$A$3:$S$4,2,FALSE)</f>
        <v>4</v>
      </c>
      <c r="F2158" s="90" t="str">
        <f t="shared" si="229"/>
        <v>Analytique_compte_PCC19_ctrl</v>
      </c>
      <c r="G2158" s="154">
        <f t="shared" ref="G2158:G2221" ca="1" si="231">VLOOKUP(C2158,ana_compte,E2158,FALSE)</f>
        <v>0</v>
      </c>
    </row>
    <row r="2159" spans="1:7" ht="26.4" x14ac:dyDescent="0.25">
      <c r="A2159" s="153" t="str">
        <f>+Identification!$C$4</f>
        <v>100000001</v>
      </c>
      <c r="B2159" s="153" t="s">
        <v>356</v>
      </c>
      <c r="C2159" s="11" t="s">
        <v>190</v>
      </c>
      <c r="D2159" s="89" t="str">
        <f t="shared" si="230"/>
        <v>ctrl</v>
      </c>
      <c r="E2159" s="90">
        <f>HLOOKUP(D2159,Analytique_compte!$A$3:$S$4,2,FALSE)</f>
        <v>4</v>
      </c>
      <c r="F2159" s="90" t="str">
        <f t="shared" si="229"/>
        <v>Analytique_compte_PCC20_ctrl</v>
      </c>
      <c r="G2159" s="154">
        <f t="shared" ca="1" si="231"/>
        <v>0</v>
      </c>
    </row>
    <row r="2160" spans="1:7" ht="26.4" x14ac:dyDescent="0.25">
      <c r="A2160" s="153" t="str">
        <f>+Identification!$C$4</f>
        <v>100000001</v>
      </c>
      <c r="B2160" s="153" t="s">
        <v>356</v>
      </c>
      <c r="C2160" s="11" t="s">
        <v>191</v>
      </c>
      <c r="D2160" s="89" t="str">
        <f t="shared" si="230"/>
        <v>ctrl</v>
      </c>
      <c r="E2160" s="90">
        <f>HLOOKUP(D2160,Analytique_compte!$A$3:$S$4,2,FALSE)</f>
        <v>4</v>
      </c>
      <c r="F2160" s="90" t="str">
        <f t="shared" si="229"/>
        <v>Analytique_compte_PCC21_ctrl</v>
      </c>
      <c r="G2160" s="154">
        <f t="shared" ca="1" si="231"/>
        <v>0</v>
      </c>
    </row>
    <row r="2161" spans="1:7" ht="26.4" x14ac:dyDescent="0.25">
      <c r="A2161" s="153" t="str">
        <f>+Identification!$C$4</f>
        <v>100000001</v>
      </c>
      <c r="B2161" s="153" t="s">
        <v>356</v>
      </c>
      <c r="C2161" s="11" t="s">
        <v>192</v>
      </c>
      <c r="D2161" s="89" t="str">
        <f t="shared" si="230"/>
        <v>ctrl</v>
      </c>
      <c r="E2161" s="90">
        <f>HLOOKUP(D2161,Analytique_compte!$A$3:$S$4,2,FALSE)</f>
        <v>4</v>
      </c>
      <c r="F2161" s="90" t="str">
        <f t="shared" si="229"/>
        <v>Analytique_compte_PCC22_ctrl</v>
      </c>
      <c r="G2161" s="154">
        <f t="shared" ca="1" si="231"/>
        <v>0</v>
      </c>
    </row>
    <row r="2162" spans="1:7" ht="26.4" x14ac:dyDescent="0.25">
      <c r="A2162" s="153" t="str">
        <f>+Identification!$C$4</f>
        <v>100000001</v>
      </c>
      <c r="B2162" s="153" t="s">
        <v>356</v>
      </c>
      <c r="C2162" s="11" t="s">
        <v>193</v>
      </c>
      <c r="D2162" s="89" t="str">
        <f t="shared" si="230"/>
        <v>ctrl</v>
      </c>
      <c r="E2162" s="90">
        <f>HLOOKUP(D2162,Analytique_compte!$A$3:$S$4,2,FALSE)</f>
        <v>4</v>
      </c>
      <c r="F2162" s="90" t="str">
        <f t="shared" si="229"/>
        <v>Analytique_compte_PCC23_ctrl</v>
      </c>
      <c r="G2162" s="154">
        <f t="shared" ca="1" si="231"/>
        <v>0</v>
      </c>
    </row>
    <row r="2163" spans="1:7" ht="26.4" x14ac:dyDescent="0.25">
      <c r="A2163" s="153" t="str">
        <f>+Identification!$C$4</f>
        <v>100000001</v>
      </c>
      <c r="B2163" s="153" t="s">
        <v>356</v>
      </c>
      <c r="C2163" s="11" t="s">
        <v>194</v>
      </c>
      <c r="D2163" s="89" t="str">
        <f t="shared" si="230"/>
        <v>ctrl</v>
      </c>
      <c r="E2163" s="90">
        <f>HLOOKUP(D2163,Analytique_compte!$A$3:$S$4,2,FALSE)</f>
        <v>4</v>
      </c>
      <c r="F2163" s="90" t="str">
        <f t="shared" si="229"/>
        <v>Analytique_compte_PCC24_ctrl</v>
      </c>
      <c r="G2163" s="154">
        <f t="shared" ca="1" si="231"/>
        <v>0</v>
      </c>
    </row>
    <row r="2164" spans="1:7" ht="26.4" x14ac:dyDescent="0.25">
      <c r="A2164" s="153" t="str">
        <f>+Identification!$C$4</f>
        <v>100000001</v>
      </c>
      <c r="B2164" s="153" t="s">
        <v>356</v>
      </c>
      <c r="C2164" s="11" t="s">
        <v>195</v>
      </c>
      <c r="D2164" s="89" t="str">
        <f t="shared" si="230"/>
        <v>ctrl</v>
      </c>
      <c r="E2164" s="90">
        <f>HLOOKUP(D2164,Analytique_compte!$A$3:$S$4,2,FALSE)</f>
        <v>4</v>
      </c>
      <c r="F2164" s="90" t="str">
        <f t="shared" si="229"/>
        <v>Analytique_compte_PCC25_ctrl</v>
      </c>
      <c r="G2164" s="154">
        <f t="shared" ca="1" si="231"/>
        <v>0</v>
      </c>
    </row>
    <row r="2165" spans="1:7" ht="26.4" x14ac:dyDescent="0.25">
      <c r="A2165" s="153" t="str">
        <f>+Identification!$C$4</f>
        <v>100000001</v>
      </c>
      <c r="B2165" s="153" t="s">
        <v>356</v>
      </c>
      <c r="C2165" s="11" t="s">
        <v>196</v>
      </c>
      <c r="D2165" s="89" t="str">
        <f t="shared" si="230"/>
        <v>ctrl</v>
      </c>
      <c r="E2165" s="90">
        <f>HLOOKUP(D2165,Analytique_compte!$A$3:$S$4,2,FALSE)</f>
        <v>4</v>
      </c>
      <c r="F2165" s="90" t="str">
        <f t="shared" si="229"/>
        <v>Analytique_compte_PCC26_ctrl</v>
      </c>
      <c r="G2165" s="154">
        <f t="shared" ca="1" si="231"/>
        <v>0</v>
      </c>
    </row>
    <row r="2166" spans="1:7" ht="26.4" x14ac:dyDescent="0.25">
      <c r="A2166" s="153" t="str">
        <f>+Identification!$C$4</f>
        <v>100000001</v>
      </c>
      <c r="B2166" s="153" t="s">
        <v>356</v>
      </c>
      <c r="C2166" s="11" t="s">
        <v>197</v>
      </c>
      <c r="D2166" s="89" t="str">
        <f t="shared" si="230"/>
        <v>ctrl</v>
      </c>
      <c r="E2166" s="90">
        <f>HLOOKUP(D2166,Analytique_compte!$A$3:$S$4,2,FALSE)</f>
        <v>4</v>
      </c>
      <c r="F2166" s="90" t="str">
        <f t="shared" si="229"/>
        <v>Analytique_compte_PCC27_ctrl</v>
      </c>
      <c r="G2166" s="154">
        <f t="shared" ca="1" si="231"/>
        <v>0</v>
      </c>
    </row>
    <row r="2167" spans="1:7" ht="26.4" x14ac:dyDescent="0.25">
      <c r="A2167" s="153" t="str">
        <f>+Identification!$C$4</f>
        <v>100000001</v>
      </c>
      <c r="B2167" s="153" t="s">
        <v>356</v>
      </c>
      <c r="C2167" s="11" t="s">
        <v>198</v>
      </c>
      <c r="D2167" s="89" t="str">
        <f t="shared" si="230"/>
        <v>ctrl</v>
      </c>
      <c r="E2167" s="90">
        <f>HLOOKUP(D2167,Analytique_compte!$A$3:$S$4,2,FALSE)</f>
        <v>4</v>
      </c>
      <c r="F2167" s="90" t="str">
        <f t="shared" si="229"/>
        <v>Analytique_compte_PCC28_ctrl</v>
      </c>
      <c r="G2167" s="154">
        <f t="shared" ca="1" si="231"/>
        <v>0</v>
      </c>
    </row>
    <row r="2168" spans="1:7" ht="26.4" x14ac:dyDescent="0.25">
      <c r="A2168" s="153" t="str">
        <f>+Identification!$C$4</f>
        <v>100000001</v>
      </c>
      <c r="B2168" s="153" t="s">
        <v>356</v>
      </c>
      <c r="C2168" s="11" t="s">
        <v>199</v>
      </c>
      <c r="D2168" s="89" t="str">
        <f t="shared" si="230"/>
        <v>ctrl</v>
      </c>
      <c r="E2168" s="90">
        <f>HLOOKUP(D2168,Analytique_compte!$A$3:$S$4,2,FALSE)</f>
        <v>4</v>
      </c>
      <c r="F2168" s="90" t="str">
        <f t="shared" si="229"/>
        <v>Analytique_compte_PCC29_ctrl</v>
      </c>
      <c r="G2168" s="154">
        <f t="shared" ca="1" si="231"/>
        <v>0</v>
      </c>
    </row>
    <row r="2169" spans="1:7" ht="26.4" x14ac:dyDescent="0.25">
      <c r="A2169" s="153" t="str">
        <f>+Identification!$C$4</f>
        <v>100000001</v>
      </c>
      <c r="B2169" s="153" t="s">
        <v>356</v>
      </c>
      <c r="C2169" s="11" t="s">
        <v>200</v>
      </c>
      <c r="D2169" s="89" t="str">
        <f t="shared" si="230"/>
        <v>ctrl</v>
      </c>
      <c r="E2169" s="90">
        <f>HLOOKUP(D2169,Analytique_compte!$A$3:$S$4,2,FALSE)</f>
        <v>4</v>
      </c>
      <c r="F2169" s="90" t="str">
        <f t="shared" si="229"/>
        <v>Analytique_compte_PCC30_ctrl</v>
      </c>
      <c r="G2169" s="154">
        <f t="shared" ca="1" si="231"/>
        <v>0</v>
      </c>
    </row>
    <row r="2170" spans="1:7" ht="26.4" x14ac:dyDescent="0.25">
      <c r="A2170" s="153" t="str">
        <f>+Identification!$C$4</f>
        <v>100000001</v>
      </c>
      <c r="B2170" s="153" t="s">
        <v>356</v>
      </c>
      <c r="C2170" s="11" t="s">
        <v>201</v>
      </c>
      <c r="D2170" s="89" t="str">
        <f t="shared" si="230"/>
        <v>ctrl</v>
      </c>
      <c r="E2170" s="90">
        <f>HLOOKUP(D2170,Analytique_compte!$A$3:$S$4,2,FALSE)</f>
        <v>4</v>
      </c>
      <c r="F2170" s="90" t="str">
        <f t="shared" si="229"/>
        <v>Analytique_compte_PCC31_ctrl</v>
      </c>
      <c r="G2170" s="154">
        <f t="shared" ca="1" si="231"/>
        <v>0</v>
      </c>
    </row>
    <row r="2171" spans="1:7" ht="26.4" x14ac:dyDescent="0.25">
      <c r="A2171" s="153" t="str">
        <f>+Identification!$C$4</f>
        <v>100000001</v>
      </c>
      <c r="B2171" s="153" t="s">
        <v>356</v>
      </c>
      <c r="C2171" s="11" t="s">
        <v>202</v>
      </c>
      <c r="D2171" s="89" t="str">
        <f t="shared" si="230"/>
        <v>ctrl</v>
      </c>
      <c r="E2171" s="90">
        <f>HLOOKUP(D2171,Analytique_compte!$A$3:$S$4,2,FALSE)</f>
        <v>4</v>
      </c>
      <c r="F2171" s="90" t="str">
        <f t="shared" si="229"/>
        <v>Analytique_compte_PCC32_ctrl</v>
      </c>
      <c r="G2171" s="154">
        <f t="shared" ca="1" si="231"/>
        <v>0</v>
      </c>
    </row>
    <row r="2172" spans="1:7" ht="26.4" x14ac:dyDescent="0.25">
      <c r="A2172" s="153" t="str">
        <f>+Identification!$C$4</f>
        <v>100000001</v>
      </c>
      <c r="B2172" s="153" t="s">
        <v>356</v>
      </c>
      <c r="C2172" s="11" t="s">
        <v>203</v>
      </c>
      <c r="D2172" s="89" t="str">
        <f t="shared" si="230"/>
        <v>ctrl</v>
      </c>
      <c r="E2172" s="90">
        <f>HLOOKUP(D2172,Analytique_compte!$A$3:$S$4,2,FALSE)</f>
        <v>4</v>
      </c>
      <c r="F2172" s="90" t="str">
        <f t="shared" si="229"/>
        <v>Analytique_compte_PCC33_ctrl</v>
      </c>
      <c r="G2172" s="154">
        <f t="shared" ca="1" si="231"/>
        <v>0</v>
      </c>
    </row>
    <row r="2173" spans="1:7" ht="26.4" x14ac:dyDescent="0.25">
      <c r="A2173" s="153" t="str">
        <f>+Identification!$C$4</f>
        <v>100000001</v>
      </c>
      <c r="B2173" s="153" t="s">
        <v>356</v>
      </c>
      <c r="C2173" s="11" t="s">
        <v>204</v>
      </c>
      <c r="D2173" s="89" t="str">
        <f t="shared" si="230"/>
        <v>ctrl</v>
      </c>
      <c r="E2173" s="90">
        <f>HLOOKUP(D2173,Analytique_compte!$A$3:$S$4,2,FALSE)</f>
        <v>4</v>
      </c>
      <c r="F2173" s="90" t="str">
        <f t="shared" si="229"/>
        <v>Analytique_compte_PCC34_ctrl</v>
      </c>
      <c r="G2173" s="154">
        <f t="shared" ca="1" si="231"/>
        <v>0</v>
      </c>
    </row>
    <row r="2174" spans="1:7" ht="26.4" x14ac:dyDescent="0.25">
      <c r="A2174" s="153" t="str">
        <f>+Identification!$C$4</f>
        <v>100000001</v>
      </c>
      <c r="B2174" s="153" t="s">
        <v>356</v>
      </c>
      <c r="C2174" s="11" t="s">
        <v>205</v>
      </c>
      <c r="D2174" s="89" t="str">
        <f t="shared" si="230"/>
        <v>ctrl</v>
      </c>
      <c r="E2174" s="90">
        <f>HLOOKUP(D2174,Analytique_compte!$A$3:$S$4,2,FALSE)</f>
        <v>4</v>
      </c>
      <c r="F2174" s="90" t="str">
        <f t="shared" si="229"/>
        <v>Analytique_compte_PCC35_ctrl</v>
      </c>
      <c r="G2174" s="154">
        <f t="shared" ca="1" si="231"/>
        <v>0</v>
      </c>
    </row>
    <row r="2175" spans="1:7" ht="26.4" x14ac:dyDescent="0.25">
      <c r="A2175" s="153" t="str">
        <f>+Identification!$C$4</f>
        <v>100000001</v>
      </c>
      <c r="B2175" s="153" t="s">
        <v>356</v>
      </c>
      <c r="C2175" s="11" t="s">
        <v>206</v>
      </c>
      <c r="D2175" s="89" t="str">
        <f t="shared" si="230"/>
        <v>ctrl</v>
      </c>
      <c r="E2175" s="90">
        <f>HLOOKUP(D2175,Analytique_compte!$A$3:$S$4,2,FALSE)</f>
        <v>4</v>
      </c>
      <c r="F2175" s="90" t="str">
        <f t="shared" si="229"/>
        <v>Analytique_compte_PCC36_ctrl</v>
      </c>
      <c r="G2175" s="154">
        <f t="shared" ca="1" si="231"/>
        <v>0</v>
      </c>
    </row>
    <row r="2176" spans="1:7" ht="26.4" x14ac:dyDescent="0.25">
      <c r="A2176" s="153" t="str">
        <f>+Identification!$C$4</f>
        <v>100000001</v>
      </c>
      <c r="B2176" s="153" t="s">
        <v>356</v>
      </c>
      <c r="C2176" s="11" t="s">
        <v>207</v>
      </c>
      <c r="D2176" s="89" t="str">
        <f t="shared" si="230"/>
        <v>ctrl</v>
      </c>
      <c r="E2176" s="90">
        <f>HLOOKUP(D2176,Analytique_compte!$A$3:$S$4,2,FALSE)</f>
        <v>4</v>
      </c>
      <c r="F2176" s="90" t="str">
        <f t="shared" si="229"/>
        <v>Analytique_compte_PCC37_ctrl</v>
      </c>
      <c r="G2176" s="154">
        <f t="shared" ca="1" si="231"/>
        <v>0</v>
      </c>
    </row>
    <row r="2177" spans="1:7" ht="26.4" x14ac:dyDescent="0.25">
      <c r="A2177" s="153" t="str">
        <f>+Identification!$C$4</f>
        <v>100000001</v>
      </c>
      <c r="B2177" s="153" t="s">
        <v>356</v>
      </c>
      <c r="C2177" s="11" t="s">
        <v>208</v>
      </c>
      <c r="D2177" s="89" t="str">
        <f t="shared" si="230"/>
        <v>ctrl</v>
      </c>
      <c r="E2177" s="90">
        <f>HLOOKUP(D2177,Analytique_compte!$A$3:$S$4,2,FALSE)</f>
        <v>4</v>
      </c>
      <c r="F2177" s="90" t="str">
        <f t="shared" si="229"/>
        <v>Analytique_compte_PCC38_ctrl</v>
      </c>
      <c r="G2177" s="154">
        <f t="shared" ca="1" si="231"/>
        <v>0</v>
      </c>
    </row>
    <row r="2178" spans="1:7" ht="26.4" x14ac:dyDescent="0.25">
      <c r="A2178" s="153" t="str">
        <f>+Identification!$C$4</f>
        <v>100000001</v>
      </c>
      <c r="B2178" s="153" t="s">
        <v>356</v>
      </c>
      <c r="C2178" s="11" t="s">
        <v>209</v>
      </c>
      <c r="D2178" s="89" t="str">
        <f t="shared" si="230"/>
        <v>ctrl</v>
      </c>
      <c r="E2178" s="90">
        <f>HLOOKUP(D2178,Analytique_compte!$A$3:$S$4,2,FALSE)</f>
        <v>4</v>
      </c>
      <c r="F2178" s="90" t="str">
        <f t="shared" si="229"/>
        <v>Analytique_compte_PCC39_ctrl</v>
      </c>
      <c r="G2178" s="154">
        <f t="shared" ca="1" si="231"/>
        <v>0</v>
      </c>
    </row>
    <row r="2179" spans="1:7" ht="26.4" x14ac:dyDescent="0.25">
      <c r="A2179" s="153" t="str">
        <f>+Identification!$C$4</f>
        <v>100000001</v>
      </c>
      <c r="B2179" s="153" t="s">
        <v>356</v>
      </c>
      <c r="C2179" s="11" t="s">
        <v>210</v>
      </c>
      <c r="D2179" s="89" t="str">
        <f t="shared" si="230"/>
        <v>ctrl</v>
      </c>
      <c r="E2179" s="90">
        <f>HLOOKUP(D2179,Analytique_compte!$A$3:$S$4,2,FALSE)</f>
        <v>4</v>
      </c>
      <c r="F2179" s="90" t="str">
        <f t="shared" si="229"/>
        <v>Analytique_compte_PCC40_ctrl</v>
      </c>
      <c r="G2179" s="154">
        <f t="shared" ca="1" si="231"/>
        <v>0</v>
      </c>
    </row>
    <row r="2180" spans="1:7" ht="26.4" x14ac:dyDescent="0.25">
      <c r="A2180" s="153" t="str">
        <f>+Identification!$C$4</f>
        <v>100000001</v>
      </c>
      <c r="B2180" s="153" t="s">
        <v>356</v>
      </c>
      <c r="C2180" s="11" t="s">
        <v>211</v>
      </c>
      <c r="D2180" s="89" t="str">
        <f t="shared" si="230"/>
        <v>ctrl</v>
      </c>
      <c r="E2180" s="90">
        <f>HLOOKUP(D2180,Analytique_compte!$A$3:$S$4,2,FALSE)</f>
        <v>4</v>
      </c>
      <c r="F2180" s="90" t="str">
        <f t="shared" si="229"/>
        <v>Analytique_compte_PCC41_ctrl</v>
      </c>
      <c r="G2180" s="154">
        <f t="shared" ca="1" si="231"/>
        <v>0</v>
      </c>
    </row>
    <row r="2181" spans="1:7" ht="26.4" x14ac:dyDescent="0.25">
      <c r="A2181" s="153" t="str">
        <f>+Identification!$C$4</f>
        <v>100000001</v>
      </c>
      <c r="B2181" s="153" t="s">
        <v>356</v>
      </c>
      <c r="C2181" s="11" t="s">
        <v>212</v>
      </c>
      <c r="D2181" s="89" t="str">
        <f t="shared" si="230"/>
        <v>ctrl</v>
      </c>
      <c r="E2181" s="90">
        <f>HLOOKUP(D2181,Analytique_compte!$A$3:$S$4,2,FALSE)</f>
        <v>4</v>
      </c>
      <c r="F2181" s="90" t="str">
        <f t="shared" si="229"/>
        <v>Analytique_compte_PCC42_ctrl</v>
      </c>
      <c r="G2181" s="154">
        <f t="shared" ca="1" si="231"/>
        <v>0</v>
      </c>
    </row>
    <row r="2182" spans="1:7" ht="26.4" x14ac:dyDescent="0.25">
      <c r="A2182" s="153" t="str">
        <f>+Identification!$C$4</f>
        <v>100000001</v>
      </c>
      <c r="B2182" s="153" t="s">
        <v>356</v>
      </c>
      <c r="C2182" s="11" t="s">
        <v>213</v>
      </c>
      <c r="D2182" s="89" t="str">
        <f t="shared" si="230"/>
        <v>ctrl</v>
      </c>
      <c r="E2182" s="90">
        <f>HLOOKUP(D2182,Analytique_compte!$A$3:$S$4,2,FALSE)</f>
        <v>4</v>
      </c>
      <c r="F2182" s="90" t="str">
        <f t="shared" si="229"/>
        <v>Analytique_compte_PCC43_ctrl</v>
      </c>
      <c r="G2182" s="154">
        <f t="shared" ca="1" si="231"/>
        <v>0</v>
      </c>
    </row>
    <row r="2183" spans="1:7" ht="26.4" x14ac:dyDescent="0.25">
      <c r="A2183" s="153" t="str">
        <f>+Identification!$C$4</f>
        <v>100000001</v>
      </c>
      <c r="B2183" s="153" t="s">
        <v>356</v>
      </c>
      <c r="C2183" s="11" t="s">
        <v>214</v>
      </c>
      <c r="D2183" s="89" t="str">
        <f t="shared" si="230"/>
        <v>ctrl</v>
      </c>
      <c r="E2183" s="90">
        <f>HLOOKUP(D2183,Analytique_compte!$A$3:$S$4,2,FALSE)</f>
        <v>4</v>
      </c>
      <c r="F2183" s="90" t="str">
        <f t="shared" si="229"/>
        <v>Analytique_compte_PCC44_ctrl</v>
      </c>
      <c r="G2183" s="154">
        <f t="shared" ca="1" si="231"/>
        <v>0</v>
      </c>
    </row>
    <row r="2184" spans="1:7" ht="26.4" x14ac:dyDescent="0.25">
      <c r="A2184" s="153" t="str">
        <f>+Identification!$C$4</f>
        <v>100000001</v>
      </c>
      <c r="B2184" s="153" t="s">
        <v>356</v>
      </c>
      <c r="C2184" s="11" t="s">
        <v>215</v>
      </c>
      <c r="D2184" s="89" t="str">
        <f t="shared" si="230"/>
        <v>ctrl</v>
      </c>
      <c r="E2184" s="90">
        <f>HLOOKUP(D2184,Analytique_compte!$A$3:$S$4,2,FALSE)</f>
        <v>4</v>
      </c>
      <c r="F2184" s="90" t="str">
        <f t="shared" si="229"/>
        <v>Analytique_compte_PCC45_ctrl</v>
      </c>
      <c r="G2184" s="154">
        <f t="shared" ca="1" si="231"/>
        <v>0</v>
      </c>
    </row>
    <row r="2185" spans="1:7" ht="26.4" x14ac:dyDescent="0.25">
      <c r="A2185" s="153" t="str">
        <f>+Identification!$C$4</f>
        <v>100000001</v>
      </c>
      <c r="B2185" s="153" t="s">
        <v>356</v>
      </c>
      <c r="C2185" s="11" t="s">
        <v>216</v>
      </c>
      <c r="D2185" s="89" t="str">
        <f t="shared" si="230"/>
        <v>ctrl</v>
      </c>
      <c r="E2185" s="90">
        <f>HLOOKUP(D2185,Analytique_compte!$A$3:$S$4,2,FALSE)</f>
        <v>4</v>
      </c>
      <c r="F2185" s="90" t="str">
        <f t="shared" si="229"/>
        <v>Analytique_compte_PCC46_ctrl</v>
      </c>
      <c r="G2185" s="154">
        <f t="shared" ca="1" si="231"/>
        <v>0</v>
      </c>
    </row>
    <row r="2186" spans="1:7" ht="26.4" x14ac:dyDescent="0.25">
      <c r="A2186" s="153" t="str">
        <f>+Identification!$C$4</f>
        <v>100000001</v>
      </c>
      <c r="B2186" s="153" t="s">
        <v>356</v>
      </c>
      <c r="C2186" s="11" t="s">
        <v>217</v>
      </c>
      <c r="D2186" s="89" t="str">
        <f t="shared" si="230"/>
        <v>ctrl</v>
      </c>
      <c r="E2186" s="90">
        <f>HLOOKUP(D2186,Analytique_compte!$A$3:$S$4,2,FALSE)</f>
        <v>4</v>
      </c>
      <c r="F2186" s="90" t="str">
        <f t="shared" si="229"/>
        <v>Analytique_compte_PCC47_ctrl</v>
      </c>
      <c r="G2186" s="154">
        <f t="shared" ca="1" si="231"/>
        <v>0</v>
      </c>
    </row>
    <row r="2187" spans="1:7" ht="26.4" x14ac:dyDescent="0.25">
      <c r="A2187" s="153" t="str">
        <f>+Identification!$C$4</f>
        <v>100000001</v>
      </c>
      <c r="B2187" s="153" t="s">
        <v>356</v>
      </c>
      <c r="C2187" s="11" t="s">
        <v>218</v>
      </c>
      <c r="D2187" s="89" t="str">
        <f t="shared" si="230"/>
        <v>ctrl</v>
      </c>
      <c r="E2187" s="90">
        <f>HLOOKUP(D2187,Analytique_compte!$A$3:$S$4,2,FALSE)</f>
        <v>4</v>
      </c>
      <c r="F2187" s="90" t="str">
        <f t="shared" si="229"/>
        <v>Analytique_compte_PCC48_ctrl</v>
      </c>
      <c r="G2187" s="154">
        <f t="shared" ca="1" si="231"/>
        <v>0</v>
      </c>
    </row>
    <row r="2188" spans="1:7" ht="26.4" x14ac:dyDescent="0.25">
      <c r="A2188" s="153" t="str">
        <f>+Identification!$C$4</f>
        <v>100000001</v>
      </c>
      <c r="B2188" s="153" t="s">
        <v>356</v>
      </c>
      <c r="C2188" s="11" t="s">
        <v>219</v>
      </c>
      <c r="D2188" s="89" t="str">
        <f t="shared" si="230"/>
        <v>ctrl</v>
      </c>
      <c r="E2188" s="90">
        <f>HLOOKUP(D2188,Analytique_compte!$A$3:$S$4,2,FALSE)</f>
        <v>4</v>
      </c>
      <c r="F2188" s="90" t="str">
        <f t="shared" si="229"/>
        <v>Analytique_compte_PCC49_ctrl</v>
      </c>
      <c r="G2188" s="154">
        <f t="shared" ca="1" si="231"/>
        <v>0</v>
      </c>
    </row>
    <row r="2189" spans="1:7" ht="26.4" x14ac:dyDescent="0.25">
      <c r="A2189" s="153" t="str">
        <f>+Identification!$C$4</f>
        <v>100000001</v>
      </c>
      <c r="B2189" s="153" t="s">
        <v>356</v>
      </c>
      <c r="C2189" s="11" t="s">
        <v>220</v>
      </c>
      <c r="D2189" s="89" t="str">
        <f t="shared" si="230"/>
        <v>ctrl</v>
      </c>
      <c r="E2189" s="90">
        <f>HLOOKUP(D2189,Analytique_compte!$A$3:$S$4,2,FALSE)</f>
        <v>4</v>
      </c>
      <c r="F2189" s="90" t="str">
        <f t="shared" si="229"/>
        <v>Analytique_compte_PCC50_ctrl</v>
      </c>
      <c r="G2189" s="154">
        <f t="shared" ca="1" si="231"/>
        <v>0</v>
      </c>
    </row>
    <row r="2190" spans="1:7" ht="26.4" x14ac:dyDescent="0.25">
      <c r="A2190" s="153" t="str">
        <f>+Identification!$C$4</f>
        <v>100000001</v>
      </c>
      <c r="B2190" s="153" t="s">
        <v>356</v>
      </c>
      <c r="C2190" s="11" t="s">
        <v>221</v>
      </c>
      <c r="D2190" s="89" t="str">
        <f t="shared" si="230"/>
        <v>ctrl</v>
      </c>
      <c r="E2190" s="90">
        <f>HLOOKUP(D2190,Analytique_compte!$A$3:$S$4,2,FALSE)</f>
        <v>4</v>
      </c>
      <c r="F2190" s="90" t="str">
        <f t="shared" si="229"/>
        <v>Analytique_compte_PCC51_ctrl</v>
      </c>
      <c r="G2190" s="154">
        <f t="shared" ca="1" si="231"/>
        <v>0</v>
      </c>
    </row>
    <row r="2191" spans="1:7" ht="26.4" x14ac:dyDescent="0.25">
      <c r="A2191" s="153" t="str">
        <f>+Identification!$C$4</f>
        <v>100000001</v>
      </c>
      <c r="B2191" s="153" t="s">
        <v>356</v>
      </c>
      <c r="C2191" s="11" t="s">
        <v>222</v>
      </c>
      <c r="D2191" s="89" t="str">
        <f t="shared" si="230"/>
        <v>ctrl</v>
      </c>
      <c r="E2191" s="90">
        <f>HLOOKUP(D2191,Analytique_compte!$A$3:$S$4,2,FALSE)</f>
        <v>4</v>
      </c>
      <c r="F2191" s="90" t="str">
        <f t="shared" si="229"/>
        <v>Analytique_compte_PCC52_ctrl</v>
      </c>
      <c r="G2191" s="154">
        <f t="shared" ca="1" si="231"/>
        <v>0</v>
      </c>
    </row>
    <row r="2192" spans="1:7" ht="26.4" x14ac:dyDescent="0.25">
      <c r="A2192" s="153" t="str">
        <f>+Identification!$C$4</f>
        <v>100000001</v>
      </c>
      <c r="B2192" s="153" t="s">
        <v>356</v>
      </c>
      <c r="C2192" s="11" t="s">
        <v>223</v>
      </c>
      <c r="D2192" s="89" t="str">
        <f t="shared" si="230"/>
        <v>ctrl</v>
      </c>
      <c r="E2192" s="90">
        <f>HLOOKUP(D2192,Analytique_compte!$A$3:$S$4,2,FALSE)</f>
        <v>4</v>
      </c>
      <c r="F2192" s="90" t="str">
        <f t="shared" si="229"/>
        <v>Analytique_compte_PCC53_ctrl</v>
      </c>
      <c r="G2192" s="154">
        <f t="shared" ca="1" si="231"/>
        <v>0</v>
      </c>
    </row>
    <row r="2193" spans="1:7" ht="26.4" x14ac:dyDescent="0.25">
      <c r="A2193" s="153" t="str">
        <f>+Identification!$C$4</f>
        <v>100000001</v>
      </c>
      <c r="B2193" s="153" t="s">
        <v>356</v>
      </c>
      <c r="C2193" s="11" t="s">
        <v>224</v>
      </c>
      <c r="D2193" s="89" t="str">
        <f t="shared" si="230"/>
        <v>ctrl</v>
      </c>
      <c r="E2193" s="90">
        <f>HLOOKUP(D2193,Analytique_compte!$A$3:$S$4,2,FALSE)</f>
        <v>4</v>
      </c>
      <c r="F2193" s="90" t="str">
        <f t="shared" si="229"/>
        <v>Analytique_compte_PCC54_ctrl</v>
      </c>
      <c r="G2193" s="154">
        <f t="shared" ca="1" si="231"/>
        <v>0</v>
      </c>
    </row>
    <row r="2194" spans="1:7" ht="26.4" x14ac:dyDescent="0.25">
      <c r="A2194" s="153" t="str">
        <f>+Identification!$C$4</f>
        <v>100000001</v>
      </c>
      <c r="B2194" s="153" t="s">
        <v>356</v>
      </c>
      <c r="C2194" s="11" t="s">
        <v>225</v>
      </c>
      <c r="D2194" s="89" t="str">
        <f t="shared" si="230"/>
        <v>ctrl</v>
      </c>
      <c r="E2194" s="90">
        <f>HLOOKUP(D2194,Analytique_compte!$A$3:$S$4,2,FALSE)</f>
        <v>4</v>
      </c>
      <c r="F2194" s="90" t="str">
        <f t="shared" si="229"/>
        <v>Analytique_compte_PCC55_ctrl</v>
      </c>
      <c r="G2194" s="154">
        <f t="shared" ca="1" si="231"/>
        <v>0</v>
      </c>
    </row>
    <row r="2195" spans="1:7" ht="26.4" x14ac:dyDescent="0.25">
      <c r="A2195" s="153" t="str">
        <f>+Identification!$C$4</f>
        <v>100000001</v>
      </c>
      <c r="B2195" s="153" t="s">
        <v>356</v>
      </c>
      <c r="C2195" s="11" t="s">
        <v>226</v>
      </c>
      <c r="D2195" s="89" t="str">
        <f t="shared" si="230"/>
        <v>ctrl</v>
      </c>
      <c r="E2195" s="90">
        <f>HLOOKUP(D2195,Analytique_compte!$A$3:$S$4,2,FALSE)</f>
        <v>4</v>
      </c>
      <c r="F2195" s="90" t="str">
        <f t="shared" si="229"/>
        <v>Analytique_compte_PCC56_ctrl</v>
      </c>
      <c r="G2195" s="154">
        <f t="shared" ca="1" si="231"/>
        <v>0</v>
      </c>
    </row>
    <row r="2196" spans="1:7" ht="26.4" x14ac:dyDescent="0.25">
      <c r="A2196" s="153" t="str">
        <f>+Identification!$C$4</f>
        <v>100000001</v>
      </c>
      <c r="B2196" s="153" t="s">
        <v>356</v>
      </c>
      <c r="C2196" s="11" t="s">
        <v>227</v>
      </c>
      <c r="D2196" s="89" t="str">
        <f t="shared" si="230"/>
        <v>ctrl</v>
      </c>
      <c r="E2196" s="90">
        <f>HLOOKUP(D2196,Analytique_compte!$A$3:$S$4,2,FALSE)</f>
        <v>4</v>
      </c>
      <c r="F2196" s="90" t="str">
        <f t="shared" si="229"/>
        <v>Analytique_compte_PCC57_ctrl</v>
      </c>
      <c r="G2196" s="154">
        <f t="shared" ca="1" si="231"/>
        <v>0</v>
      </c>
    </row>
    <row r="2197" spans="1:7" ht="26.4" x14ac:dyDescent="0.25">
      <c r="A2197" s="153" t="str">
        <f>+Identification!$C$4</f>
        <v>100000001</v>
      </c>
      <c r="B2197" s="153" t="s">
        <v>356</v>
      </c>
      <c r="C2197" s="11" t="s">
        <v>228</v>
      </c>
      <c r="D2197" s="89" t="str">
        <f t="shared" si="230"/>
        <v>ctrl</v>
      </c>
      <c r="E2197" s="90">
        <f>HLOOKUP(D2197,Analytique_compte!$A$3:$S$4,2,FALSE)</f>
        <v>4</v>
      </c>
      <c r="F2197" s="90" t="str">
        <f t="shared" si="229"/>
        <v>Analytique_compte_PCC58_ctrl</v>
      </c>
      <c r="G2197" s="154">
        <f t="shared" ca="1" si="231"/>
        <v>0</v>
      </c>
    </row>
    <row r="2198" spans="1:7" ht="26.4" x14ac:dyDescent="0.25">
      <c r="A2198" s="153" t="str">
        <f>+Identification!$C$4</f>
        <v>100000001</v>
      </c>
      <c r="B2198" s="153" t="s">
        <v>356</v>
      </c>
      <c r="C2198" s="11" t="s">
        <v>229</v>
      </c>
      <c r="D2198" s="89" t="str">
        <f t="shared" si="230"/>
        <v>ctrl</v>
      </c>
      <c r="E2198" s="90">
        <f>HLOOKUP(D2198,Analytique_compte!$A$3:$S$4,2,FALSE)</f>
        <v>4</v>
      </c>
      <c r="F2198" s="90" t="str">
        <f t="shared" si="229"/>
        <v>Analytique_compte_PCC59_ctrl</v>
      </c>
      <c r="G2198" s="154">
        <f t="shared" ca="1" si="231"/>
        <v>0</v>
      </c>
    </row>
    <row r="2199" spans="1:7" ht="26.4" x14ac:dyDescent="0.25">
      <c r="A2199" s="153" t="str">
        <f>+Identification!$C$4</f>
        <v>100000001</v>
      </c>
      <c r="B2199" s="153" t="s">
        <v>356</v>
      </c>
      <c r="C2199" s="11" t="s">
        <v>230</v>
      </c>
      <c r="D2199" s="89" t="str">
        <f t="shared" si="230"/>
        <v>ctrl</v>
      </c>
      <c r="E2199" s="90">
        <f>HLOOKUP(D2199,Analytique_compte!$A$3:$S$4,2,FALSE)</f>
        <v>4</v>
      </c>
      <c r="F2199" s="90" t="str">
        <f t="shared" si="229"/>
        <v>Analytique_compte_PCC60_ctrl</v>
      </c>
      <c r="G2199" s="154">
        <f t="shared" ca="1" si="231"/>
        <v>0</v>
      </c>
    </row>
    <row r="2200" spans="1:7" ht="26.4" x14ac:dyDescent="0.25">
      <c r="A2200" s="153" t="str">
        <f>+Identification!$C$4</f>
        <v>100000001</v>
      </c>
      <c r="B2200" s="153" t="s">
        <v>356</v>
      </c>
      <c r="C2200" s="11" t="s">
        <v>231</v>
      </c>
      <c r="D2200" s="89" t="str">
        <f t="shared" si="230"/>
        <v>ctrl</v>
      </c>
      <c r="E2200" s="90">
        <f>HLOOKUP(D2200,Analytique_compte!$A$3:$S$4,2,FALSE)</f>
        <v>4</v>
      </c>
      <c r="F2200" s="90" t="str">
        <f t="shared" si="229"/>
        <v>Analytique_compte_PCC61_ctrl</v>
      </c>
      <c r="G2200" s="154">
        <f t="shared" ca="1" si="231"/>
        <v>0</v>
      </c>
    </row>
    <row r="2201" spans="1:7" ht="26.4" x14ac:dyDescent="0.25">
      <c r="A2201" s="153" t="str">
        <f>+Identification!$C$4</f>
        <v>100000001</v>
      </c>
      <c r="B2201" s="153" t="s">
        <v>356</v>
      </c>
      <c r="C2201" s="11" t="s">
        <v>232</v>
      </c>
      <c r="D2201" s="89" t="str">
        <f t="shared" si="230"/>
        <v>ctrl</v>
      </c>
      <c r="E2201" s="90">
        <f>HLOOKUP(D2201,Analytique_compte!$A$3:$S$4,2,FALSE)</f>
        <v>4</v>
      </c>
      <c r="F2201" s="90" t="str">
        <f t="shared" si="229"/>
        <v>Analytique_compte_PCC62_ctrl</v>
      </c>
      <c r="G2201" s="154">
        <f t="shared" ca="1" si="231"/>
        <v>0</v>
      </c>
    </row>
    <row r="2202" spans="1:7" ht="26.4" x14ac:dyDescent="0.25">
      <c r="A2202" s="153" t="str">
        <f>+Identification!$C$4</f>
        <v>100000001</v>
      </c>
      <c r="B2202" s="153" t="s">
        <v>356</v>
      </c>
      <c r="C2202" s="11" t="s">
        <v>233</v>
      </c>
      <c r="D2202" s="89" t="str">
        <f t="shared" si="230"/>
        <v>ctrl</v>
      </c>
      <c r="E2202" s="90">
        <f>HLOOKUP(D2202,Analytique_compte!$A$3:$S$4,2,FALSE)</f>
        <v>4</v>
      </c>
      <c r="F2202" s="90" t="str">
        <f t="shared" si="229"/>
        <v>Analytique_compte_PCC63_ctrl</v>
      </c>
      <c r="G2202" s="154">
        <f t="shared" ca="1" si="231"/>
        <v>0</v>
      </c>
    </row>
    <row r="2203" spans="1:7" ht="26.4" x14ac:dyDescent="0.25">
      <c r="A2203" s="153" t="str">
        <f>+Identification!$C$4</f>
        <v>100000001</v>
      </c>
      <c r="B2203" s="153" t="s">
        <v>356</v>
      </c>
      <c r="C2203" s="11" t="s">
        <v>234</v>
      </c>
      <c r="D2203" s="89" t="str">
        <f t="shared" si="230"/>
        <v>ctrl</v>
      </c>
      <c r="E2203" s="90">
        <f>HLOOKUP(D2203,Analytique_compte!$A$3:$S$4,2,FALSE)</f>
        <v>4</v>
      </c>
      <c r="F2203" s="90" t="str">
        <f t="shared" si="229"/>
        <v>Analytique_compte_PCC64_ctrl</v>
      </c>
      <c r="G2203" s="154">
        <f t="shared" ca="1" si="231"/>
        <v>0</v>
      </c>
    </row>
    <row r="2204" spans="1:7" ht="26.4" x14ac:dyDescent="0.25">
      <c r="A2204" s="153" t="str">
        <f>+Identification!$C$4</f>
        <v>100000001</v>
      </c>
      <c r="B2204" s="153" t="s">
        <v>356</v>
      </c>
      <c r="C2204" s="11" t="s">
        <v>235</v>
      </c>
      <c r="D2204" s="89" t="str">
        <f t="shared" si="230"/>
        <v>ctrl</v>
      </c>
      <c r="E2204" s="90">
        <f>HLOOKUP(D2204,Analytique_compte!$A$3:$S$4,2,FALSE)</f>
        <v>4</v>
      </c>
      <c r="F2204" s="90" t="str">
        <f t="shared" ref="F2204:F2283" si="232">CONCATENATE(B2204,"_",C2204,"_",D2204)</f>
        <v>Analytique_compte_PCC65_ctrl</v>
      </c>
      <c r="G2204" s="154">
        <f t="shared" ca="1" si="231"/>
        <v>0</v>
      </c>
    </row>
    <row r="2205" spans="1:7" ht="26.4" x14ac:dyDescent="0.25">
      <c r="A2205" s="153" t="str">
        <f>+Identification!$C$4</f>
        <v>100000001</v>
      </c>
      <c r="B2205" s="153" t="s">
        <v>356</v>
      </c>
      <c r="C2205" s="11" t="s">
        <v>236</v>
      </c>
      <c r="D2205" s="89" t="str">
        <f t="shared" si="230"/>
        <v>ctrl</v>
      </c>
      <c r="E2205" s="90">
        <f>HLOOKUP(D2205,Analytique_compte!$A$3:$S$4,2,FALSE)</f>
        <v>4</v>
      </c>
      <c r="F2205" s="90" t="str">
        <f t="shared" si="232"/>
        <v>Analytique_compte_PCC66_ctrl</v>
      </c>
      <c r="G2205" s="154">
        <f t="shared" ca="1" si="231"/>
        <v>0</v>
      </c>
    </row>
    <row r="2206" spans="1:7" ht="26.4" x14ac:dyDescent="0.25">
      <c r="A2206" s="153" t="str">
        <f>+Identification!$C$4</f>
        <v>100000001</v>
      </c>
      <c r="B2206" s="153" t="s">
        <v>356</v>
      </c>
      <c r="C2206" s="11" t="s">
        <v>237</v>
      </c>
      <c r="D2206" s="89" t="str">
        <f t="shared" ref="D2206:D2285" si="233">+D2205</f>
        <v>ctrl</v>
      </c>
      <c r="E2206" s="90">
        <f>HLOOKUP(D2206,Analytique_compte!$A$3:$S$4,2,FALSE)</f>
        <v>4</v>
      </c>
      <c r="F2206" s="90" t="str">
        <f t="shared" si="232"/>
        <v>Analytique_compte_PCC67_ctrl</v>
      </c>
      <c r="G2206" s="154">
        <f t="shared" ca="1" si="231"/>
        <v>0</v>
      </c>
    </row>
    <row r="2207" spans="1:7" ht="26.4" x14ac:dyDescent="0.25">
      <c r="A2207" s="153" t="str">
        <f>+Identification!$C$4</f>
        <v>100000001</v>
      </c>
      <c r="B2207" s="153" t="s">
        <v>356</v>
      </c>
      <c r="C2207" s="11" t="s">
        <v>238</v>
      </c>
      <c r="D2207" s="89" t="str">
        <f t="shared" si="233"/>
        <v>ctrl</v>
      </c>
      <c r="E2207" s="90">
        <f>HLOOKUP(D2207,Analytique_compte!$A$3:$S$4,2,FALSE)</f>
        <v>4</v>
      </c>
      <c r="F2207" s="90" t="str">
        <f t="shared" si="232"/>
        <v>Analytique_compte_PCC68_ctrl</v>
      </c>
      <c r="G2207" s="154">
        <f t="shared" ca="1" si="231"/>
        <v>0</v>
      </c>
    </row>
    <row r="2208" spans="1:7" ht="26.4" x14ac:dyDescent="0.25">
      <c r="A2208" s="153" t="str">
        <f>+Identification!$C$4</f>
        <v>100000001</v>
      </c>
      <c r="B2208" s="153" t="s">
        <v>356</v>
      </c>
      <c r="C2208" s="11" t="s">
        <v>239</v>
      </c>
      <c r="D2208" s="89" t="str">
        <f t="shared" si="233"/>
        <v>ctrl</v>
      </c>
      <c r="E2208" s="90">
        <f>HLOOKUP(D2208,Analytique_compte!$A$3:$S$4,2,FALSE)</f>
        <v>4</v>
      </c>
      <c r="F2208" s="90" t="str">
        <f t="shared" si="232"/>
        <v>Analytique_compte_PCC69_ctrl</v>
      </c>
      <c r="G2208" s="154">
        <f t="shared" ca="1" si="231"/>
        <v>0</v>
      </c>
    </row>
    <row r="2209" spans="1:7" ht="26.4" x14ac:dyDescent="0.25">
      <c r="A2209" s="153" t="str">
        <f>+Identification!$C$4</f>
        <v>100000001</v>
      </c>
      <c r="B2209" s="153" t="s">
        <v>356</v>
      </c>
      <c r="C2209" s="11" t="s">
        <v>240</v>
      </c>
      <c r="D2209" s="89" t="str">
        <f t="shared" si="233"/>
        <v>ctrl</v>
      </c>
      <c r="E2209" s="90">
        <f>HLOOKUP(D2209,Analytique_compte!$A$3:$S$4,2,FALSE)</f>
        <v>4</v>
      </c>
      <c r="F2209" s="90" t="str">
        <f t="shared" si="232"/>
        <v>Analytique_compte_PCC70_ctrl</v>
      </c>
      <c r="G2209" s="154">
        <f t="shared" ca="1" si="231"/>
        <v>0</v>
      </c>
    </row>
    <row r="2210" spans="1:7" ht="26.4" x14ac:dyDescent="0.25">
      <c r="A2210" s="153" t="str">
        <f>+Identification!$C$4</f>
        <v>100000001</v>
      </c>
      <c r="B2210" s="153" t="s">
        <v>356</v>
      </c>
      <c r="C2210" s="11" t="s">
        <v>241</v>
      </c>
      <c r="D2210" s="89" t="str">
        <f t="shared" si="233"/>
        <v>ctrl</v>
      </c>
      <c r="E2210" s="90">
        <f>HLOOKUP(D2210,Analytique_compte!$A$3:$S$4,2,FALSE)</f>
        <v>4</v>
      </c>
      <c r="F2210" s="90" t="str">
        <f t="shared" si="232"/>
        <v>Analytique_compte_PCC71_ctrl</v>
      </c>
      <c r="G2210" s="154">
        <f t="shared" ca="1" si="231"/>
        <v>0</v>
      </c>
    </row>
    <row r="2211" spans="1:7" ht="26.4" x14ac:dyDescent="0.25">
      <c r="A2211" s="153" t="str">
        <f>+Identification!$C$4</f>
        <v>100000001</v>
      </c>
      <c r="B2211" s="153" t="s">
        <v>356</v>
      </c>
      <c r="C2211" s="11" t="s">
        <v>242</v>
      </c>
      <c r="D2211" s="89" t="str">
        <f t="shared" si="233"/>
        <v>ctrl</v>
      </c>
      <c r="E2211" s="90">
        <f>HLOOKUP(D2211,Analytique_compte!$A$3:$S$4,2,FALSE)</f>
        <v>4</v>
      </c>
      <c r="F2211" s="90" t="str">
        <f t="shared" si="232"/>
        <v>Analytique_compte_PCC72_ctrl</v>
      </c>
      <c r="G2211" s="154">
        <f t="shared" ca="1" si="231"/>
        <v>0</v>
      </c>
    </row>
    <row r="2212" spans="1:7" ht="26.4" x14ac:dyDescent="0.25">
      <c r="A2212" s="153" t="str">
        <f>+Identification!$C$4</f>
        <v>100000001</v>
      </c>
      <c r="B2212" s="153" t="s">
        <v>356</v>
      </c>
      <c r="C2212" s="11" t="s">
        <v>243</v>
      </c>
      <c r="D2212" s="89" t="str">
        <f t="shared" si="233"/>
        <v>ctrl</v>
      </c>
      <c r="E2212" s="90">
        <f>HLOOKUP(D2212,Analytique_compte!$A$3:$S$4,2,FALSE)</f>
        <v>4</v>
      </c>
      <c r="F2212" s="90" t="str">
        <f t="shared" si="232"/>
        <v>Analytique_compte_PCC73_ctrl</v>
      </c>
      <c r="G2212" s="154">
        <f t="shared" ca="1" si="231"/>
        <v>0</v>
      </c>
    </row>
    <row r="2213" spans="1:7" ht="26.4" x14ac:dyDescent="0.25">
      <c r="A2213" s="153" t="str">
        <f>+Identification!$C$4</f>
        <v>100000001</v>
      </c>
      <c r="B2213" s="153" t="s">
        <v>356</v>
      </c>
      <c r="C2213" s="11" t="s">
        <v>244</v>
      </c>
      <c r="D2213" s="89" t="str">
        <f t="shared" si="233"/>
        <v>ctrl</v>
      </c>
      <c r="E2213" s="90">
        <f>HLOOKUP(D2213,Analytique_compte!$A$3:$S$4,2,FALSE)</f>
        <v>4</v>
      </c>
      <c r="F2213" s="90" t="str">
        <f t="shared" si="232"/>
        <v>Analytique_compte_PCC74_ctrl</v>
      </c>
      <c r="G2213" s="154">
        <f t="shared" ca="1" si="231"/>
        <v>0</v>
      </c>
    </row>
    <row r="2214" spans="1:7" ht="26.4" x14ac:dyDescent="0.25">
      <c r="A2214" s="153" t="str">
        <f>+Identification!$C$4</f>
        <v>100000001</v>
      </c>
      <c r="B2214" s="153" t="s">
        <v>356</v>
      </c>
      <c r="C2214" s="11" t="s">
        <v>245</v>
      </c>
      <c r="D2214" s="89" t="str">
        <f t="shared" si="233"/>
        <v>ctrl</v>
      </c>
      <c r="E2214" s="90">
        <f>HLOOKUP(D2214,Analytique_compte!$A$3:$S$4,2,FALSE)</f>
        <v>4</v>
      </c>
      <c r="F2214" s="90" t="str">
        <f t="shared" si="232"/>
        <v>Analytique_compte_PCC75_ctrl</v>
      </c>
      <c r="G2214" s="154">
        <f t="shared" ca="1" si="231"/>
        <v>0</v>
      </c>
    </row>
    <row r="2215" spans="1:7" ht="26.4" x14ac:dyDescent="0.25">
      <c r="A2215" s="153" t="str">
        <f>+Identification!$C$4</f>
        <v>100000001</v>
      </c>
      <c r="B2215" s="153" t="s">
        <v>356</v>
      </c>
      <c r="C2215" s="11" t="s">
        <v>246</v>
      </c>
      <c r="D2215" s="89" t="str">
        <f t="shared" si="233"/>
        <v>ctrl</v>
      </c>
      <c r="E2215" s="90">
        <f>HLOOKUP(D2215,Analytique_compte!$A$3:$S$4,2,FALSE)</f>
        <v>4</v>
      </c>
      <c r="F2215" s="90" t="str">
        <f t="shared" si="232"/>
        <v>Analytique_compte_PCC76_ctrl</v>
      </c>
      <c r="G2215" s="154">
        <f t="shared" ca="1" si="231"/>
        <v>0</v>
      </c>
    </row>
    <row r="2216" spans="1:7" ht="26.4" x14ac:dyDescent="0.25">
      <c r="A2216" s="153" t="str">
        <f>+Identification!$C$4</f>
        <v>100000001</v>
      </c>
      <c r="B2216" s="153" t="s">
        <v>356</v>
      </c>
      <c r="C2216" s="11" t="s">
        <v>247</v>
      </c>
      <c r="D2216" s="89" t="str">
        <f t="shared" si="233"/>
        <v>ctrl</v>
      </c>
      <c r="E2216" s="90">
        <f>HLOOKUP(D2216,Analytique_compte!$A$3:$S$4,2,FALSE)</f>
        <v>4</v>
      </c>
      <c r="F2216" s="90" t="str">
        <f t="shared" si="232"/>
        <v>Analytique_compte_PCC77_ctrl</v>
      </c>
      <c r="G2216" s="154">
        <f t="shared" ca="1" si="231"/>
        <v>0</v>
      </c>
    </row>
    <row r="2217" spans="1:7" ht="26.4" x14ac:dyDescent="0.25">
      <c r="A2217" s="153" t="str">
        <f>+Identification!$C$4</f>
        <v>100000001</v>
      </c>
      <c r="B2217" s="153" t="s">
        <v>356</v>
      </c>
      <c r="C2217" s="11" t="s">
        <v>248</v>
      </c>
      <c r="D2217" s="89" t="str">
        <f t="shared" si="233"/>
        <v>ctrl</v>
      </c>
      <c r="E2217" s="90">
        <f>HLOOKUP(D2217,Analytique_compte!$A$3:$S$4,2,FALSE)</f>
        <v>4</v>
      </c>
      <c r="F2217" s="90" t="str">
        <f t="shared" si="232"/>
        <v>Analytique_compte_PCC78_ctrl</v>
      </c>
      <c r="G2217" s="154">
        <f t="shared" ca="1" si="231"/>
        <v>0</v>
      </c>
    </row>
    <row r="2218" spans="1:7" ht="26.4" x14ac:dyDescent="0.25">
      <c r="A2218" s="153" t="str">
        <f>+Identification!$C$4</f>
        <v>100000001</v>
      </c>
      <c r="B2218" s="153" t="s">
        <v>356</v>
      </c>
      <c r="C2218" s="11" t="s">
        <v>249</v>
      </c>
      <c r="D2218" s="89" t="str">
        <f t="shared" si="233"/>
        <v>ctrl</v>
      </c>
      <c r="E2218" s="90">
        <f>HLOOKUP(D2218,Analytique_compte!$A$3:$S$4,2,FALSE)</f>
        <v>4</v>
      </c>
      <c r="F2218" s="90" t="str">
        <f t="shared" si="232"/>
        <v>Analytique_compte_PCC79_ctrl</v>
      </c>
      <c r="G2218" s="154">
        <f t="shared" ca="1" si="231"/>
        <v>0</v>
      </c>
    </row>
    <row r="2219" spans="1:7" ht="26.4" x14ac:dyDescent="0.25">
      <c r="A2219" s="153" t="str">
        <f>+Identification!$C$4</f>
        <v>100000001</v>
      </c>
      <c r="B2219" s="153" t="s">
        <v>356</v>
      </c>
      <c r="C2219" s="11" t="s">
        <v>250</v>
      </c>
      <c r="D2219" s="89" t="str">
        <f t="shared" si="233"/>
        <v>ctrl</v>
      </c>
      <c r="E2219" s="90">
        <f>HLOOKUP(D2219,Analytique_compte!$A$3:$S$4,2,FALSE)</f>
        <v>4</v>
      </c>
      <c r="F2219" s="90" t="str">
        <f t="shared" si="232"/>
        <v>Analytique_compte_PCC80_ctrl</v>
      </c>
      <c r="G2219" s="154">
        <f t="shared" ca="1" si="231"/>
        <v>0</v>
      </c>
    </row>
    <row r="2220" spans="1:7" ht="26.4" x14ac:dyDescent="0.25">
      <c r="A2220" s="153" t="str">
        <f>+Identification!$C$4</f>
        <v>100000001</v>
      </c>
      <c r="B2220" s="153" t="s">
        <v>356</v>
      </c>
      <c r="C2220" s="11" t="s">
        <v>251</v>
      </c>
      <c r="D2220" s="89" t="str">
        <f t="shared" si="233"/>
        <v>ctrl</v>
      </c>
      <c r="E2220" s="90">
        <f>HLOOKUP(D2220,Analytique_compte!$A$3:$S$4,2,FALSE)</f>
        <v>4</v>
      </c>
      <c r="F2220" s="90" t="str">
        <f t="shared" si="232"/>
        <v>Analytique_compte_PCC81_ctrl</v>
      </c>
      <c r="G2220" s="154">
        <f t="shared" ca="1" si="231"/>
        <v>0</v>
      </c>
    </row>
    <row r="2221" spans="1:7" ht="26.4" x14ac:dyDescent="0.25">
      <c r="A2221" s="153" t="str">
        <f>+Identification!$C$4</f>
        <v>100000001</v>
      </c>
      <c r="B2221" s="153" t="s">
        <v>356</v>
      </c>
      <c r="C2221" s="11" t="s">
        <v>252</v>
      </c>
      <c r="D2221" s="89" t="str">
        <f t="shared" si="233"/>
        <v>ctrl</v>
      </c>
      <c r="E2221" s="90">
        <f>HLOOKUP(D2221,Analytique_compte!$A$3:$S$4,2,FALSE)</f>
        <v>4</v>
      </c>
      <c r="F2221" s="90" t="str">
        <f t="shared" si="232"/>
        <v>Analytique_compte_PCC82_ctrl</v>
      </c>
      <c r="G2221" s="154">
        <f t="shared" ca="1" si="231"/>
        <v>0</v>
      </c>
    </row>
    <row r="2222" spans="1:7" ht="26.4" x14ac:dyDescent="0.25">
      <c r="A2222" s="153" t="str">
        <f>+Identification!$C$4</f>
        <v>100000001</v>
      </c>
      <c r="B2222" s="153" t="s">
        <v>356</v>
      </c>
      <c r="C2222" s="11" t="s">
        <v>253</v>
      </c>
      <c r="D2222" s="89" t="str">
        <f t="shared" si="233"/>
        <v>ctrl</v>
      </c>
      <c r="E2222" s="90">
        <f>HLOOKUP(D2222,Analytique_compte!$A$3:$S$4,2,FALSE)</f>
        <v>4</v>
      </c>
      <c r="F2222" s="90" t="str">
        <f t="shared" si="232"/>
        <v>Analytique_compte_PCC83_ctrl</v>
      </c>
      <c r="G2222" s="154">
        <f t="shared" ref="G2222:G2301" ca="1" si="234">VLOOKUP(C2222,ana_compte,E2222,FALSE)</f>
        <v>0</v>
      </c>
    </row>
    <row r="2223" spans="1:7" ht="26.4" x14ac:dyDescent="0.25">
      <c r="A2223" s="153" t="str">
        <f>+Identification!$C$4</f>
        <v>100000001</v>
      </c>
      <c r="B2223" s="153" t="s">
        <v>356</v>
      </c>
      <c r="C2223" s="11" t="s">
        <v>254</v>
      </c>
      <c r="D2223" s="89" t="str">
        <f t="shared" si="233"/>
        <v>ctrl</v>
      </c>
      <c r="E2223" s="90">
        <f>HLOOKUP(D2223,Analytique_compte!$A$3:$S$4,2,FALSE)</f>
        <v>4</v>
      </c>
      <c r="F2223" s="90" t="str">
        <f t="shared" si="232"/>
        <v>Analytique_compte_PCC84_ctrl</v>
      </c>
      <c r="G2223" s="154">
        <f t="shared" ca="1" si="234"/>
        <v>0</v>
      </c>
    </row>
    <row r="2224" spans="1:7" ht="26.4" x14ac:dyDescent="0.25">
      <c r="A2224" s="153" t="str">
        <f>+Identification!$C$4</f>
        <v>100000001</v>
      </c>
      <c r="B2224" s="153" t="s">
        <v>356</v>
      </c>
      <c r="C2224" s="11" t="s">
        <v>255</v>
      </c>
      <c r="D2224" s="89" t="str">
        <f t="shared" si="233"/>
        <v>ctrl</v>
      </c>
      <c r="E2224" s="90">
        <f>HLOOKUP(D2224,Analytique_compte!$A$3:$S$4,2,FALSE)</f>
        <v>4</v>
      </c>
      <c r="F2224" s="90" t="str">
        <f t="shared" si="232"/>
        <v>Analytique_compte_PCC85_ctrl</v>
      </c>
      <c r="G2224" s="154">
        <f t="shared" ca="1" si="234"/>
        <v>0</v>
      </c>
    </row>
    <row r="2225" spans="1:7" ht="26.4" x14ac:dyDescent="0.25">
      <c r="A2225" s="153" t="str">
        <f>+Identification!$C$4</f>
        <v>100000001</v>
      </c>
      <c r="B2225" s="153" t="s">
        <v>356</v>
      </c>
      <c r="C2225" s="11" t="s">
        <v>256</v>
      </c>
      <c r="D2225" s="89" t="str">
        <f t="shared" si="233"/>
        <v>ctrl</v>
      </c>
      <c r="E2225" s="90">
        <f>HLOOKUP(D2225,Analytique_compte!$A$3:$S$4,2,FALSE)</f>
        <v>4</v>
      </c>
      <c r="F2225" s="90" t="str">
        <f t="shared" si="232"/>
        <v>Analytique_compte_PCC86_ctrl</v>
      </c>
      <c r="G2225" s="154">
        <f t="shared" ca="1" si="234"/>
        <v>0</v>
      </c>
    </row>
    <row r="2226" spans="1:7" ht="26.4" x14ac:dyDescent="0.25">
      <c r="A2226" s="153" t="str">
        <f>+Identification!$C$4</f>
        <v>100000001</v>
      </c>
      <c r="B2226" s="153" t="s">
        <v>356</v>
      </c>
      <c r="C2226" s="11" t="s">
        <v>257</v>
      </c>
      <c r="D2226" s="89" t="str">
        <f t="shared" si="233"/>
        <v>ctrl</v>
      </c>
      <c r="E2226" s="90">
        <f>HLOOKUP(D2226,Analytique_compte!$A$3:$S$4,2,FALSE)</f>
        <v>4</v>
      </c>
      <c r="F2226" s="90" t="str">
        <f t="shared" si="232"/>
        <v>Analytique_compte_PCC87_ctrl</v>
      </c>
      <c r="G2226" s="154">
        <f t="shared" ca="1" si="234"/>
        <v>0</v>
      </c>
    </row>
    <row r="2227" spans="1:7" ht="26.4" x14ac:dyDescent="0.25">
      <c r="A2227" s="153" t="str">
        <f>+Identification!$C$4</f>
        <v>100000001</v>
      </c>
      <c r="B2227" s="153" t="s">
        <v>356</v>
      </c>
      <c r="C2227" s="11" t="s">
        <v>258</v>
      </c>
      <c r="D2227" s="89" t="str">
        <f t="shared" si="233"/>
        <v>ctrl</v>
      </c>
      <c r="E2227" s="90">
        <f>HLOOKUP(D2227,Analytique_compte!$A$3:$S$4,2,FALSE)</f>
        <v>4</v>
      </c>
      <c r="F2227" s="90" t="str">
        <f t="shared" si="232"/>
        <v>Analytique_compte_PCC88_ctrl</v>
      </c>
      <c r="G2227" s="154">
        <f t="shared" ca="1" si="234"/>
        <v>0</v>
      </c>
    </row>
    <row r="2228" spans="1:7" ht="26.4" x14ac:dyDescent="0.25">
      <c r="A2228" s="153" t="str">
        <f>+Identification!$C$4</f>
        <v>100000001</v>
      </c>
      <c r="B2228" s="153" t="s">
        <v>356</v>
      </c>
      <c r="C2228" s="11" t="s">
        <v>259</v>
      </c>
      <c r="D2228" s="89" t="str">
        <f t="shared" si="233"/>
        <v>ctrl</v>
      </c>
      <c r="E2228" s="90">
        <f>HLOOKUP(D2228,Analytique_compte!$A$3:$S$4,2,FALSE)</f>
        <v>4</v>
      </c>
      <c r="F2228" s="90" t="str">
        <f t="shared" si="232"/>
        <v>Analytique_compte_PCC89_ctrl</v>
      </c>
      <c r="G2228" s="154">
        <f t="shared" ca="1" si="234"/>
        <v>0</v>
      </c>
    </row>
    <row r="2229" spans="1:7" ht="26.4" x14ac:dyDescent="0.25">
      <c r="A2229" s="153" t="str">
        <f>+Identification!$C$4</f>
        <v>100000001</v>
      </c>
      <c r="B2229" s="153" t="s">
        <v>356</v>
      </c>
      <c r="C2229" s="11" t="s">
        <v>260</v>
      </c>
      <c r="D2229" s="89" t="str">
        <f t="shared" si="233"/>
        <v>ctrl</v>
      </c>
      <c r="E2229" s="90">
        <f>HLOOKUP(D2229,Analytique_compte!$A$3:$S$4,2,FALSE)</f>
        <v>4</v>
      </c>
      <c r="F2229" s="90" t="str">
        <f t="shared" si="232"/>
        <v>Analytique_compte_PCC90_ctrl</v>
      </c>
      <c r="G2229" s="154">
        <f t="shared" ca="1" si="234"/>
        <v>0</v>
      </c>
    </row>
    <row r="2230" spans="1:7" ht="26.4" x14ac:dyDescent="0.25">
      <c r="A2230" s="153" t="str">
        <f>+Identification!$C$4</f>
        <v>100000001</v>
      </c>
      <c r="B2230" s="153" t="s">
        <v>356</v>
      </c>
      <c r="C2230" s="11" t="s">
        <v>261</v>
      </c>
      <c r="D2230" s="89" t="str">
        <f t="shared" si="233"/>
        <v>ctrl</v>
      </c>
      <c r="E2230" s="90">
        <f>HLOOKUP(D2230,Analytique_compte!$A$3:$S$4,2,FALSE)</f>
        <v>4</v>
      </c>
      <c r="F2230" s="90" t="str">
        <f t="shared" si="232"/>
        <v>Analytique_compte_PCC91_ctrl</v>
      </c>
      <c r="G2230" s="154">
        <f t="shared" ca="1" si="234"/>
        <v>0</v>
      </c>
    </row>
    <row r="2231" spans="1:7" ht="26.4" x14ac:dyDescent="0.25">
      <c r="A2231" s="153" t="str">
        <f>+Identification!$C$4</f>
        <v>100000001</v>
      </c>
      <c r="B2231" s="153" t="s">
        <v>356</v>
      </c>
      <c r="C2231" s="11" t="s">
        <v>262</v>
      </c>
      <c r="D2231" s="89" t="str">
        <f t="shared" si="233"/>
        <v>ctrl</v>
      </c>
      <c r="E2231" s="90">
        <f>HLOOKUP(D2231,Analytique_compte!$A$3:$S$4,2,FALSE)</f>
        <v>4</v>
      </c>
      <c r="F2231" s="90" t="str">
        <f t="shared" si="232"/>
        <v>Analytique_compte_PCC92_ctrl</v>
      </c>
      <c r="G2231" s="154">
        <f t="shared" ca="1" si="234"/>
        <v>0</v>
      </c>
    </row>
    <row r="2232" spans="1:7" ht="26.4" x14ac:dyDescent="0.25">
      <c r="A2232" s="153" t="str">
        <f>+Identification!$C$4</f>
        <v>100000001</v>
      </c>
      <c r="B2232" s="153" t="s">
        <v>356</v>
      </c>
      <c r="C2232" s="11" t="s">
        <v>263</v>
      </c>
      <c r="D2232" s="89" t="str">
        <f t="shared" si="233"/>
        <v>ctrl</v>
      </c>
      <c r="E2232" s="90">
        <f>HLOOKUP(D2232,Analytique_compte!$A$3:$S$4,2,FALSE)</f>
        <v>4</v>
      </c>
      <c r="F2232" s="90" t="str">
        <f t="shared" si="232"/>
        <v>Analytique_compte_PCC93_ctrl</v>
      </c>
      <c r="G2232" s="154">
        <f t="shared" ca="1" si="234"/>
        <v>0</v>
      </c>
    </row>
    <row r="2233" spans="1:7" ht="26.4" x14ac:dyDescent="0.25">
      <c r="A2233" s="153" t="str">
        <f>+Identification!$C$4</f>
        <v>100000001</v>
      </c>
      <c r="B2233" s="153" t="s">
        <v>356</v>
      </c>
      <c r="C2233" s="11" t="s">
        <v>264</v>
      </c>
      <c r="D2233" s="89" t="str">
        <f t="shared" si="233"/>
        <v>ctrl</v>
      </c>
      <c r="E2233" s="90">
        <f>HLOOKUP(D2233,Analytique_compte!$A$3:$S$4,2,FALSE)</f>
        <v>4</v>
      </c>
      <c r="F2233" s="90" t="str">
        <f t="shared" ref="F2233:F2242" si="235">CONCATENATE(B2233,"_",C2233,"_",D2233)</f>
        <v>Analytique_compte_PCC94_ctrl</v>
      </c>
      <c r="G2233" s="154">
        <f t="shared" ref="G2233:G2242" ca="1" si="236">VLOOKUP(C2233,ana_compte,E2233,FALSE)</f>
        <v>0</v>
      </c>
    </row>
    <row r="2234" spans="1:7" ht="26.4" x14ac:dyDescent="0.25">
      <c r="A2234" s="153" t="str">
        <f>+Identification!$C$4</f>
        <v>100000001</v>
      </c>
      <c r="B2234" s="153" t="s">
        <v>356</v>
      </c>
      <c r="C2234" s="11" t="s">
        <v>435</v>
      </c>
      <c r="D2234" s="89" t="str">
        <f t="shared" si="233"/>
        <v>ctrl</v>
      </c>
      <c r="E2234" s="90">
        <f>HLOOKUP(D2234,Analytique_compte!$A$3:$S$4,2,FALSE)</f>
        <v>4</v>
      </c>
      <c r="F2234" s="90" t="str">
        <f t="shared" si="235"/>
        <v>Analytique_compte_PCC95_ctrl</v>
      </c>
      <c r="G2234" s="154">
        <f t="shared" ca="1" si="236"/>
        <v>0</v>
      </c>
    </row>
    <row r="2235" spans="1:7" ht="26.4" x14ac:dyDescent="0.25">
      <c r="A2235" s="153" t="str">
        <f>+Identification!$C$4</f>
        <v>100000001</v>
      </c>
      <c r="B2235" s="153" t="s">
        <v>356</v>
      </c>
      <c r="C2235" s="11" t="s">
        <v>436</v>
      </c>
      <c r="D2235" s="89" t="str">
        <f t="shared" si="233"/>
        <v>ctrl</v>
      </c>
      <c r="E2235" s="90">
        <f>HLOOKUP(D2235,Analytique_compte!$A$3:$S$4,2,FALSE)</f>
        <v>4</v>
      </c>
      <c r="F2235" s="90" t="str">
        <f t="shared" si="235"/>
        <v>Analytique_compte_PCC96_ctrl</v>
      </c>
      <c r="G2235" s="154">
        <f t="shared" ca="1" si="236"/>
        <v>0</v>
      </c>
    </row>
    <row r="2236" spans="1:7" ht="26.4" x14ac:dyDescent="0.25">
      <c r="A2236" s="153" t="str">
        <f>+Identification!$C$4</f>
        <v>100000001</v>
      </c>
      <c r="B2236" s="153" t="s">
        <v>356</v>
      </c>
      <c r="C2236" s="11" t="s">
        <v>437</v>
      </c>
      <c r="D2236" s="89" t="str">
        <f t="shared" si="233"/>
        <v>ctrl</v>
      </c>
      <c r="E2236" s="90">
        <f>HLOOKUP(D2236,Analytique_compte!$A$3:$S$4,2,FALSE)</f>
        <v>4</v>
      </c>
      <c r="F2236" s="90" t="str">
        <f t="shared" si="235"/>
        <v>Analytique_compte_PCC97_ctrl</v>
      </c>
      <c r="G2236" s="154">
        <f t="shared" ca="1" si="236"/>
        <v>0</v>
      </c>
    </row>
    <row r="2237" spans="1:7" ht="26.4" x14ac:dyDescent="0.25">
      <c r="A2237" s="153" t="str">
        <f>+Identification!$C$4</f>
        <v>100000001</v>
      </c>
      <c r="B2237" s="153" t="s">
        <v>356</v>
      </c>
      <c r="C2237" s="11" t="s">
        <v>438</v>
      </c>
      <c r="D2237" s="89" t="str">
        <f t="shared" si="233"/>
        <v>ctrl</v>
      </c>
      <c r="E2237" s="90">
        <f>HLOOKUP(D2237,Analytique_compte!$A$3:$S$4,2,FALSE)</f>
        <v>4</v>
      </c>
      <c r="F2237" s="90" t="str">
        <f t="shared" si="235"/>
        <v>Analytique_compte_PCC98_ctrl</v>
      </c>
      <c r="G2237" s="154">
        <f t="shared" ca="1" si="236"/>
        <v>0</v>
      </c>
    </row>
    <row r="2238" spans="1:7" ht="26.4" x14ac:dyDescent="0.25">
      <c r="A2238" s="153" t="str">
        <f>+Identification!$C$4</f>
        <v>100000001</v>
      </c>
      <c r="B2238" s="153" t="s">
        <v>356</v>
      </c>
      <c r="C2238" s="11" t="s">
        <v>439</v>
      </c>
      <c r="D2238" s="89" t="str">
        <f t="shared" si="233"/>
        <v>ctrl</v>
      </c>
      <c r="E2238" s="90">
        <f>HLOOKUP(D2238,Analytique_compte!$A$3:$S$4,2,FALSE)</f>
        <v>4</v>
      </c>
      <c r="F2238" s="90" t="str">
        <f t="shared" si="235"/>
        <v>Analytique_compte_PCC99_ctrl</v>
      </c>
      <c r="G2238" s="154">
        <f t="shared" ca="1" si="236"/>
        <v>0</v>
      </c>
    </row>
    <row r="2239" spans="1:7" ht="26.4" x14ac:dyDescent="0.25">
      <c r="A2239" s="153" t="str">
        <f>+Identification!$C$4</f>
        <v>100000001</v>
      </c>
      <c r="B2239" s="153" t="s">
        <v>356</v>
      </c>
      <c r="C2239" s="11" t="s">
        <v>440</v>
      </c>
      <c r="D2239" s="89" t="str">
        <f t="shared" si="233"/>
        <v>ctrl</v>
      </c>
      <c r="E2239" s="90">
        <f>HLOOKUP(D2239,Analytique_compte!$A$3:$S$4,2,FALSE)</f>
        <v>4</v>
      </c>
      <c r="F2239" s="90" t="str">
        <f t="shared" si="235"/>
        <v>Analytique_compte_PCC100_ctrl</v>
      </c>
      <c r="G2239" s="154">
        <f t="shared" ca="1" si="236"/>
        <v>0</v>
      </c>
    </row>
    <row r="2240" spans="1:7" ht="26.4" x14ac:dyDescent="0.25">
      <c r="A2240" s="153" t="str">
        <f>+Identification!$C$4</f>
        <v>100000001</v>
      </c>
      <c r="B2240" s="153" t="s">
        <v>356</v>
      </c>
      <c r="C2240" s="11" t="s">
        <v>441</v>
      </c>
      <c r="D2240" s="89" t="str">
        <f t="shared" si="233"/>
        <v>ctrl</v>
      </c>
      <c r="E2240" s="90">
        <f>HLOOKUP(D2240,Analytique_compte!$A$3:$S$4,2,FALSE)</f>
        <v>4</v>
      </c>
      <c r="F2240" s="90" t="str">
        <f t="shared" si="235"/>
        <v>Analytique_compte_PCC101_ctrl</v>
      </c>
      <c r="G2240" s="154">
        <f t="shared" ca="1" si="236"/>
        <v>0</v>
      </c>
    </row>
    <row r="2241" spans="1:7" ht="26.4" x14ac:dyDescent="0.25">
      <c r="A2241" s="153" t="str">
        <f>+Identification!$C$4</f>
        <v>100000001</v>
      </c>
      <c r="B2241" s="153" t="s">
        <v>356</v>
      </c>
      <c r="C2241" s="11" t="s">
        <v>442</v>
      </c>
      <c r="D2241" s="89" t="str">
        <f t="shared" si="233"/>
        <v>ctrl</v>
      </c>
      <c r="E2241" s="90">
        <f>HLOOKUP(D2241,Analytique_compte!$A$3:$S$4,2,FALSE)</f>
        <v>4</v>
      </c>
      <c r="F2241" s="90" t="str">
        <f t="shared" si="235"/>
        <v>Analytique_compte_PCC102_ctrl</v>
      </c>
      <c r="G2241" s="154">
        <f t="shared" ca="1" si="236"/>
        <v>0</v>
      </c>
    </row>
    <row r="2242" spans="1:7" ht="26.4" x14ac:dyDescent="0.25">
      <c r="A2242" s="153" t="str">
        <f>+Identification!$C$4</f>
        <v>100000001</v>
      </c>
      <c r="B2242" s="153" t="s">
        <v>356</v>
      </c>
      <c r="C2242" s="11" t="s">
        <v>443</v>
      </c>
      <c r="D2242" s="89" t="str">
        <f t="shared" si="233"/>
        <v>ctrl</v>
      </c>
      <c r="E2242" s="90">
        <f>HLOOKUP(D2242,Analytique_compte!$A$3:$S$4,2,FALSE)</f>
        <v>4</v>
      </c>
      <c r="F2242" s="90" t="str">
        <f t="shared" si="235"/>
        <v>Analytique_compte_PCC103_ctrl</v>
      </c>
      <c r="G2242" s="154">
        <f t="shared" ca="1" si="236"/>
        <v>0</v>
      </c>
    </row>
    <row r="2243" spans="1:7" ht="26.4" x14ac:dyDescent="0.25">
      <c r="A2243" s="153" t="str">
        <f>+Identification!$C$4</f>
        <v>100000001</v>
      </c>
      <c r="B2243" s="153" t="s">
        <v>356</v>
      </c>
      <c r="C2243" s="11" t="s">
        <v>444</v>
      </c>
      <c r="D2243" s="89" t="str">
        <f t="shared" si="233"/>
        <v>ctrl</v>
      </c>
      <c r="E2243" s="90">
        <f>HLOOKUP(D2243,Analytique_compte!$A$3:$S$4,2,FALSE)</f>
        <v>4</v>
      </c>
      <c r="F2243" s="90" t="str">
        <f t="shared" ref="F2243:F2248" si="237">CONCATENATE(B2243,"_",C2243,"_",D2243)</f>
        <v>Analytique_compte_PCC104_ctrl</v>
      </c>
      <c r="G2243" s="154">
        <f t="shared" ref="G2243:G2248" ca="1" si="238">VLOOKUP(C2243,ana_compte,E2243,FALSE)</f>
        <v>0</v>
      </c>
    </row>
    <row r="2244" spans="1:7" ht="26.4" x14ac:dyDescent="0.25">
      <c r="A2244" s="153" t="str">
        <f>+Identification!$C$4</f>
        <v>100000001</v>
      </c>
      <c r="B2244" s="153" t="s">
        <v>356</v>
      </c>
      <c r="C2244" s="11" t="s">
        <v>659</v>
      </c>
      <c r="D2244" s="89" t="str">
        <f t="shared" si="233"/>
        <v>ctrl</v>
      </c>
      <c r="E2244" s="90">
        <f>HLOOKUP(D2244,Analytique_compte!$A$3:$S$4,2,FALSE)</f>
        <v>4</v>
      </c>
      <c r="F2244" s="90" t="str">
        <f t="shared" si="237"/>
        <v>Analytique_compte_PCC105_ctrl</v>
      </c>
      <c r="G2244" s="154">
        <f t="shared" ca="1" si="238"/>
        <v>0</v>
      </c>
    </row>
    <row r="2245" spans="1:7" ht="26.4" x14ac:dyDescent="0.25">
      <c r="A2245" s="153" t="str">
        <f>+Identification!$C$4</f>
        <v>100000001</v>
      </c>
      <c r="B2245" s="153" t="s">
        <v>356</v>
      </c>
      <c r="C2245" s="11" t="s">
        <v>660</v>
      </c>
      <c r="D2245" s="89" t="str">
        <f t="shared" si="233"/>
        <v>ctrl</v>
      </c>
      <c r="E2245" s="90">
        <f>HLOOKUP(D2245,Analytique_compte!$A$3:$S$4,2,FALSE)</f>
        <v>4</v>
      </c>
      <c r="F2245" s="90" t="str">
        <f t="shared" si="237"/>
        <v>Analytique_compte_PCC106_ctrl</v>
      </c>
      <c r="G2245" s="154">
        <f t="shared" ca="1" si="238"/>
        <v>0</v>
      </c>
    </row>
    <row r="2246" spans="1:7" ht="26.4" x14ac:dyDescent="0.25">
      <c r="A2246" s="153" t="str">
        <f>+Identification!$C$4</f>
        <v>100000001</v>
      </c>
      <c r="B2246" s="153" t="s">
        <v>356</v>
      </c>
      <c r="C2246" s="11" t="s">
        <v>661</v>
      </c>
      <c r="D2246" s="89" t="str">
        <f t="shared" si="233"/>
        <v>ctrl</v>
      </c>
      <c r="E2246" s="90">
        <f>HLOOKUP(D2246,Analytique_compte!$A$3:$S$4,2,FALSE)</f>
        <v>4</v>
      </c>
      <c r="F2246" s="90" t="str">
        <f t="shared" si="237"/>
        <v>Analytique_compte_PCC107_ctrl</v>
      </c>
      <c r="G2246" s="154">
        <f t="shared" ca="1" si="238"/>
        <v>0</v>
      </c>
    </row>
    <row r="2247" spans="1:7" ht="26.4" x14ac:dyDescent="0.25">
      <c r="A2247" s="153" t="str">
        <f>+Identification!$C$4</f>
        <v>100000001</v>
      </c>
      <c r="B2247" s="153" t="s">
        <v>356</v>
      </c>
      <c r="C2247" s="11" t="s">
        <v>662</v>
      </c>
      <c r="D2247" s="89" t="str">
        <f t="shared" si="233"/>
        <v>ctrl</v>
      </c>
      <c r="E2247" s="90">
        <f>HLOOKUP(D2247,Analytique_compte!$A$3:$S$4,2,FALSE)</f>
        <v>4</v>
      </c>
      <c r="F2247" s="90" t="str">
        <f t="shared" si="237"/>
        <v>Analytique_compte_PCC108_ctrl</v>
      </c>
      <c r="G2247" s="154">
        <f t="shared" ca="1" si="238"/>
        <v>0</v>
      </c>
    </row>
    <row r="2248" spans="1:7" ht="26.4" x14ac:dyDescent="0.25">
      <c r="A2248" s="153" t="str">
        <f>+Identification!$C$4</f>
        <v>100000001</v>
      </c>
      <c r="B2248" s="153" t="s">
        <v>356</v>
      </c>
      <c r="C2248" s="11" t="s">
        <v>663</v>
      </c>
      <c r="D2248" s="89" t="str">
        <f t="shared" si="233"/>
        <v>ctrl</v>
      </c>
      <c r="E2248" s="90">
        <f>HLOOKUP(D2248,Analytique_compte!$A$3:$S$4,2,FALSE)</f>
        <v>4</v>
      </c>
      <c r="F2248" s="90" t="str">
        <f t="shared" si="237"/>
        <v>Analytique_compte_PCC109_ctrl</v>
      </c>
      <c r="G2248" s="154">
        <f t="shared" ca="1" si="238"/>
        <v>0</v>
      </c>
    </row>
    <row r="2249" spans="1:7" ht="26.4" x14ac:dyDescent="0.25">
      <c r="A2249" s="153" t="str">
        <f>+Identification!$C$4</f>
        <v>100000001</v>
      </c>
      <c r="B2249" s="153" t="s">
        <v>356</v>
      </c>
      <c r="C2249" s="11" t="s">
        <v>265</v>
      </c>
      <c r="D2249" s="89" t="str">
        <f>+D2232</f>
        <v>ctrl</v>
      </c>
      <c r="E2249" s="90">
        <f>HLOOKUP(D2249,Analytique_compte!$A$3:$S$4,2,FALSE)</f>
        <v>4</v>
      </c>
      <c r="F2249" s="90" t="str">
        <f t="shared" si="232"/>
        <v>Analytique_compte_pcctot_ctrl</v>
      </c>
      <c r="G2249" s="154">
        <f t="shared" ca="1" si="234"/>
        <v>0</v>
      </c>
    </row>
    <row r="2250" spans="1:7" ht="26.4" x14ac:dyDescent="0.25">
      <c r="A2250" s="153" t="str">
        <f>+Identification!$C$4</f>
        <v>100000001</v>
      </c>
      <c r="B2250" s="153" t="s">
        <v>356</v>
      </c>
      <c r="C2250" s="48" t="s">
        <v>92</v>
      </c>
      <c r="D2250" s="89" t="str">
        <f t="shared" si="233"/>
        <v>ctrl</v>
      </c>
      <c r="E2250" s="90">
        <f>HLOOKUP(D2250,Analytique_compte!$A$3:$S$4,2,FALSE)</f>
        <v>4</v>
      </c>
      <c r="F2250" s="90" t="str">
        <f t="shared" si="232"/>
        <v>Analytique_compte_PCP1_ctrl</v>
      </c>
      <c r="G2250" s="154">
        <f t="shared" si="234"/>
        <v>0</v>
      </c>
    </row>
    <row r="2251" spans="1:7" ht="26.4" x14ac:dyDescent="0.25">
      <c r="A2251" s="153" t="str">
        <f>+Identification!$C$4</f>
        <v>100000001</v>
      </c>
      <c r="B2251" s="153" t="s">
        <v>356</v>
      </c>
      <c r="C2251" s="48" t="s">
        <v>93</v>
      </c>
      <c r="D2251" s="89" t="str">
        <f t="shared" si="233"/>
        <v>ctrl</v>
      </c>
      <c r="E2251" s="90">
        <f>HLOOKUP(D2251,Analytique_compte!$A$3:$S$4,2,FALSE)</f>
        <v>4</v>
      </c>
      <c r="F2251" s="90" t="str">
        <f t="shared" si="232"/>
        <v>Analytique_compte_PCP2_ctrl</v>
      </c>
      <c r="G2251" s="154">
        <f t="shared" si="234"/>
        <v>0</v>
      </c>
    </row>
    <row r="2252" spans="1:7" ht="26.4" x14ac:dyDescent="0.25">
      <c r="A2252" s="153" t="str">
        <f>+Identification!$C$4</f>
        <v>100000001</v>
      </c>
      <c r="B2252" s="153" t="s">
        <v>356</v>
      </c>
      <c r="C2252" s="48" t="s">
        <v>94</v>
      </c>
      <c r="D2252" s="89" t="str">
        <f t="shared" si="233"/>
        <v>ctrl</v>
      </c>
      <c r="E2252" s="90">
        <f>HLOOKUP(D2252,Analytique_compte!$A$3:$S$4,2,FALSE)</f>
        <v>4</v>
      </c>
      <c r="F2252" s="90" t="str">
        <f t="shared" si="232"/>
        <v>Analytique_compte_PCP3_ctrl</v>
      </c>
      <c r="G2252" s="154">
        <f t="shared" si="234"/>
        <v>0</v>
      </c>
    </row>
    <row r="2253" spans="1:7" ht="26.4" x14ac:dyDescent="0.25">
      <c r="A2253" s="153" t="str">
        <f>+Identification!$C$4</f>
        <v>100000001</v>
      </c>
      <c r="B2253" s="153" t="s">
        <v>356</v>
      </c>
      <c r="C2253" s="48" t="s">
        <v>95</v>
      </c>
      <c r="D2253" s="89" t="str">
        <f t="shared" si="233"/>
        <v>ctrl</v>
      </c>
      <c r="E2253" s="90">
        <f>HLOOKUP(D2253,Analytique_compte!$A$3:$S$4,2,FALSE)</f>
        <v>4</v>
      </c>
      <c r="F2253" s="90" t="str">
        <f t="shared" si="232"/>
        <v>Analytique_compte_PCP4_ctrl</v>
      </c>
      <c r="G2253" s="154">
        <f t="shared" si="234"/>
        <v>0</v>
      </c>
    </row>
    <row r="2254" spans="1:7" ht="26.4" x14ac:dyDescent="0.25">
      <c r="A2254" s="153" t="str">
        <f>+Identification!$C$4</f>
        <v>100000001</v>
      </c>
      <c r="B2254" s="153" t="s">
        <v>356</v>
      </c>
      <c r="C2254" s="48" t="s">
        <v>96</v>
      </c>
      <c r="D2254" s="89" t="str">
        <f t="shared" si="233"/>
        <v>ctrl</v>
      </c>
      <c r="E2254" s="90">
        <f>HLOOKUP(D2254,Analytique_compte!$A$3:$S$4,2,FALSE)</f>
        <v>4</v>
      </c>
      <c r="F2254" s="90" t="str">
        <f t="shared" si="232"/>
        <v>Analytique_compte_PCP5_ctrl</v>
      </c>
      <c r="G2254" s="154">
        <f t="shared" si="234"/>
        <v>0</v>
      </c>
    </row>
    <row r="2255" spans="1:7" ht="26.4" x14ac:dyDescent="0.25">
      <c r="A2255" s="153" t="str">
        <f>+Identification!$C$4</f>
        <v>100000001</v>
      </c>
      <c r="B2255" s="153" t="s">
        <v>356</v>
      </c>
      <c r="C2255" s="48" t="s">
        <v>97</v>
      </c>
      <c r="D2255" s="89" t="str">
        <f t="shared" si="233"/>
        <v>ctrl</v>
      </c>
      <c r="E2255" s="90">
        <f>HLOOKUP(D2255,Analytique_compte!$A$3:$S$4,2,FALSE)</f>
        <v>4</v>
      </c>
      <c r="F2255" s="90" t="str">
        <f t="shared" si="232"/>
        <v>Analytique_compte_PCP6_ctrl</v>
      </c>
      <c r="G2255" s="154">
        <f t="shared" si="234"/>
        <v>0</v>
      </c>
    </row>
    <row r="2256" spans="1:7" ht="26.4" x14ac:dyDescent="0.25">
      <c r="A2256" s="153" t="str">
        <f>+Identification!$C$4</f>
        <v>100000001</v>
      </c>
      <c r="B2256" s="153" t="s">
        <v>356</v>
      </c>
      <c r="C2256" s="48" t="s">
        <v>98</v>
      </c>
      <c r="D2256" s="89" t="str">
        <f t="shared" si="233"/>
        <v>ctrl</v>
      </c>
      <c r="E2256" s="90">
        <f>HLOOKUP(D2256,Analytique_compte!$A$3:$S$4,2,FALSE)</f>
        <v>4</v>
      </c>
      <c r="F2256" s="90" t="str">
        <f t="shared" si="232"/>
        <v>Analytique_compte_PCP7_ctrl</v>
      </c>
      <c r="G2256" s="154">
        <f t="shared" si="234"/>
        <v>0</v>
      </c>
    </row>
    <row r="2257" spans="1:7" ht="26.4" x14ac:dyDescent="0.25">
      <c r="A2257" s="153" t="str">
        <f>+Identification!$C$4</f>
        <v>100000001</v>
      </c>
      <c r="B2257" s="153" t="s">
        <v>356</v>
      </c>
      <c r="C2257" s="48" t="s">
        <v>99</v>
      </c>
      <c r="D2257" s="89" t="str">
        <f t="shared" si="233"/>
        <v>ctrl</v>
      </c>
      <c r="E2257" s="90">
        <f>HLOOKUP(D2257,Analytique_compte!$A$3:$S$4,2,FALSE)</f>
        <v>4</v>
      </c>
      <c r="F2257" s="90" t="str">
        <f t="shared" si="232"/>
        <v>Analytique_compte_PCP8_ctrl</v>
      </c>
      <c r="G2257" s="154">
        <f t="shared" si="234"/>
        <v>0</v>
      </c>
    </row>
    <row r="2258" spans="1:7" ht="26.4" x14ac:dyDescent="0.25">
      <c r="A2258" s="153" t="str">
        <f>+Identification!$C$4</f>
        <v>100000001</v>
      </c>
      <c r="B2258" s="153" t="s">
        <v>356</v>
      </c>
      <c r="C2258" s="48" t="s">
        <v>100</v>
      </c>
      <c r="D2258" s="89" t="str">
        <f t="shared" si="233"/>
        <v>ctrl</v>
      </c>
      <c r="E2258" s="90">
        <f>HLOOKUP(D2258,Analytique_compte!$A$3:$S$4,2,FALSE)</f>
        <v>4</v>
      </c>
      <c r="F2258" s="90" t="str">
        <f t="shared" si="232"/>
        <v>Analytique_compte_PCP9_ctrl</v>
      </c>
      <c r="G2258" s="154">
        <f t="shared" si="234"/>
        <v>0</v>
      </c>
    </row>
    <row r="2259" spans="1:7" ht="26.4" x14ac:dyDescent="0.25">
      <c r="A2259" s="153" t="str">
        <f>+Identification!$C$4</f>
        <v>100000001</v>
      </c>
      <c r="B2259" s="153" t="s">
        <v>356</v>
      </c>
      <c r="C2259" s="48" t="s">
        <v>101</v>
      </c>
      <c r="D2259" s="89" t="str">
        <f t="shared" si="233"/>
        <v>ctrl</v>
      </c>
      <c r="E2259" s="90">
        <f>HLOOKUP(D2259,Analytique_compte!$A$3:$S$4,2,FALSE)</f>
        <v>4</v>
      </c>
      <c r="F2259" s="90" t="str">
        <f t="shared" si="232"/>
        <v>Analytique_compte_PCP10_ctrl</v>
      </c>
      <c r="G2259" s="154">
        <f t="shared" si="234"/>
        <v>0</v>
      </c>
    </row>
    <row r="2260" spans="1:7" ht="26.4" x14ac:dyDescent="0.25">
      <c r="A2260" s="153" t="str">
        <f>+Identification!$C$4</f>
        <v>100000001</v>
      </c>
      <c r="B2260" s="153" t="s">
        <v>356</v>
      </c>
      <c r="C2260" s="48" t="s">
        <v>102</v>
      </c>
      <c r="D2260" s="89" t="str">
        <f t="shared" si="233"/>
        <v>ctrl</v>
      </c>
      <c r="E2260" s="90">
        <f>HLOOKUP(D2260,Analytique_compte!$A$3:$S$4,2,FALSE)</f>
        <v>4</v>
      </c>
      <c r="F2260" s="90" t="str">
        <f t="shared" si="232"/>
        <v>Analytique_compte_PCP11_ctrl</v>
      </c>
      <c r="G2260" s="154">
        <f t="shared" si="234"/>
        <v>0</v>
      </c>
    </row>
    <row r="2261" spans="1:7" ht="26.4" x14ac:dyDescent="0.25">
      <c r="A2261" s="153" t="str">
        <f>+Identification!$C$4</f>
        <v>100000001</v>
      </c>
      <c r="B2261" s="153" t="s">
        <v>356</v>
      </c>
      <c r="C2261" s="48" t="s">
        <v>103</v>
      </c>
      <c r="D2261" s="89" t="str">
        <f t="shared" si="233"/>
        <v>ctrl</v>
      </c>
      <c r="E2261" s="90">
        <f>HLOOKUP(D2261,Analytique_compte!$A$3:$S$4,2,FALSE)</f>
        <v>4</v>
      </c>
      <c r="F2261" s="90" t="str">
        <f t="shared" si="232"/>
        <v>Analytique_compte_PCP12_ctrl</v>
      </c>
      <c r="G2261" s="154">
        <f t="shared" si="234"/>
        <v>0</v>
      </c>
    </row>
    <row r="2262" spans="1:7" ht="26.4" x14ac:dyDescent="0.25">
      <c r="A2262" s="153" t="str">
        <f>+Identification!$C$4</f>
        <v>100000001</v>
      </c>
      <c r="B2262" s="153" t="s">
        <v>356</v>
      </c>
      <c r="C2262" s="48" t="s">
        <v>104</v>
      </c>
      <c r="D2262" s="89" t="str">
        <f t="shared" si="233"/>
        <v>ctrl</v>
      </c>
      <c r="E2262" s="90">
        <f>HLOOKUP(D2262,Analytique_compte!$A$3:$S$4,2,FALSE)</f>
        <v>4</v>
      </c>
      <c r="F2262" s="90" t="str">
        <f t="shared" si="232"/>
        <v>Analytique_compte_PCP13_ctrl</v>
      </c>
      <c r="G2262" s="154">
        <f t="shared" si="234"/>
        <v>0</v>
      </c>
    </row>
    <row r="2263" spans="1:7" ht="26.4" x14ac:dyDescent="0.25">
      <c r="A2263" s="153" t="str">
        <f>+Identification!$C$4</f>
        <v>100000001</v>
      </c>
      <c r="B2263" s="153" t="s">
        <v>356</v>
      </c>
      <c r="C2263" s="48" t="s">
        <v>105</v>
      </c>
      <c r="D2263" s="89" t="str">
        <f t="shared" si="233"/>
        <v>ctrl</v>
      </c>
      <c r="E2263" s="90">
        <f>HLOOKUP(D2263,Analytique_compte!$A$3:$S$4,2,FALSE)</f>
        <v>4</v>
      </c>
      <c r="F2263" s="90" t="str">
        <f t="shared" si="232"/>
        <v>Analytique_compte_PCP14_ctrl</v>
      </c>
      <c r="G2263" s="154">
        <f t="shared" si="234"/>
        <v>0</v>
      </c>
    </row>
    <row r="2264" spans="1:7" ht="26.4" x14ac:dyDescent="0.25">
      <c r="A2264" s="153" t="str">
        <f>+Identification!$C$4</f>
        <v>100000001</v>
      </c>
      <c r="B2264" s="153" t="s">
        <v>356</v>
      </c>
      <c r="C2264" s="48" t="s">
        <v>106</v>
      </c>
      <c r="D2264" s="89" t="str">
        <f t="shared" si="233"/>
        <v>ctrl</v>
      </c>
      <c r="E2264" s="90">
        <f>HLOOKUP(D2264,Analytique_compte!$A$3:$S$4,2,FALSE)</f>
        <v>4</v>
      </c>
      <c r="F2264" s="90" t="str">
        <f t="shared" si="232"/>
        <v>Analytique_compte_PCP15_ctrl</v>
      </c>
      <c r="G2264" s="154">
        <f t="shared" si="234"/>
        <v>0</v>
      </c>
    </row>
    <row r="2265" spans="1:7" ht="26.4" x14ac:dyDescent="0.25">
      <c r="A2265" s="153" t="str">
        <f>+Identification!$C$4</f>
        <v>100000001</v>
      </c>
      <c r="B2265" s="153" t="s">
        <v>356</v>
      </c>
      <c r="C2265" s="48" t="s">
        <v>107</v>
      </c>
      <c r="D2265" s="89" t="str">
        <f t="shared" si="233"/>
        <v>ctrl</v>
      </c>
      <c r="E2265" s="90">
        <f>HLOOKUP(D2265,Analytique_compte!$A$3:$S$4,2,FALSE)</f>
        <v>4</v>
      </c>
      <c r="F2265" s="90" t="str">
        <f t="shared" si="232"/>
        <v>Analytique_compte_PCP16_ctrl</v>
      </c>
      <c r="G2265" s="154">
        <f t="shared" si="234"/>
        <v>0</v>
      </c>
    </row>
    <row r="2266" spans="1:7" ht="26.4" x14ac:dyDescent="0.25">
      <c r="A2266" s="153" t="str">
        <f>+Identification!$C$4</f>
        <v>100000001</v>
      </c>
      <c r="B2266" s="153" t="s">
        <v>356</v>
      </c>
      <c r="C2266" s="48" t="s">
        <v>108</v>
      </c>
      <c r="D2266" s="89" t="str">
        <f t="shared" si="233"/>
        <v>ctrl</v>
      </c>
      <c r="E2266" s="90">
        <f>HLOOKUP(D2266,Analytique_compte!$A$3:$S$4,2,FALSE)</f>
        <v>4</v>
      </c>
      <c r="F2266" s="90" t="str">
        <f t="shared" si="232"/>
        <v>Analytique_compte_PCP17_ctrl</v>
      </c>
      <c r="G2266" s="154">
        <f t="shared" si="234"/>
        <v>0</v>
      </c>
    </row>
    <row r="2267" spans="1:7" ht="26.4" x14ac:dyDescent="0.25">
      <c r="A2267" s="153" t="str">
        <f>+Identification!$C$4</f>
        <v>100000001</v>
      </c>
      <c r="B2267" s="153" t="s">
        <v>356</v>
      </c>
      <c r="C2267" s="48" t="s">
        <v>109</v>
      </c>
      <c r="D2267" s="89" t="str">
        <f t="shared" si="233"/>
        <v>ctrl</v>
      </c>
      <c r="E2267" s="90">
        <f>HLOOKUP(D2267,Analytique_compte!$A$3:$S$4,2,FALSE)</f>
        <v>4</v>
      </c>
      <c r="F2267" s="90" t="str">
        <f t="shared" si="232"/>
        <v>Analytique_compte_PCP18_ctrl</v>
      </c>
      <c r="G2267" s="154">
        <f t="shared" si="234"/>
        <v>0</v>
      </c>
    </row>
    <row r="2268" spans="1:7" ht="26.4" x14ac:dyDescent="0.25">
      <c r="A2268" s="153" t="str">
        <f>+Identification!$C$4</f>
        <v>100000001</v>
      </c>
      <c r="B2268" s="153" t="s">
        <v>356</v>
      </c>
      <c r="C2268" s="48" t="s">
        <v>110</v>
      </c>
      <c r="D2268" s="89" t="str">
        <f t="shared" si="233"/>
        <v>ctrl</v>
      </c>
      <c r="E2268" s="90">
        <f>HLOOKUP(D2268,Analytique_compte!$A$3:$S$4,2,FALSE)</f>
        <v>4</v>
      </c>
      <c r="F2268" s="90" t="str">
        <f t="shared" si="232"/>
        <v>Analytique_compte_PCP19_ctrl</v>
      </c>
      <c r="G2268" s="154">
        <f t="shared" si="234"/>
        <v>0</v>
      </c>
    </row>
    <row r="2269" spans="1:7" ht="26.4" x14ac:dyDescent="0.25">
      <c r="A2269" s="153" t="str">
        <f>+Identification!$C$4</f>
        <v>100000001</v>
      </c>
      <c r="B2269" s="153" t="s">
        <v>356</v>
      </c>
      <c r="C2269" s="48" t="s">
        <v>111</v>
      </c>
      <c r="D2269" s="89" t="str">
        <f t="shared" si="233"/>
        <v>ctrl</v>
      </c>
      <c r="E2269" s="90">
        <f>HLOOKUP(D2269,Analytique_compte!$A$3:$S$4,2,FALSE)</f>
        <v>4</v>
      </c>
      <c r="F2269" s="90" t="str">
        <f t="shared" si="232"/>
        <v>Analytique_compte_PCP20_ctrl</v>
      </c>
      <c r="G2269" s="154">
        <f t="shared" si="234"/>
        <v>0</v>
      </c>
    </row>
    <row r="2270" spans="1:7" ht="26.4" x14ac:dyDescent="0.25">
      <c r="A2270" s="153" t="str">
        <f>+Identification!$C$4</f>
        <v>100000001</v>
      </c>
      <c r="B2270" s="153" t="s">
        <v>356</v>
      </c>
      <c r="C2270" s="48" t="s">
        <v>112</v>
      </c>
      <c r="D2270" s="89" t="str">
        <f t="shared" si="233"/>
        <v>ctrl</v>
      </c>
      <c r="E2270" s="90">
        <f>HLOOKUP(D2270,Analytique_compte!$A$3:$S$4,2,FALSE)</f>
        <v>4</v>
      </c>
      <c r="F2270" s="90" t="str">
        <f t="shared" si="232"/>
        <v>Analytique_compte_PCP21_ctrl</v>
      </c>
      <c r="G2270" s="154">
        <f t="shared" si="234"/>
        <v>0</v>
      </c>
    </row>
    <row r="2271" spans="1:7" ht="26.4" x14ac:dyDescent="0.25">
      <c r="A2271" s="153" t="str">
        <f>+Identification!$C$4</f>
        <v>100000001</v>
      </c>
      <c r="B2271" s="153" t="s">
        <v>356</v>
      </c>
      <c r="C2271" s="48" t="s">
        <v>113</v>
      </c>
      <c r="D2271" s="89" t="str">
        <f t="shared" si="233"/>
        <v>ctrl</v>
      </c>
      <c r="E2271" s="90">
        <f>HLOOKUP(D2271,Analytique_compte!$A$3:$S$4,2,FALSE)</f>
        <v>4</v>
      </c>
      <c r="F2271" s="90" t="str">
        <f t="shared" si="232"/>
        <v>Analytique_compte_PCP22_ctrl</v>
      </c>
      <c r="G2271" s="154">
        <f t="shared" si="234"/>
        <v>0</v>
      </c>
    </row>
    <row r="2272" spans="1:7" ht="26.4" x14ac:dyDescent="0.25">
      <c r="A2272" s="153" t="str">
        <f>+Identification!$C$4</f>
        <v>100000001</v>
      </c>
      <c r="B2272" s="153" t="s">
        <v>356</v>
      </c>
      <c r="C2272" s="48" t="s">
        <v>114</v>
      </c>
      <c r="D2272" s="89" t="str">
        <f t="shared" si="233"/>
        <v>ctrl</v>
      </c>
      <c r="E2272" s="90">
        <f>HLOOKUP(D2272,Analytique_compte!$A$3:$S$4,2,FALSE)</f>
        <v>4</v>
      </c>
      <c r="F2272" s="90" t="str">
        <f t="shared" si="232"/>
        <v>Analytique_compte_PCP23_ctrl</v>
      </c>
      <c r="G2272" s="154">
        <f t="shared" si="234"/>
        <v>0</v>
      </c>
    </row>
    <row r="2273" spans="1:7" ht="26.4" x14ac:dyDescent="0.25">
      <c r="A2273" s="153" t="str">
        <f>+Identification!$C$4</f>
        <v>100000001</v>
      </c>
      <c r="B2273" s="153" t="s">
        <v>356</v>
      </c>
      <c r="C2273" s="48" t="s">
        <v>115</v>
      </c>
      <c r="D2273" s="89" t="str">
        <f t="shared" si="233"/>
        <v>ctrl</v>
      </c>
      <c r="E2273" s="90">
        <f>HLOOKUP(D2273,Analytique_compte!$A$3:$S$4,2,FALSE)</f>
        <v>4</v>
      </c>
      <c r="F2273" s="90" t="str">
        <f t="shared" si="232"/>
        <v>Analytique_compte_PCP24_ctrl</v>
      </c>
      <c r="G2273" s="154">
        <f t="shared" si="234"/>
        <v>0</v>
      </c>
    </row>
    <row r="2274" spans="1:7" ht="26.4" x14ac:dyDescent="0.25">
      <c r="A2274" s="153" t="str">
        <f>+Identification!$C$4</f>
        <v>100000001</v>
      </c>
      <c r="B2274" s="153" t="s">
        <v>356</v>
      </c>
      <c r="C2274" s="48" t="s">
        <v>116</v>
      </c>
      <c r="D2274" s="89" t="str">
        <f t="shared" si="233"/>
        <v>ctrl</v>
      </c>
      <c r="E2274" s="90">
        <f>HLOOKUP(D2274,Analytique_compte!$A$3:$S$4,2,FALSE)</f>
        <v>4</v>
      </c>
      <c r="F2274" s="90" t="str">
        <f t="shared" si="232"/>
        <v>Analytique_compte_PCP25_ctrl</v>
      </c>
      <c r="G2274" s="154">
        <f t="shared" si="234"/>
        <v>0</v>
      </c>
    </row>
    <row r="2275" spans="1:7" ht="26.4" x14ac:dyDescent="0.25">
      <c r="A2275" s="153" t="str">
        <f>+Identification!$C$4</f>
        <v>100000001</v>
      </c>
      <c r="B2275" s="153" t="s">
        <v>356</v>
      </c>
      <c r="C2275" s="48" t="s">
        <v>117</v>
      </c>
      <c r="D2275" s="89" t="str">
        <f t="shared" si="233"/>
        <v>ctrl</v>
      </c>
      <c r="E2275" s="90">
        <f>HLOOKUP(D2275,Analytique_compte!$A$3:$S$4,2,FALSE)</f>
        <v>4</v>
      </c>
      <c r="F2275" s="90" t="str">
        <f t="shared" si="232"/>
        <v>Analytique_compte_PCP26_ctrl</v>
      </c>
      <c r="G2275" s="154">
        <f t="shared" si="234"/>
        <v>0</v>
      </c>
    </row>
    <row r="2276" spans="1:7" ht="26.4" x14ac:dyDescent="0.25">
      <c r="A2276" s="153" t="str">
        <f>+Identification!$C$4</f>
        <v>100000001</v>
      </c>
      <c r="B2276" s="153" t="s">
        <v>356</v>
      </c>
      <c r="C2276" s="48" t="s">
        <v>118</v>
      </c>
      <c r="D2276" s="89" t="str">
        <f t="shared" si="233"/>
        <v>ctrl</v>
      </c>
      <c r="E2276" s="90">
        <f>HLOOKUP(D2276,Analytique_compte!$A$3:$S$4,2,FALSE)</f>
        <v>4</v>
      </c>
      <c r="F2276" s="90" t="str">
        <f t="shared" si="232"/>
        <v>Analytique_compte_PCP27_ctrl</v>
      </c>
      <c r="G2276" s="154">
        <f t="shared" si="234"/>
        <v>0</v>
      </c>
    </row>
    <row r="2277" spans="1:7" ht="26.4" x14ac:dyDescent="0.25">
      <c r="A2277" s="153" t="str">
        <f>+Identification!$C$4</f>
        <v>100000001</v>
      </c>
      <c r="B2277" s="153" t="s">
        <v>356</v>
      </c>
      <c r="C2277" s="48" t="s">
        <v>119</v>
      </c>
      <c r="D2277" s="89" t="str">
        <f t="shared" si="233"/>
        <v>ctrl</v>
      </c>
      <c r="E2277" s="90">
        <f>HLOOKUP(D2277,Analytique_compte!$A$3:$S$4,2,FALSE)</f>
        <v>4</v>
      </c>
      <c r="F2277" s="90" t="str">
        <f t="shared" si="232"/>
        <v>Analytique_compte_PCP28_ctrl</v>
      </c>
      <c r="G2277" s="154">
        <f t="shared" si="234"/>
        <v>0</v>
      </c>
    </row>
    <row r="2278" spans="1:7" ht="26.4" x14ac:dyDescent="0.25">
      <c r="A2278" s="153" t="str">
        <f>+Identification!$C$4</f>
        <v>100000001</v>
      </c>
      <c r="B2278" s="153" t="s">
        <v>356</v>
      </c>
      <c r="C2278" s="48" t="s">
        <v>120</v>
      </c>
      <c r="D2278" s="89" t="str">
        <f t="shared" si="233"/>
        <v>ctrl</v>
      </c>
      <c r="E2278" s="90">
        <f>HLOOKUP(D2278,Analytique_compte!$A$3:$S$4,2,FALSE)</f>
        <v>4</v>
      </c>
      <c r="F2278" s="90" t="str">
        <f t="shared" si="232"/>
        <v>Analytique_compte_PCP29_ctrl</v>
      </c>
      <c r="G2278" s="154">
        <f t="shared" si="234"/>
        <v>0</v>
      </c>
    </row>
    <row r="2279" spans="1:7" ht="26.4" x14ac:dyDescent="0.25">
      <c r="A2279" s="153" t="str">
        <f>+Identification!$C$4</f>
        <v>100000001</v>
      </c>
      <c r="B2279" s="153" t="s">
        <v>356</v>
      </c>
      <c r="C2279" s="48" t="s">
        <v>121</v>
      </c>
      <c r="D2279" s="89" t="str">
        <f t="shared" si="233"/>
        <v>ctrl</v>
      </c>
      <c r="E2279" s="90">
        <f>HLOOKUP(D2279,Analytique_compte!$A$3:$S$4,2,FALSE)</f>
        <v>4</v>
      </c>
      <c r="F2279" s="90" t="str">
        <f t="shared" si="232"/>
        <v>Analytique_compte_PCP30_ctrl</v>
      </c>
      <c r="G2279" s="154">
        <f t="shared" si="234"/>
        <v>0</v>
      </c>
    </row>
    <row r="2280" spans="1:7" ht="26.4" x14ac:dyDescent="0.25">
      <c r="A2280" s="153" t="str">
        <f>+Identification!$C$4</f>
        <v>100000001</v>
      </c>
      <c r="B2280" s="153" t="s">
        <v>356</v>
      </c>
      <c r="C2280" s="48" t="s">
        <v>122</v>
      </c>
      <c r="D2280" s="89" t="str">
        <f t="shared" si="233"/>
        <v>ctrl</v>
      </c>
      <c r="E2280" s="90">
        <f>HLOOKUP(D2280,Analytique_compte!$A$3:$S$4,2,FALSE)</f>
        <v>4</v>
      </c>
      <c r="F2280" s="90" t="str">
        <f t="shared" si="232"/>
        <v>Analytique_compte_PCP31_ctrl</v>
      </c>
      <c r="G2280" s="154">
        <f t="shared" si="234"/>
        <v>0</v>
      </c>
    </row>
    <row r="2281" spans="1:7" ht="26.4" x14ac:dyDescent="0.25">
      <c r="A2281" s="153" t="str">
        <f>+Identification!$C$4</f>
        <v>100000001</v>
      </c>
      <c r="B2281" s="153" t="s">
        <v>356</v>
      </c>
      <c r="C2281" s="48" t="s">
        <v>123</v>
      </c>
      <c r="D2281" s="89" t="str">
        <f t="shared" si="233"/>
        <v>ctrl</v>
      </c>
      <c r="E2281" s="90">
        <f>HLOOKUP(D2281,Analytique_compte!$A$3:$S$4,2,FALSE)</f>
        <v>4</v>
      </c>
      <c r="F2281" s="90" t="str">
        <f t="shared" si="232"/>
        <v>Analytique_compte_PCP32_ctrl</v>
      </c>
      <c r="G2281" s="154">
        <f t="shared" si="234"/>
        <v>0</v>
      </c>
    </row>
    <row r="2282" spans="1:7" ht="26.4" x14ac:dyDescent="0.25">
      <c r="A2282" s="153" t="str">
        <f>+Identification!$C$4</f>
        <v>100000001</v>
      </c>
      <c r="B2282" s="153" t="s">
        <v>356</v>
      </c>
      <c r="C2282" s="48" t="s">
        <v>124</v>
      </c>
      <c r="D2282" s="89" t="str">
        <f t="shared" si="233"/>
        <v>ctrl</v>
      </c>
      <c r="E2282" s="90">
        <f>HLOOKUP(D2282,Analytique_compte!$A$3:$S$4,2,FALSE)</f>
        <v>4</v>
      </c>
      <c r="F2282" s="90" t="str">
        <f t="shared" si="232"/>
        <v>Analytique_compte_PCP33_ctrl</v>
      </c>
      <c r="G2282" s="154">
        <f t="shared" si="234"/>
        <v>0</v>
      </c>
    </row>
    <row r="2283" spans="1:7" ht="26.4" x14ac:dyDescent="0.25">
      <c r="A2283" s="153" t="str">
        <f>+Identification!$C$4</f>
        <v>100000001</v>
      </c>
      <c r="B2283" s="153" t="s">
        <v>356</v>
      </c>
      <c r="C2283" s="48" t="s">
        <v>125</v>
      </c>
      <c r="D2283" s="89" t="str">
        <f t="shared" si="233"/>
        <v>ctrl</v>
      </c>
      <c r="E2283" s="90">
        <f>HLOOKUP(D2283,Analytique_compte!$A$3:$S$4,2,FALSE)</f>
        <v>4</v>
      </c>
      <c r="F2283" s="90" t="str">
        <f t="shared" si="232"/>
        <v>Analytique_compte_PCP34_ctrl</v>
      </c>
      <c r="G2283" s="154">
        <f t="shared" si="234"/>
        <v>0</v>
      </c>
    </row>
    <row r="2284" spans="1:7" ht="26.4" x14ac:dyDescent="0.25">
      <c r="A2284" s="153" t="str">
        <f>+Identification!$C$4</f>
        <v>100000001</v>
      </c>
      <c r="B2284" s="153" t="s">
        <v>356</v>
      </c>
      <c r="C2284" s="48" t="s">
        <v>126</v>
      </c>
      <c r="D2284" s="89" t="str">
        <f t="shared" si="233"/>
        <v>ctrl</v>
      </c>
      <c r="E2284" s="90">
        <f>HLOOKUP(D2284,Analytique_compte!$A$3:$S$4,2,FALSE)</f>
        <v>4</v>
      </c>
      <c r="F2284" s="90" t="str">
        <f t="shared" ref="F2284:F2383" si="239">CONCATENATE(B2284,"_",C2284,"_",D2284)</f>
        <v>Analytique_compte_PCP35_ctrl</v>
      </c>
      <c r="G2284" s="154">
        <f t="shared" si="234"/>
        <v>0</v>
      </c>
    </row>
    <row r="2285" spans="1:7" ht="26.4" x14ac:dyDescent="0.25">
      <c r="A2285" s="153" t="str">
        <f>+Identification!$C$4</f>
        <v>100000001</v>
      </c>
      <c r="B2285" s="153" t="s">
        <v>356</v>
      </c>
      <c r="C2285" s="48" t="s">
        <v>127</v>
      </c>
      <c r="D2285" s="89" t="str">
        <f t="shared" si="233"/>
        <v>ctrl</v>
      </c>
      <c r="E2285" s="90">
        <f>HLOOKUP(D2285,Analytique_compte!$A$3:$S$4,2,FALSE)</f>
        <v>4</v>
      </c>
      <c r="F2285" s="90" t="str">
        <f t="shared" si="239"/>
        <v>Analytique_compte_PCP36_ctrl</v>
      </c>
      <c r="G2285" s="154">
        <f t="shared" si="234"/>
        <v>0</v>
      </c>
    </row>
    <row r="2286" spans="1:7" ht="26.4" x14ac:dyDescent="0.25">
      <c r="A2286" s="153" t="str">
        <f>+Identification!$C$4</f>
        <v>100000001</v>
      </c>
      <c r="B2286" s="153" t="s">
        <v>356</v>
      </c>
      <c r="C2286" s="48" t="s">
        <v>128</v>
      </c>
      <c r="D2286" s="89" t="str">
        <f t="shared" ref="D2286:D2335" si="240">+D2285</f>
        <v>ctrl</v>
      </c>
      <c r="E2286" s="90">
        <f>HLOOKUP(D2286,Analytique_compte!$A$3:$S$4,2,FALSE)</f>
        <v>4</v>
      </c>
      <c r="F2286" s="90" t="str">
        <f t="shared" si="239"/>
        <v>Analytique_compte_PCP37_ctrl</v>
      </c>
      <c r="G2286" s="154">
        <f t="shared" si="234"/>
        <v>0</v>
      </c>
    </row>
    <row r="2287" spans="1:7" ht="26.4" x14ac:dyDescent="0.25">
      <c r="A2287" s="153" t="str">
        <f>+Identification!$C$4</f>
        <v>100000001</v>
      </c>
      <c r="B2287" s="153" t="s">
        <v>356</v>
      </c>
      <c r="C2287" s="48" t="s">
        <v>129</v>
      </c>
      <c r="D2287" s="89" t="str">
        <f t="shared" si="240"/>
        <v>ctrl</v>
      </c>
      <c r="E2287" s="90">
        <f>HLOOKUP(D2287,Analytique_compte!$A$3:$S$4,2,FALSE)</f>
        <v>4</v>
      </c>
      <c r="F2287" s="90" t="str">
        <f t="shared" si="239"/>
        <v>Analytique_compte_PCP38_ctrl</v>
      </c>
      <c r="G2287" s="154">
        <f t="shared" si="234"/>
        <v>0</v>
      </c>
    </row>
    <row r="2288" spans="1:7" ht="26.4" x14ac:dyDescent="0.25">
      <c r="A2288" s="153" t="str">
        <f>+Identification!$C$4</f>
        <v>100000001</v>
      </c>
      <c r="B2288" s="153" t="s">
        <v>356</v>
      </c>
      <c r="C2288" s="48" t="s">
        <v>130</v>
      </c>
      <c r="D2288" s="89" t="str">
        <f t="shared" si="240"/>
        <v>ctrl</v>
      </c>
      <c r="E2288" s="90">
        <f>HLOOKUP(D2288,Analytique_compte!$A$3:$S$4,2,FALSE)</f>
        <v>4</v>
      </c>
      <c r="F2288" s="90" t="str">
        <f t="shared" si="239"/>
        <v>Analytique_compte_PCP39_ctrl</v>
      </c>
      <c r="G2288" s="154">
        <f t="shared" si="234"/>
        <v>0</v>
      </c>
    </row>
    <row r="2289" spans="1:7" ht="26.4" x14ac:dyDescent="0.25">
      <c r="A2289" s="153" t="str">
        <f>+Identification!$C$4</f>
        <v>100000001</v>
      </c>
      <c r="B2289" s="153" t="s">
        <v>356</v>
      </c>
      <c r="C2289" s="48" t="s">
        <v>131</v>
      </c>
      <c r="D2289" s="89" t="str">
        <f t="shared" si="240"/>
        <v>ctrl</v>
      </c>
      <c r="E2289" s="90">
        <f>HLOOKUP(D2289,Analytique_compte!$A$3:$S$4,2,FALSE)</f>
        <v>4</v>
      </c>
      <c r="F2289" s="90" t="str">
        <f t="shared" si="239"/>
        <v>Analytique_compte_PCP40_ctrl</v>
      </c>
      <c r="G2289" s="154">
        <f t="shared" si="234"/>
        <v>0</v>
      </c>
    </row>
    <row r="2290" spans="1:7" ht="26.4" x14ac:dyDescent="0.25">
      <c r="A2290" s="153" t="str">
        <f>+Identification!$C$4</f>
        <v>100000001</v>
      </c>
      <c r="B2290" s="153" t="s">
        <v>356</v>
      </c>
      <c r="C2290" s="48" t="s">
        <v>132</v>
      </c>
      <c r="D2290" s="89" t="str">
        <f t="shared" si="240"/>
        <v>ctrl</v>
      </c>
      <c r="E2290" s="90">
        <f>HLOOKUP(D2290,Analytique_compte!$A$3:$S$4,2,FALSE)</f>
        <v>4</v>
      </c>
      <c r="F2290" s="90" t="str">
        <f t="shared" si="239"/>
        <v>Analytique_compte_PCP41_ctrl</v>
      </c>
      <c r="G2290" s="154">
        <f t="shared" si="234"/>
        <v>0</v>
      </c>
    </row>
    <row r="2291" spans="1:7" ht="26.4" x14ac:dyDescent="0.25">
      <c r="A2291" s="153" t="str">
        <f>+Identification!$C$4</f>
        <v>100000001</v>
      </c>
      <c r="B2291" s="153" t="s">
        <v>356</v>
      </c>
      <c r="C2291" s="48" t="s">
        <v>133</v>
      </c>
      <c r="D2291" s="89" t="str">
        <f t="shared" si="240"/>
        <v>ctrl</v>
      </c>
      <c r="E2291" s="90">
        <f>HLOOKUP(D2291,Analytique_compte!$A$3:$S$4,2,FALSE)</f>
        <v>4</v>
      </c>
      <c r="F2291" s="90" t="str">
        <f t="shared" si="239"/>
        <v>Analytique_compte_PCP42_ctrl</v>
      </c>
      <c r="G2291" s="154">
        <f t="shared" si="234"/>
        <v>0</v>
      </c>
    </row>
    <row r="2292" spans="1:7" ht="26.4" x14ac:dyDescent="0.25">
      <c r="A2292" s="153" t="str">
        <f>+Identification!$C$4</f>
        <v>100000001</v>
      </c>
      <c r="B2292" s="153" t="s">
        <v>356</v>
      </c>
      <c r="C2292" s="48" t="s">
        <v>134</v>
      </c>
      <c r="D2292" s="89" t="str">
        <f t="shared" si="240"/>
        <v>ctrl</v>
      </c>
      <c r="E2292" s="90">
        <f>HLOOKUP(D2292,Analytique_compte!$A$3:$S$4,2,FALSE)</f>
        <v>4</v>
      </c>
      <c r="F2292" s="90" t="str">
        <f t="shared" si="239"/>
        <v>Analytique_compte_PCP43_ctrl</v>
      </c>
      <c r="G2292" s="154">
        <f t="shared" si="234"/>
        <v>0</v>
      </c>
    </row>
    <row r="2293" spans="1:7" ht="26.4" x14ac:dyDescent="0.25">
      <c r="A2293" s="153" t="str">
        <f>+Identification!$C$4</f>
        <v>100000001</v>
      </c>
      <c r="B2293" s="153" t="s">
        <v>356</v>
      </c>
      <c r="C2293" s="48" t="s">
        <v>135</v>
      </c>
      <c r="D2293" s="89" t="str">
        <f t="shared" si="240"/>
        <v>ctrl</v>
      </c>
      <c r="E2293" s="90">
        <f>HLOOKUP(D2293,Analytique_compte!$A$3:$S$4,2,FALSE)</f>
        <v>4</v>
      </c>
      <c r="F2293" s="90" t="str">
        <f t="shared" si="239"/>
        <v>Analytique_compte_PCP44_ctrl</v>
      </c>
      <c r="G2293" s="154">
        <f t="shared" si="234"/>
        <v>0</v>
      </c>
    </row>
    <row r="2294" spans="1:7" ht="26.4" x14ac:dyDescent="0.25">
      <c r="A2294" s="153" t="str">
        <f>+Identification!$C$4</f>
        <v>100000001</v>
      </c>
      <c r="B2294" s="153" t="s">
        <v>356</v>
      </c>
      <c r="C2294" s="48" t="s">
        <v>136</v>
      </c>
      <c r="D2294" s="89" t="str">
        <f t="shared" si="240"/>
        <v>ctrl</v>
      </c>
      <c r="E2294" s="90">
        <f>HLOOKUP(D2294,Analytique_compte!$A$3:$S$4,2,FALSE)</f>
        <v>4</v>
      </c>
      <c r="F2294" s="90" t="str">
        <f t="shared" si="239"/>
        <v>Analytique_compte_PCP45_ctrl</v>
      </c>
      <c r="G2294" s="154">
        <f t="shared" si="234"/>
        <v>0</v>
      </c>
    </row>
    <row r="2295" spans="1:7" ht="26.4" x14ac:dyDescent="0.25">
      <c r="A2295" s="153" t="str">
        <f>+Identification!$C$4</f>
        <v>100000001</v>
      </c>
      <c r="B2295" s="153" t="s">
        <v>356</v>
      </c>
      <c r="C2295" s="48" t="s">
        <v>137</v>
      </c>
      <c r="D2295" s="89" t="str">
        <f t="shared" si="240"/>
        <v>ctrl</v>
      </c>
      <c r="E2295" s="90">
        <f>HLOOKUP(D2295,Analytique_compte!$A$3:$S$4,2,FALSE)</f>
        <v>4</v>
      </c>
      <c r="F2295" s="90" t="str">
        <f t="shared" si="239"/>
        <v>Analytique_compte_PCP46_ctrl</v>
      </c>
      <c r="G2295" s="154">
        <f t="shared" si="234"/>
        <v>0</v>
      </c>
    </row>
    <row r="2296" spans="1:7" ht="26.4" x14ac:dyDescent="0.25">
      <c r="A2296" s="153" t="str">
        <f>+Identification!$C$4</f>
        <v>100000001</v>
      </c>
      <c r="B2296" s="153" t="s">
        <v>356</v>
      </c>
      <c r="C2296" s="48" t="s">
        <v>138</v>
      </c>
      <c r="D2296" s="89" t="str">
        <f t="shared" si="240"/>
        <v>ctrl</v>
      </c>
      <c r="E2296" s="90">
        <f>HLOOKUP(D2296,Analytique_compte!$A$3:$S$4,2,FALSE)</f>
        <v>4</v>
      </c>
      <c r="F2296" s="90" t="str">
        <f t="shared" si="239"/>
        <v>Analytique_compte_PCP47_ctrl</v>
      </c>
      <c r="G2296" s="154">
        <f t="shared" si="234"/>
        <v>0</v>
      </c>
    </row>
    <row r="2297" spans="1:7" ht="26.4" x14ac:dyDescent="0.25">
      <c r="A2297" s="153" t="str">
        <f>+Identification!$C$4</f>
        <v>100000001</v>
      </c>
      <c r="B2297" s="153" t="s">
        <v>356</v>
      </c>
      <c r="C2297" s="48" t="s">
        <v>139</v>
      </c>
      <c r="D2297" s="89" t="str">
        <f t="shared" si="240"/>
        <v>ctrl</v>
      </c>
      <c r="E2297" s="90">
        <f>HLOOKUP(D2297,Analytique_compte!$A$3:$S$4,2,FALSE)</f>
        <v>4</v>
      </c>
      <c r="F2297" s="90" t="str">
        <f t="shared" si="239"/>
        <v>Analytique_compte_PCP48_ctrl</v>
      </c>
      <c r="G2297" s="154">
        <f t="shared" si="234"/>
        <v>0</v>
      </c>
    </row>
    <row r="2298" spans="1:7" ht="26.4" x14ac:dyDescent="0.25">
      <c r="A2298" s="153" t="str">
        <f>+Identification!$C$4</f>
        <v>100000001</v>
      </c>
      <c r="B2298" s="153" t="s">
        <v>356</v>
      </c>
      <c r="C2298" s="48" t="s">
        <v>140</v>
      </c>
      <c r="D2298" s="89" t="str">
        <f t="shared" si="240"/>
        <v>ctrl</v>
      </c>
      <c r="E2298" s="90">
        <f>HLOOKUP(D2298,Analytique_compte!$A$3:$S$4,2,FALSE)</f>
        <v>4</v>
      </c>
      <c r="F2298" s="90" t="str">
        <f t="shared" si="239"/>
        <v>Analytique_compte_PCP49_ctrl</v>
      </c>
      <c r="G2298" s="154">
        <f t="shared" si="234"/>
        <v>0</v>
      </c>
    </row>
    <row r="2299" spans="1:7" ht="26.4" x14ac:dyDescent="0.25">
      <c r="A2299" s="153" t="str">
        <f>+Identification!$C$4</f>
        <v>100000001</v>
      </c>
      <c r="B2299" s="153" t="s">
        <v>356</v>
      </c>
      <c r="C2299" s="48" t="s">
        <v>141</v>
      </c>
      <c r="D2299" s="89" t="str">
        <f t="shared" si="240"/>
        <v>ctrl</v>
      </c>
      <c r="E2299" s="90">
        <f>HLOOKUP(D2299,Analytique_compte!$A$3:$S$4,2,FALSE)</f>
        <v>4</v>
      </c>
      <c r="F2299" s="90" t="str">
        <f t="shared" si="239"/>
        <v>Analytique_compte_PCP50_ctrl</v>
      </c>
      <c r="G2299" s="154">
        <f t="shared" si="234"/>
        <v>0</v>
      </c>
    </row>
    <row r="2300" spans="1:7" ht="26.4" x14ac:dyDescent="0.25">
      <c r="A2300" s="153" t="str">
        <f>+Identification!$C$4</f>
        <v>100000001</v>
      </c>
      <c r="B2300" s="153" t="s">
        <v>356</v>
      </c>
      <c r="C2300" s="48" t="s">
        <v>142</v>
      </c>
      <c r="D2300" s="89" t="str">
        <f t="shared" si="240"/>
        <v>ctrl</v>
      </c>
      <c r="E2300" s="90">
        <f>HLOOKUP(D2300,Analytique_compte!$A$3:$S$4,2,FALSE)</f>
        <v>4</v>
      </c>
      <c r="F2300" s="90" t="str">
        <f t="shared" si="239"/>
        <v>Analytique_compte_PCP51_ctrl</v>
      </c>
      <c r="G2300" s="154">
        <f t="shared" si="234"/>
        <v>0</v>
      </c>
    </row>
    <row r="2301" spans="1:7" ht="26.4" x14ac:dyDescent="0.25">
      <c r="A2301" s="153" t="str">
        <f>+Identification!$C$4</f>
        <v>100000001</v>
      </c>
      <c r="B2301" s="153" t="s">
        <v>356</v>
      </c>
      <c r="C2301" s="48" t="s">
        <v>143</v>
      </c>
      <c r="D2301" s="89" t="str">
        <f t="shared" si="240"/>
        <v>ctrl</v>
      </c>
      <c r="E2301" s="90">
        <f>HLOOKUP(D2301,Analytique_compte!$A$3:$S$4,2,FALSE)</f>
        <v>4</v>
      </c>
      <c r="F2301" s="90" t="str">
        <f t="shared" si="239"/>
        <v>Analytique_compte_PCP52_ctrl</v>
      </c>
      <c r="G2301" s="154">
        <f t="shared" si="234"/>
        <v>0</v>
      </c>
    </row>
    <row r="2302" spans="1:7" ht="26.4" x14ac:dyDescent="0.25">
      <c r="A2302" s="153" t="str">
        <f>+Identification!$C$4</f>
        <v>100000001</v>
      </c>
      <c r="B2302" s="153" t="s">
        <v>356</v>
      </c>
      <c r="C2302" s="48" t="s">
        <v>144</v>
      </c>
      <c r="D2302" s="89" t="str">
        <f t="shared" si="240"/>
        <v>ctrl</v>
      </c>
      <c r="E2302" s="90">
        <f>HLOOKUP(D2302,Analytique_compte!$A$3:$S$4,2,FALSE)</f>
        <v>4</v>
      </c>
      <c r="F2302" s="90" t="str">
        <f t="shared" si="239"/>
        <v>Analytique_compte_PCP53_ctrl</v>
      </c>
      <c r="G2302" s="154">
        <f t="shared" ref="G2302:G2401" si="241">VLOOKUP(C2302,ana_compte,E2302,FALSE)</f>
        <v>0</v>
      </c>
    </row>
    <row r="2303" spans="1:7" ht="26.4" x14ac:dyDescent="0.25">
      <c r="A2303" s="153" t="str">
        <f>+Identification!$C$4</f>
        <v>100000001</v>
      </c>
      <c r="B2303" s="153" t="s">
        <v>356</v>
      </c>
      <c r="C2303" s="48" t="s">
        <v>145</v>
      </c>
      <c r="D2303" s="89" t="str">
        <f t="shared" si="240"/>
        <v>ctrl</v>
      </c>
      <c r="E2303" s="90">
        <f>HLOOKUP(D2303,Analytique_compte!$A$3:$S$4,2,FALSE)</f>
        <v>4</v>
      </c>
      <c r="F2303" s="90" t="str">
        <f t="shared" si="239"/>
        <v>Analytique_compte_PCP54_ctrl</v>
      </c>
      <c r="G2303" s="154">
        <f t="shared" si="241"/>
        <v>0</v>
      </c>
    </row>
    <row r="2304" spans="1:7" ht="26.4" x14ac:dyDescent="0.25">
      <c r="A2304" s="153" t="str">
        <f>+Identification!$C$4</f>
        <v>100000001</v>
      </c>
      <c r="B2304" s="153" t="s">
        <v>356</v>
      </c>
      <c r="C2304" s="48" t="s">
        <v>146</v>
      </c>
      <c r="D2304" s="89" t="str">
        <f t="shared" si="240"/>
        <v>ctrl</v>
      </c>
      <c r="E2304" s="90">
        <f>HLOOKUP(D2304,Analytique_compte!$A$3:$S$4,2,FALSE)</f>
        <v>4</v>
      </c>
      <c r="F2304" s="90" t="str">
        <f t="shared" si="239"/>
        <v>Analytique_compte_PCP55_ctrl</v>
      </c>
      <c r="G2304" s="154">
        <f t="shared" si="241"/>
        <v>0</v>
      </c>
    </row>
    <row r="2305" spans="1:7" ht="26.4" x14ac:dyDescent="0.25">
      <c r="A2305" s="153" t="str">
        <f>+Identification!$C$4</f>
        <v>100000001</v>
      </c>
      <c r="B2305" s="153" t="s">
        <v>356</v>
      </c>
      <c r="C2305" s="48" t="s">
        <v>147</v>
      </c>
      <c r="D2305" s="89" t="str">
        <f t="shared" si="240"/>
        <v>ctrl</v>
      </c>
      <c r="E2305" s="90">
        <f>HLOOKUP(D2305,Analytique_compte!$A$3:$S$4,2,FALSE)</f>
        <v>4</v>
      </c>
      <c r="F2305" s="90" t="str">
        <f t="shared" si="239"/>
        <v>Analytique_compte_PCP56_ctrl</v>
      </c>
      <c r="G2305" s="154">
        <f t="shared" si="241"/>
        <v>0</v>
      </c>
    </row>
    <row r="2306" spans="1:7" ht="26.4" x14ac:dyDescent="0.25">
      <c r="A2306" s="153" t="str">
        <f>+Identification!$C$4</f>
        <v>100000001</v>
      </c>
      <c r="B2306" s="153" t="s">
        <v>356</v>
      </c>
      <c r="C2306" s="48" t="s">
        <v>148</v>
      </c>
      <c r="D2306" s="89" t="str">
        <f t="shared" si="240"/>
        <v>ctrl</v>
      </c>
      <c r="E2306" s="90">
        <f>HLOOKUP(D2306,Analytique_compte!$A$3:$S$4,2,FALSE)</f>
        <v>4</v>
      </c>
      <c r="F2306" s="90" t="str">
        <f t="shared" si="239"/>
        <v>Analytique_compte_PCP57_ctrl</v>
      </c>
      <c r="G2306" s="154">
        <f t="shared" si="241"/>
        <v>0</v>
      </c>
    </row>
    <row r="2307" spans="1:7" ht="26.4" x14ac:dyDescent="0.25">
      <c r="A2307" s="153" t="str">
        <f>+Identification!$C$4</f>
        <v>100000001</v>
      </c>
      <c r="B2307" s="153" t="s">
        <v>356</v>
      </c>
      <c r="C2307" s="48" t="s">
        <v>149</v>
      </c>
      <c r="D2307" s="89" t="str">
        <f t="shared" si="240"/>
        <v>ctrl</v>
      </c>
      <c r="E2307" s="90">
        <f>HLOOKUP(D2307,Analytique_compte!$A$3:$S$4,2,FALSE)</f>
        <v>4</v>
      </c>
      <c r="F2307" s="90" t="str">
        <f t="shared" si="239"/>
        <v>Analytique_compte_PCP58_ctrl</v>
      </c>
      <c r="G2307" s="154">
        <f t="shared" si="241"/>
        <v>0</v>
      </c>
    </row>
    <row r="2308" spans="1:7" ht="26.4" x14ac:dyDescent="0.25">
      <c r="A2308" s="153" t="str">
        <f>+Identification!$C$4</f>
        <v>100000001</v>
      </c>
      <c r="B2308" s="153" t="s">
        <v>356</v>
      </c>
      <c r="C2308" s="48" t="s">
        <v>150</v>
      </c>
      <c r="D2308" s="89" t="str">
        <f t="shared" si="240"/>
        <v>ctrl</v>
      </c>
      <c r="E2308" s="90">
        <f>HLOOKUP(D2308,Analytique_compte!$A$3:$S$4,2,FALSE)</f>
        <v>4</v>
      </c>
      <c r="F2308" s="90" t="str">
        <f t="shared" si="239"/>
        <v>Analytique_compte_PCP59_ctrl</v>
      </c>
      <c r="G2308" s="154">
        <f t="shared" si="241"/>
        <v>0</v>
      </c>
    </row>
    <row r="2309" spans="1:7" ht="26.4" x14ac:dyDescent="0.25">
      <c r="A2309" s="153" t="str">
        <f>+Identification!$C$4</f>
        <v>100000001</v>
      </c>
      <c r="B2309" s="153" t="s">
        <v>356</v>
      </c>
      <c r="C2309" s="48" t="s">
        <v>151</v>
      </c>
      <c r="D2309" s="89" t="str">
        <f t="shared" si="240"/>
        <v>ctrl</v>
      </c>
      <c r="E2309" s="90">
        <f>HLOOKUP(D2309,Analytique_compte!$A$3:$S$4,2,FALSE)</f>
        <v>4</v>
      </c>
      <c r="F2309" s="90" t="str">
        <f t="shared" si="239"/>
        <v>Analytique_compte_PCP60_ctrl</v>
      </c>
      <c r="G2309" s="154">
        <f t="shared" si="241"/>
        <v>0</v>
      </c>
    </row>
    <row r="2310" spans="1:7" ht="26.4" x14ac:dyDescent="0.25">
      <c r="A2310" s="153" t="str">
        <f>+Identification!$C$4</f>
        <v>100000001</v>
      </c>
      <c r="B2310" s="153" t="s">
        <v>356</v>
      </c>
      <c r="C2310" s="48" t="s">
        <v>152</v>
      </c>
      <c r="D2310" s="89" t="str">
        <f t="shared" si="240"/>
        <v>ctrl</v>
      </c>
      <c r="E2310" s="90">
        <f>HLOOKUP(D2310,Analytique_compte!$A$3:$S$4,2,FALSE)</f>
        <v>4</v>
      </c>
      <c r="F2310" s="90" t="str">
        <f t="shared" si="239"/>
        <v>Analytique_compte_PCP61_ctrl</v>
      </c>
      <c r="G2310" s="154">
        <f t="shared" si="241"/>
        <v>0</v>
      </c>
    </row>
    <row r="2311" spans="1:7" ht="26.4" x14ac:dyDescent="0.25">
      <c r="A2311" s="153" t="str">
        <f>+Identification!$C$4</f>
        <v>100000001</v>
      </c>
      <c r="B2311" s="153" t="s">
        <v>356</v>
      </c>
      <c r="C2311" s="48" t="s">
        <v>153</v>
      </c>
      <c r="D2311" s="89" t="str">
        <f t="shared" si="240"/>
        <v>ctrl</v>
      </c>
      <c r="E2311" s="90">
        <f>HLOOKUP(D2311,Analytique_compte!$A$3:$S$4,2,FALSE)</f>
        <v>4</v>
      </c>
      <c r="F2311" s="90" t="str">
        <f t="shared" si="239"/>
        <v>Analytique_compte_PCP62_ctrl</v>
      </c>
      <c r="G2311" s="154">
        <f t="shared" si="241"/>
        <v>0</v>
      </c>
    </row>
    <row r="2312" spans="1:7" ht="26.4" x14ac:dyDescent="0.25">
      <c r="A2312" s="153" t="str">
        <f>+Identification!$C$4</f>
        <v>100000001</v>
      </c>
      <c r="B2312" s="153" t="s">
        <v>356</v>
      </c>
      <c r="C2312" s="48" t="s">
        <v>154</v>
      </c>
      <c r="D2312" s="89" t="str">
        <f t="shared" si="240"/>
        <v>ctrl</v>
      </c>
      <c r="E2312" s="90">
        <f>HLOOKUP(D2312,Analytique_compte!$A$3:$S$4,2,FALSE)</f>
        <v>4</v>
      </c>
      <c r="F2312" s="90" t="str">
        <f t="shared" si="239"/>
        <v>Analytique_compte_PCP63_ctrl</v>
      </c>
      <c r="G2312" s="154">
        <f t="shared" si="241"/>
        <v>0</v>
      </c>
    </row>
    <row r="2313" spans="1:7" ht="26.4" x14ac:dyDescent="0.25">
      <c r="A2313" s="153" t="str">
        <f>+Identification!$C$4</f>
        <v>100000001</v>
      </c>
      <c r="B2313" s="153" t="s">
        <v>356</v>
      </c>
      <c r="C2313" s="48" t="s">
        <v>155</v>
      </c>
      <c r="D2313" s="89" t="str">
        <f t="shared" si="240"/>
        <v>ctrl</v>
      </c>
      <c r="E2313" s="90">
        <f>HLOOKUP(D2313,Analytique_compte!$A$3:$S$4,2,FALSE)</f>
        <v>4</v>
      </c>
      <c r="F2313" s="90" t="str">
        <f t="shared" si="239"/>
        <v>Analytique_compte_PCP64_ctrl</v>
      </c>
      <c r="G2313" s="154">
        <f t="shared" si="241"/>
        <v>0</v>
      </c>
    </row>
    <row r="2314" spans="1:7" ht="26.4" x14ac:dyDescent="0.25">
      <c r="A2314" s="153" t="str">
        <f>+Identification!$C$4</f>
        <v>100000001</v>
      </c>
      <c r="B2314" s="153" t="s">
        <v>356</v>
      </c>
      <c r="C2314" s="48" t="s">
        <v>156</v>
      </c>
      <c r="D2314" s="89" t="str">
        <f t="shared" si="240"/>
        <v>ctrl</v>
      </c>
      <c r="E2314" s="90">
        <f>HLOOKUP(D2314,Analytique_compte!$A$3:$S$4,2,FALSE)</f>
        <v>4</v>
      </c>
      <c r="F2314" s="90" t="str">
        <f t="shared" si="239"/>
        <v>Analytique_compte_PCP65_ctrl</v>
      </c>
      <c r="G2314" s="154">
        <f t="shared" si="241"/>
        <v>0</v>
      </c>
    </row>
    <row r="2315" spans="1:7" ht="26.4" x14ac:dyDescent="0.25">
      <c r="A2315" s="153" t="str">
        <f>+Identification!$C$4</f>
        <v>100000001</v>
      </c>
      <c r="B2315" s="153" t="s">
        <v>356</v>
      </c>
      <c r="C2315" s="48" t="s">
        <v>157</v>
      </c>
      <c r="D2315" s="89" t="str">
        <f t="shared" si="240"/>
        <v>ctrl</v>
      </c>
      <c r="E2315" s="90">
        <f>HLOOKUP(D2315,Analytique_compte!$A$3:$S$4,2,FALSE)</f>
        <v>4</v>
      </c>
      <c r="F2315" s="90" t="str">
        <f t="shared" si="239"/>
        <v>Analytique_compte_PCP66_ctrl</v>
      </c>
      <c r="G2315" s="154">
        <f t="shared" si="241"/>
        <v>0</v>
      </c>
    </row>
    <row r="2316" spans="1:7" ht="26.4" x14ac:dyDescent="0.25">
      <c r="A2316" s="153" t="str">
        <f>+Identification!$C$4</f>
        <v>100000001</v>
      </c>
      <c r="B2316" s="153" t="s">
        <v>356</v>
      </c>
      <c r="C2316" s="48" t="s">
        <v>158</v>
      </c>
      <c r="D2316" s="89" t="str">
        <f t="shared" si="240"/>
        <v>ctrl</v>
      </c>
      <c r="E2316" s="90">
        <f>HLOOKUP(D2316,Analytique_compte!$A$3:$S$4,2,FALSE)</f>
        <v>4</v>
      </c>
      <c r="F2316" s="90" t="str">
        <f t="shared" si="239"/>
        <v>Analytique_compte_PCP67_ctrl</v>
      </c>
      <c r="G2316" s="154">
        <f t="shared" si="241"/>
        <v>0</v>
      </c>
    </row>
    <row r="2317" spans="1:7" ht="26.4" x14ac:dyDescent="0.25">
      <c r="A2317" s="153" t="str">
        <f>+Identification!$C$4</f>
        <v>100000001</v>
      </c>
      <c r="B2317" s="153" t="s">
        <v>356</v>
      </c>
      <c r="C2317" s="48" t="s">
        <v>159</v>
      </c>
      <c r="D2317" s="89" t="str">
        <f t="shared" si="240"/>
        <v>ctrl</v>
      </c>
      <c r="E2317" s="90">
        <f>HLOOKUP(D2317,Analytique_compte!$A$3:$S$4,2,FALSE)</f>
        <v>4</v>
      </c>
      <c r="F2317" s="90" t="str">
        <f t="shared" si="239"/>
        <v>Analytique_compte_PCP68_ctrl</v>
      </c>
      <c r="G2317" s="154">
        <f t="shared" si="241"/>
        <v>0</v>
      </c>
    </row>
    <row r="2318" spans="1:7" ht="26.4" x14ac:dyDescent="0.25">
      <c r="A2318" s="153" t="str">
        <f>+Identification!$C$4</f>
        <v>100000001</v>
      </c>
      <c r="B2318" s="153" t="s">
        <v>356</v>
      </c>
      <c r="C2318" s="48" t="s">
        <v>160</v>
      </c>
      <c r="D2318" s="89" t="str">
        <f t="shared" si="240"/>
        <v>ctrl</v>
      </c>
      <c r="E2318" s="90">
        <f>HLOOKUP(D2318,Analytique_compte!$A$3:$S$4,2,FALSE)</f>
        <v>4</v>
      </c>
      <c r="F2318" s="90" t="str">
        <f t="shared" si="239"/>
        <v>Analytique_compte_PCP69_ctrl</v>
      </c>
      <c r="G2318" s="154">
        <f t="shared" si="241"/>
        <v>0</v>
      </c>
    </row>
    <row r="2319" spans="1:7" ht="26.4" x14ac:dyDescent="0.25">
      <c r="A2319" s="153" t="str">
        <f>+Identification!$C$4</f>
        <v>100000001</v>
      </c>
      <c r="B2319" s="153" t="s">
        <v>356</v>
      </c>
      <c r="C2319" s="48" t="s">
        <v>161</v>
      </c>
      <c r="D2319" s="89" t="str">
        <f t="shared" si="240"/>
        <v>ctrl</v>
      </c>
      <c r="E2319" s="90">
        <f>HLOOKUP(D2319,Analytique_compte!$A$3:$S$4,2,FALSE)</f>
        <v>4</v>
      </c>
      <c r="F2319" s="90" t="str">
        <f t="shared" si="239"/>
        <v>Analytique_compte_PCP70_ctrl</v>
      </c>
      <c r="G2319" s="154">
        <f t="shared" si="241"/>
        <v>0</v>
      </c>
    </row>
    <row r="2320" spans="1:7" ht="26.4" x14ac:dyDescent="0.25">
      <c r="A2320" s="153" t="str">
        <f>+Identification!$C$4</f>
        <v>100000001</v>
      </c>
      <c r="B2320" s="153" t="s">
        <v>356</v>
      </c>
      <c r="C2320" s="48" t="s">
        <v>162</v>
      </c>
      <c r="D2320" s="89" t="str">
        <f t="shared" si="240"/>
        <v>ctrl</v>
      </c>
      <c r="E2320" s="90">
        <f>HLOOKUP(D2320,Analytique_compte!$A$3:$S$4,2,FALSE)</f>
        <v>4</v>
      </c>
      <c r="F2320" s="90" t="str">
        <f t="shared" si="239"/>
        <v>Analytique_compte_PCP71_ctrl</v>
      </c>
      <c r="G2320" s="154">
        <f t="shared" si="241"/>
        <v>0</v>
      </c>
    </row>
    <row r="2321" spans="1:7" ht="26.4" x14ac:dyDescent="0.25">
      <c r="A2321" s="153" t="str">
        <f>+Identification!$C$4</f>
        <v>100000001</v>
      </c>
      <c r="B2321" s="153" t="s">
        <v>356</v>
      </c>
      <c r="C2321" s="48" t="s">
        <v>163</v>
      </c>
      <c r="D2321" s="89" t="str">
        <f t="shared" si="240"/>
        <v>ctrl</v>
      </c>
      <c r="E2321" s="90">
        <f>HLOOKUP(D2321,Analytique_compte!$A$3:$S$4,2,FALSE)</f>
        <v>4</v>
      </c>
      <c r="F2321" s="90" t="str">
        <f t="shared" si="239"/>
        <v>Analytique_compte_PCP72_ctrl</v>
      </c>
      <c r="G2321" s="154">
        <f t="shared" si="241"/>
        <v>0</v>
      </c>
    </row>
    <row r="2322" spans="1:7" ht="26.4" x14ac:dyDescent="0.25">
      <c r="A2322" s="153" t="str">
        <f>+Identification!$C$4</f>
        <v>100000001</v>
      </c>
      <c r="B2322" s="153" t="s">
        <v>356</v>
      </c>
      <c r="C2322" s="48" t="s">
        <v>164</v>
      </c>
      <c r="D2322" s="89" t="str">
        <f t="shared" si="240"/>
        <v>ctrl</v>
      </c>
      <c r="E2322" s="90">
        <f>HLOOKUP(D2322,Analytique_compte!$A$3:$S$4,2,FALSE)</f>
        <v>4</v>
      </c>
      <c r="F2322" s="90" t="str">
        <f t="shared" si="239"/>
        <v>Analytique_compte_PCP73_ctrl</v>
      </c>
      <c r="G2322" s="154">
        <f t="shared" si="241"/>
        <v>0</v>
      </c>
    </row>
    <row r="2323" spans="1:7" ht="26.4" x14ac:dyDescent="0.25">
      <c r="A2323" s="153" t="str">
        <f>+Identification!$C$4</f>
        <v>100000001</v>
      </c>
      <c r="B2323" s="153" t="s">
        <v>356</v>
      </c>
      <c r="C2323" s="48" t="s">
        <v>165</v>
      </c>
      <c r="D2323" s="89" t="str">
        <f t="shared" si="240"/>
        <v>ctrl</v>
      </c>
      <c r="E2323" s="90">
        <f>HLOOKUP(D2323,Analytique_compte!$A$3:$S$4,2,FALSE)</f>
        <v>4</v>
      </c>
      <c r="F2323" s="90" t="str">
        <f t="shared" si="239"/>
        <v>Analytique_compte_PCP74_ctrl</v>
      </c>
      <c r="G2323" s="154">
        <f t="shared" si="241"/>
        <v>0</v>
      </c>
    </row>
    <row r="2324" spans="1:7" ht="26.4" x14ac:dyDescent="0.25">
      <c r="A2324" s="153" t="str">
        <f>+Identification!$C$4</f>
        <v>100000001</v>
      </c>
      <c r="B2324" s="153" t="s">
        <v>356</v>
      </c>
      <c r="C2324" s="48" t="s">
        <v>166</v>
      </c>
      <c r="D2324" s="89" t="str">
        <f t="shared" si="240"/>
        <v>ctrl</v>
      </c>
      <c r="E2324" s="90">
        <f>HLOOKUP(D2324,Analytique_compte!$A$3:$S$4,2,FALSE)</f>
        <v>4</v>
      </c>
      <c r="F2324" s="90" t="str">
        <f t="shared" si="239"/>
        <v>Analytique_compte_PCP75_ctrl</v>
      </c>
      <c r="G2324" s="154">
        <f t="shared" si="241"/>
        <v>0</v>
      </c>
    </row>
    <row r="2325" spans="1:7" ht="26.4" x14ac:dyDescent="0.25">
      <c r="A2325" s="153" t="str">
        <f>+Identification!$C$4</f>
        <v>100000001</v>
      </c>
      <c r="B2325" s="153" t="s">
        <v>356</v>
      </c>
      <c r="C2325" s="48" t="s">
        <v>167</v>
      </c>
      <c r="D2325" s="89" t="str">
        <f t="shared" si="240"/>
        <v>ctrl</v>
      </c>
      <c r="E2325" s="90">
        <f>HLOOKUP(D2325,Analytique_compte!$A$3:$S$4,2,FALSE)</f>
        <v>4</v>
      </c>
      <c r="F2325" s="90" t="str">
        <f t="shared" si="239"/>
        <v>Analytique_compte_PCP76_ctrl</v>
      </c>
      <c r="G2325" s="154">
        <f t="shared" si="241"/>
        <v>0</v>
      </c>
    </row>
    <row r="2326" spans="1:7" ht="26.4" x14ac:dyDescent="0.25">
      <c r="A2326" s="153" t="str">
        <f>+Identification!$C$4</f>
        <v>100000001</v>
      </c>
      <c r="B2326" s="153" t="s">
        <v>356</v>
      </c>
      <c r="C2326" s="48" t="s">
        <v>168</v>
      </c>
      <c r="D2326" s="89" t="str">
        <f t="shared" si="240"/>
        <v>ctrl</v>
      </c>
      <c r="E2326" s="90">
        <f>HLOOKUP(D2326,Analytique_compte!$A$3:$S$4,2,FALSE)</f>
        <v>4</v>
      </c>
      <c r="F2326" s="90" t="str">
        <f t="shared" si="239"/>
        <v>Analytique_compte_PCP77_ctrl</v>
      </c>
      <c r="G2326" s="154">
        <f t="shared" si="241"/>
        <v>0</v>
      </c>
    </row>
    <row r="2327" spans="1:7" ht="26.4" x14ac:dyDescent="0.25">
      <c r="A2327" s="153" t="str">
        <f>+Identification!$C$4</f>
        <v>100000001</v>
      </c>
      <c r="B2327" s="153" t="s">
        <v>356</v>
      </c>
      <c r="C2327" s="48" t="s">
        <v>169</v>
      </c>
      <c r="D2327" s="89" t="str">
        <f t="shared" si="240"/>
        <v>ctrl</v>
      </c>
      <c r="E2327" s="90">
        <f>HLOOKUP(D2327,Analytique_compte!$A$3:$S$4,2,FALSE)</f>
        <v>4</v>
      </c>
      <c r="F2327" s="90" t="str">
        <f t="shared" si="239"/>
        <v>Analytique_compte_PCP78_ctrl</v>
      </c>
      <c r="G2327" s="154">
        <f t="shared" si="241"/>
        <v>0</v>
      </c>
    </row>
    <row r="2328" spans="1:7" ht="26.4" x14ac:dyDescent="0.25">
      <c r="A2328" s="153" t="str">
        <f>+Identification!$C$4</f>
        <v>100000001</v>
      </c>
      <c r="B2328" s="153" t="s">
        <v>356</v>
      </c>
      <c r="C2328" s="48" t="s">
        <v>170</v>
      </c>
      <c r="D2328" s="89" t="str">
        <f t="shared" si="240"/>
        <v>ctrl</v>
      </c>
      <c r="E2328" s="90">
        <f>HLOOKUP(D2328,Analytique_compte!$A$3:$S$4,2,FALSE)</f>
        <v>4</v>
      </c>
      <c r="F2328" s="90" t="str">
        <f t="shared" ref="F2328:F2335" si="242">CONCATENATE(B2328,"_",C2328,"_",D2328)</f>
        <v>Analytique_compte_PCP79_ctrl</v>
      </c>
      <c r="G2328" s="154">
        <f t="shared" ref="G2328:G2335" si="243">VLOOKUP(C2328,ana_compte,E2328,FALSE)</f>
        <v>0</v>
      </c>
    </row>
    <row r="2329" spans="1:7" ht="26.4" x14ac:dyDescent="0.25">
      <c r="A2329" s="153" t="str">
        <f>+Identification!$C$4</f>
        <v>100000001</v>
      </c>
      <c r="B2329" s="153" t="s">
        <v>356</v>
      </c>
      <c r="C2329" s="48" t="s">
        <v>416</v>
      </c>
      <c r="D2329" s="89" t="str">
        <f t="shared" si="240"/>
        <v>ctrl</v>
      </c>
      <c r="E2329" s="90">
        <f>HLOOKUP(D2329,Analytique_compte!$A$3:$S$4,2,FALSE)</f>
        <v>4</v>
      </c>
      <c r="F2329" s="90" t="str">
        <f t="shared" si="242"/>
        <v>Analytique_compte_PCP80_ctrl</v>
      </c>
      <c r="G2329" s="154">
        <f t="shared" si="243"/>
        <v>0</v>
      </c>
    </row>
    <row r="2330" spans="1:7" ht="26.4" x14ac:dyDescent="0.25">
      <c r="A2330" s="153" t="str">
        <f>+Identification!$C$4</f>
        <v>100000001</v>
      </c>
      <c r="B2330" s="153" t="s">
        <v>356</v>
      </c>
      <c r="C2330" s="48" t="s">
        <v>417</v>
      </c>
      <c r="D2330" s="89" t="str">
        <f t="shared" si="240"/>
        <v>ctrl</v>
      </c>
      <c r="E2330" s="90">
        <f>HLOOKUP(D2330,Analytique_compte!$A$3:$S$4,2,FALSE)</f>
        <v>4</v>
      </c>
      <c r="F2330" s="90" t="str">
        <f t="shared" si="242"/>
        <v>Analytique_compte_PCP81_ctrl</v>
      </c>
      <c r="G2330" s="154">
        <f t="shared" si="243"/>
        <v>0</v>
      </c>
    </row>
    <row r="2331" spans="1:7" ht="26.4" x14ac:dyDescent="0.25">
      <c r="A2331" s="153" t="str">
        <f>+Identification!$C$4</f>
        <v>100000001</v>
      </c>
      <c r="B2331" s="153" t="s">
        <v>356</v>
      </c>
      <c r="C2331" s="48" t="s">
        <v>418</v>
      </c>
      <c r="D2331" s="89" t="str">
        <f t="shared" si="240"/>
        <v>ctrl</v>
      </c>
      <c r="E2331" s="90">
        <f>HLOOKUP(D2331,Analytique_compte!$A$3:$S$4,2,FALSE)</f>
        <v>4</v>
      </c>
      <c r="F2331" s="90" t="str">
        <f t="shared" si="242"/>
        <v>Analytique_compte_PCP82_ctrl</v>
      </c>
      <c r="G2331" s="154">
        <f t="shared" si="243"/>
        <v>0</v>
      </c>
    </row>
    <row r="2332" spans="1:7" ht="26.4" x14ac:dyDescent="0.25">
      <c r="A2332" s="153" t="str">
        <f>+Identification!$C$4</f>
        <v>100000001</v>
      </c>
      <c r="B2332" s="153" t="s">
        <v>356</v>
      </c>
      <c r="C2332" s="48" t="s">
        <v>419</v>
      </c>
      <c r="D2332" s="89" t="str">
        <f t="shared" si="240"/>
        <v>ctrl</v>
      </c>
      <c r="E2332" s="90">
        <f>HLOOKUP(D2332,Analytique_compte!$A$3:$S$4,2,FALSE)</f>
        <v>4</v>
      </c>
      <c r="F2332" s="90" t="str">
        <f t="shared" si="242"/>
        <v>Analytique_compte_PCP83_ctrl</v>
      </c>
      <c r="G2332" s="154">
        <f t="shared" si="243"/>
        <v>0</v>
      </c>
    </row>
    <row r="2333" spans="1:7" ht="26.4" x14ac:dyDescent="0.25">
      <c r="A2333" s="153" t="str">
        <f>+Identification!$C$4</f>
        <v>100000001</v>
      </c>
      <c r="B2333" s="153" t="s">
        <v>356</v>
      </c>
      <c r="C2333" s="48" t="s">
        <v>420</v>
      </c>
      <c r="D2333" s="89" t="str">
        <f t="shared" si="240"/>
        <v>ctrl</v>
      </c>
      <c r="E2333" s="90">
        <f>HLOOKUP(D2333,Analytique_compte!$A$3:$S$4,2,FALSE)</f>
        <v>4</v>
      </c>
      <c r="F2333" s="90" t="str">
        <f t="shared" si="242"/>
        <v>Analytique_compte_PCP84_ctrl</v>
      </c>
      <c r="G2333" s="154">
        <f t="shared" si="243"/>
        <v>0</v>
      </c>
    </row>
    <row r="2334" spans="1:7" ht="26.4" x14ac:dyDescent="0.25">
      <c r="A2334" s="153" t="str">
        <f>+Identification!$C$4</f>
        <v>100000001</v>
      </c>
      <c r="B2334" s="153" t="s">
        <v>356</v>
      </c>
      <c r="C2334" s="48" t="s">
        <v>421</v>
      </c>
      <c r="D2334" s="89" t="str">
        <f t="shared" si="240"/>
        <v>ctrl</v>
      </c>
      <c r="E2334" s="90">
        <f>HLOOKUP(D2334,Analytique_compte!$A$3:$S$4,2,FALSE)</f>
        <v>4</v>
      </c>
      <c r="F2334" s="90" t="str">
        <f t="shared" si="242"/>
        <v>Analytique_compte_PCP85_ctrl</v>
      </c>
      <c r="G2334" s="154">
        <f t="shared" si="243"/>
        <v>0</v>
      </c>
    </row>
    <row r="2335" spans="1:7" ht="26.4" x14ac:dyDescent="0.25">
      <c r="A2335" s="153" t="str">
        <f>+Identification!$C$4</f>
        <v>100000001</v>
      </c>
      <c r="B2335" s="153" t="s">
        <v>356</v>
      </c>
      <c r="C2335" s="48" t="s">
        <v>422</v>
      </c>
      <c r="D2335" s="89" t="str">
        <f t="shared" si="240"/>
        <v>ctrl</v>
      </c>
      <c r="E2335" s="90">
        <f>HLOOKUP(D2335,Analytique_compte!$A$3:$S$4,2,FALSE)</f>
        <v>4</v>
      </c>
      <c r="F2335" s="90" t="str">
        <f t="shared" si="242"/>
        <v>Analytique_compte_PCP86_ctrl</v>
      </c>
      <c r="G2335" s="154">
        <f t="shared" si="243"/>
        <v>0</v>
      </c>
    </row>
    <row r="2336" spans="1:7" ht="26.4" x14ac:dyDescent="0.25">
      <c r="A2336" s="153" t="str">
        <f>+Identification!$C$4</f>
        <v>100000001</v>
      </c>
      <c r="B2336" s="153" t="s">
        <v>356</v>
      </c>
      <c r="C2336" s="48" t="s">
        <v>423</v>
      </c>
      <c r="D2336" s="89" t="str">
        <f t="shared" ref="D2336:D2337" si="244">+D2333</f>
        <v>ctrl</v>
      </c>
      <c r="E2336" s="90">
        <f>HLOOKUP(D2336,Analytique_compte!$A$3:$S$4,2,FALSE)</f>
        <v>4</v>
      </c>
      <c r="F2336" s="90" t="str">
        <f t="shared" ref="F2336:F2364" si="245">CONCATENATE(B2336,"_",C2336,"_",D2336)</f>
        <v>Analytique_compte_PCP87_ctrl</v>
      </c>
      <c r="G2336" s="154">
        <f t="shared" ref="G2336:G2364" si="246">VLOOKUP(C2336,ana_compte,E2336,FALSE)</f>
        <v>0</v>
      </c>
    </row>
    <row r="2337" spans="1:7" ht="26.4" x14ac:dyDescent="0.25">
      <c r="A2337" s="153" t="str">
        <f>+Identification!$C$4</f>
        <v>100000001</v>
      </c>
      <c r="B2337" s="153" t="s">
        <v>356</v>
      </c>
      <c r="C2337" s="48" t="s">
        <v>424</v>
      </c>
      <c r="D2337" s="89" t="str">
        <f t="shared" si="244"/>
        <v>ctrl</v>
      </c>
      <c r="E2337" s="90">
        <f>HLOOKUP(D2337,Analytique_compte!$A$3:$S$4,2,FALSE)</f>
        <v>4</v>
      </c>
      <c r="F2337" s="90" t="str">
        <f t="shared" si="245"/>
        <v>Analytique_compte_PCP88_ctrl</v>
      </c>
      <c r="G2337" s="154">
        <f t="shared" si="246"/>
        <v>0</v>
      </c>
    </row>
    <row r="2338" spans="1:7" ht="26.4" x14ac:dyDescent="0.25">
      <c r="A2338" s="153" t="str">
        <f>+Identification!$C$4</f>
        <v>100000001</v>
      </c>
      <c r="B2338" s="153" t="s">
        <v>356</v>
      </c>
      <c r="C2338" s="48" t="s">
        <v>449</v>
      </c>
      <c r="D2338" s="89" t="str">
        <f t="shared" ref="D2338:D2340" si="247">+D2332</f>
        <v>ctrl</v>
      </c>
      <c r="E2338" s="90">
        <f>HLOOKUP(D2338,Analytique_compte!$A$3:$S$4,2,FALSE)</f>
        <v>4</v>
      </c>
      <c r="F2338" s="90" t="str">
        <f t="shared" si="245"/>
        <v>Analytique_compte_PCP89_ctrl</v>
      </c>
      <c r="G2338" s="154">
        <f t="shared" si="246"/>
        <v>0</v>
      </c>
    </row>
    <row r="2339" spans="1:7" ht="26.4" x14ac:dyDescent="0.25">
      <c r="A2339" s="153" t="str">
        <f>+Identification!$C$4</f>
        <v>100000001</v>
      </c>
      <c r="B2339" s="153" t="s">
        <v>356</v>
      </c>
      <c r="C2339" s="48" t="s">
        <v>450</v>
      </c>
      <c r="D2339" s="89" t="str">
        <f t="shared" si="247"/>
        <v>ctrl</v>
      </c>
      <c r="E2339" s="90">
        <f>HLOOKUP(D2339,Analytique_compte!$A$3:$S$4,2,FALSE)</f>
        <v>4</v>
      </c>
      <c r="F2339" s="90" t="str">
        <f t="shared" si="245"/>
        <v>Analytique_compte_PCP90_ctrl</v>
      </c>
      <c r="G2339" s="154">
        <f t="shared" si="246"/>
        <v>0</v>
      </c>
    </row>
    <row r="2340" spans="1:7" ht="26.4" x14ac:dyDescent="0.25">
      <c r="A2340" s="153" t="str">
        <f>+Identification!$C$4</f>
        <v>100000001</v>
      </c>
      <c r="B2340" s="153" t="s">
        <v>356</v>
      </c>
      <c r="C2340" s="48" t="s">
        <v>467</v>
      </c>
      <c r="D2340" s="89" t="str">
        <f t="shared" si="247"/>
        <v>ctrl</v>
      </c>
      <c r="E2340" s="90">
        <f>HLOOKUP(D2340,Analytique_compte!$A$3:$S$4,2,FALSE)</f>
        <v>4</v>
      </c>
      <c r="F2340" s="90" t="str">
        <f t="shared" si="245"/>
        <v>Analytique_compte_PCP91_ctrl</v>
      </c>
      <c r="G2340" s="154">
        <f t="shared" si="246"/>
        <v>0</v>
      </c>
    </row>
    <row r="2341" spans="1:7" ht="26.4" x14ac:dyDescent="0.25">
      <c r="A2341" s="153" t="str">
        <f>+Identification!$C$4</f>
        <v>100000001</v>
      </c>
      <c r="B2341" s="153" t="s">
        <v>356</v>
      </c>
      <c r="C2341" s="48" t="s">
        <v>468</v>
      </c>
      <c r="D2341" s="89" t="str">
        <f t="shared" ref="D2341:D2359" si="248">+D2305</f>
        <v>ctrl</v>
      </c>
      <c r="E2341" s="90">
        <f>HLOOKUP(D2341,Analytique_compte!$A$3:$S$4,2,FALSE)</f>
        <v>4</v>
      </c>
      <c r="F2341" s="90" t="str">
        <f t="shared" si="245"/>
        <v>Analytique_compte_PCP92_ctrl</v>
      </c>
      <c r="G2341" s="154">
        <f t="shared" si="246"/>
        <v>0</v>
      </c>
    </row>
    <row r="2342" spans="1:7" ht="26.4" x14ac:dyDescent="0.25">
      <c r="A2342" s="153" t="str">
        <f>+Identification!$C$4</f>
        <v>100000001</v>
      </c>
      <c r="B2342" s="153" t="s">
        <v>356</v>
      </c>
      <c r="C2342" s="48" t="s">
        <v>469</v>
      </c>
      <c r="D2342" s="89" t="str">
        <f t="shared" si="248"/>
        <v>ctrl</v>
      </c>
      <c r="E2342" s="90">
        <f>HLOOKUP(D2342,Analytique_compte!$A$3:$S$4,2,FALSE)</f>
        <v>4</v>
      </c>
      <c r="F2342" s="90" t="str">
        <f t="shared" si="245"/>
        <v>Analytique_compte_PCP93_ctrl</v>
      </c>
      <c r="G2342" s="154">
        <f t="shared" si="246"/>
        <v>0</v>
      </c>
    </row>
    <row r="2343" spans="1:7" ht="26.4" x14ac:dyDescent="0.25">
      <c r="A2343" s="153" t="str">
        <f>+Identification!$C$4</f>
        <v>100000001</v>
      </c>
      <c r="B2343" s="153" t="s">
        <v>356</v>
      </c>
      <c r="C2343" s="48" t="s">
        <v>665</v>
      </c>
      <c r="D2343" s="89" t="str">
        <f t="shared" si="248"/>
        <v>ctrl</v>
      </c>
      <c r="E2343" s="90">
        <f>HLOOKUP(D2343,Analytique_compte!$A$3:$S$4,2,FALSE)</f>
        <v>4</v>
      </c>
      <c r="F2343" s="90" t="str">
        <f t="shared" si="245"/>
        <v>Analytique_compte_PCP94_ctrl</v>
      </c>
      <c r="G2343" s="154">
        <f t="shared" si="246"/>
        <v>0</v>
      </c>
    </row>
    <row r="2344" spans="1:7" ht="26.4" x14ac:dyDescent="0.25">
      <c r="A2344" s="153" t="str">
        <f>+Identification!$C$4</f>
        <v>100000001</v>
      </c>
      <c r="B2344" s="153" t="s">
        <v>356</v>
      </c>
      <c r="C2344" s="50" t="s">
        <v>666</v>
      </c>
      <c r="D2344" s="89" t="str">
        <f t="shared" si="248"/>
        <v>ctrl</v>
      </c>
      <c r="E2344" s="90">
        <f>HLOOKUP(D2344,Analytique_compte!$A$3:$S$4,2,FALSE)</f>
        <v>4</v>
      </c>
      <c r="F2344" s="90" t="str">
        <f t="shared" si="245"/>
        <v>Analytique_compte_PCP95_ctrl</v>
      </c>
      <c r="G2344" s="154">
        <f t="shared" si="246"/>
        <v>0</v>
      </c>
    </row>
    <row r="2345" spans="1:7" ht="26.4" x14ac:dyDescent="0.25">
      <c r="A2345" s="153" t="str">
        <f>+Identification!$C$4</f>
        <v>100000001</v>
      </c>
      <c r="B2345" s="153" t="s">
        <v>356</v>
      </c>
      <c r="C2345" s="50" t="s">
        <v>667</v>
      </c>
      <c r="D2345" s="89" t="str">
        <f t="shared" si="248"/>
        <v>ctrl</v>
      </c>
      <c r="E2345" s="90">
        <f>HLOOKUP(D2345,Analytique_compte!$A$3:$S$4,2,FALSE)</f>
        <v>4</v>
      </c>
      <c r="F2345" s="90" t="str">
        <f t="shared" si="245"/>
        <v>Analytique_compte_PCP96_ctrl</v>
      </c>
      <c r="G2345" s="154">
        <f t="shared" si="246"/>
        <v>0</v>
      </c>
    </row>
    <row r="2346" spans="1:7" ht="26.4" x14ac:dyDescent="0.25">
      <c r="A2346" s="153" t="str">
        <f>+Identification!$C$4</f>
        <v>100000001</v>
      </c>
      <c r="B2346" s="153" t="s">
        <v>356</v>
      </c>
      <c r="C2346" s="50" t="s">
        <v>668</v>
      </c>
      <c r="D2346" s="89" t="str">
        <f t="shared" si="248"/>
        <v>ctrl</v>
      </c>
      <c r="E2346" s="90">
        <f>HLOOKUP(D2346,Analytique_compte!$A$3:$S$4,2,FALSE)</f>
        <v>4</v>
      </c>
      <c r="F2346" s="90" t="str">
        <f t="shared" si="245"/>
        <v>Analytique_compte_PCP97_ctrl</v>
      </c>
      <c r="G2346" s="154">
        <f t="shared" si="246"/>
        <v>0</v>
      </c>
    </row>
    <row r="2347" spans="1:7" ht="26.4" x14ac:dyDescent="0.25">
      <c r="A2347" s="153" t="str">
        <f>+Identification!$C$4</f>
        <v>100000001</v>
      </c>
      <c r="B2347" s="153" t="s">
        <v>356</v>
      </c>
      <c r="C2347" s="50" t="s">
        <v>669</v>
      </c>
      <c r="D2347" s="89" t="str">
        <f t="shared" si="248"/>
        <v>ctrl</v>
      </c>
      <c r="E2347" s="90">
        <f>HLOOKUP(D2347,Analytique_compte!$A$3:$S$4,2,FALSE)</f>
        <v>4</v>
      </c>
      <c r="F2347" s="90" t="str">
        <f t="shared" si="245"/>
        <v>Analytique_compte_PCP98_ctrl</v>
      </c>
      <c r="G2347" s="154">
        <f t="shared" si="246"/>
        <v>0</v>
      </c>
    </row>
    <row r="2348" spans="1:7" ht="26.4" x14ac:dyDescent="0.25">
      <c r="A2348" s="153" t="str">
        <f>+Identification!$C$4</f>
        <v>100000001</v>
      </c>
      <c r="B2348" s="153" t="s">
        <v>356</v>
      </c>
      <c r="C2348" s="50" t="s">
        <v>670</v>
      </c>
      <c r="D2348" s="89" t="str">
        <f t="shared" si="248"/>
        <v>ctrl</v>
      </c>
      <c r="E2348" s="90">
        <f>HLOOKUP(D2348,Analytique_compte!$A$3:$S$4,2,FALSE)</f>
        <v>4</v>
      </c>
      <c r="F2348" s="90" t="str">
        <f t="shared" si="245"/>
        <v>Analytique_compte_PCP99_ctrl</v>
      </c>
      <c r="G2348" s="154">
        <f t="shared" si="246"/>
        <v>0</v>
      </c>
    </row>
    <row r="2349" spans="1:7" ht="26.4" x14ac:dyDescent="0.25">
      <c r="A2349" s="153" t="str">
        <f>+Identification!$C$4</f>
        <v>100000001</v>
      </c>
      <c r="B2349" s="153" t="s">
        <v>356</v>
      </c>
      <c r="C2349" s="50" t="s">
        <v>671</v>
      </c>
      <c r="D2349" s="89" t="str">
        <f t="shared" si="248"/>
        <v>ctrl</v>
      </c>
      <c r="E2349" s="90">
        <f>HLOOKUP(D2349,Analytique_compte!$A$3:$S$4,2,FALSE)</f>
        <v>4</v>
      </c>
      <c r="F2349" s="90" t="str">
        <f t="shared" si="245"/>
        <v>Analytique_compte_PCP100_ctrl</v>
      </c>
      <c r="G2349" s="154">
        <f t="shared" si="246"/>
        <v>0</v>
      </c>
    </row>
    <row r="2350" spans="1:7" ht="26.4" x14ac:dyDescent="0.25">
      <c r="A2350" s="153" t="str">
        <f>+Identification!$C$4</f>
        <v>100000001</v>
      </c>
      <c r="B2350" s="153" t="s">
        <v>356</v>
      </c>
      <c r="C2350" s="50" t="s">
        <v>672</v>
      </c>
      <c r="D2350" s="89" t="str">
        <f t="shared" si="248"/>
        <v>ctrl</v>
      </c>
      <c r="E2350" s="90">
        <f>HLOOKUP(D2350,Analytique_compte!$A$3:$S$4,2,FALSE)</f>
        <v>4</v>
      </c>
      <c r="F2350" s="90" t="str">
        <f t="shared" si="245"/>
        <v>Analytique_compte_PCP101_ctrl</v>
      </c>
      <c r="G2350" s="154">
        <f t="shared" si="246"/>
        <v>0</v>
      </c>
    </row>
    <row r="2351" spans="1:7" ht="26.4" x14ac:dyDescent="0.25">
      <c r="A2351" s="153" t="str">
        <f>+Identification!$C$4</f>
        <v>100000001</v>
      </c>
      <c r="B2351" s="153" t="s">
        <v>356</v>
      </c>
      <c r="C2351" s="50" t="s">
        <v>673</v>
      </c>
      <c r="D2351" s="89" t="str">
        <f t="shared" si="248"/>
        <v>ctrl</v>
      </c>
      <c r="E2351" s="90">
        <f>HLOOKUP(D2351,Analytique_compte!$A$3:$S$4,2,FALSE)</f>
        <v>4</v>
      </c>
      <c r="F2351" s="90" t="str">
        <f t="shared" si="245"/>
        <v>Analytique_compte_PCP102_ctrl</v>
      </c>
      <c r="G2351" s="154">
        <f t="shared" si="246"/>
        <v>0</v>
      </c>
    </row>
    <row r="2352" spans="1:7" ht="26.4" x14ac:dyDescent="0.25">
      <c r="A2352" s="153" t="str">
        <f>+Identification!$C$4</f>
        <v>100000001</v>
      </c>
      <c r="B2352" s="153" t="s">
        <v>356</v>
      </c>
      <c r="C2352" s="50" t="s">
        <v>674</v>
      </c>
      <c r="D2352" s="89" t="str">
        <f t="shared" si="248"/>
        <v>ctrl</v>
      </c>
      <c r="E2352" s="90">
        <f>HLOOKUP(D2352,Analytique_compte!$A$3:$S$4,2,FALSE)</f>
        <v>4</v>
      </c>
      <c r="F2352" s="90" t="str">
        <f t="shared" si="245"/>
        <v>Analytique_compte_PCP103_ctrl</v>
      </c>
      <c r="G2352" s="154">
        <f t="shared" si="246"/>
        <v>0</v>
      </c>
    </row>
    <row r="2353" spans="1:7" ht="26.4" x14ac:dyDescent="0.25">
      <c r="A2353" s="153" t="str">
        <f>+Identification!$C$4</f>
        <v>100000001</v>
      </c>
      <c r="B2353" s="153" t="s">
        <v>356</v>
      </c>
      <c r="C2353" s="50" t="s">
        <v>675</v>
      </c>
      <c r="D2353" s="89" t="str">
        <f t="shared" si="248"/>
        <v>ctrl</v>
      </c>
      <c r="E2353" s="90">
        <f>HLOOKUP(D2353,Analytique_compte!$A$3:$S$4,2,FALSE)</f>
        <v>4</v>
      </c>
      <c r="F2353" s="90" t="str">
        <f t="shared" si="245"/>
        <v>Analytique_compte_PCP104_ctrl</v>
      </c>
      <c r="G2353" s="154">
        <f t="shared" si="246"/>
        <v>0</v>
      </c>
    </row>
    <row r="2354" spans="1:7" ht="26.4" x14ac:dyDescent="0.25">
      <c r="A2354" s="153" t="str">
        <f>+Identification!$C$4</f>
        <v>100000001</v>
      </c>
      <c r="B2354" s="153" t="s">
        <v>356</v>
      </c>
      <c r="C2354" s="50" t="s">
        <v>676</v>
      </c>
      <c r="D2354" s="89" t="str">
        <f t="shared" si="248"/>
        <v>ctrl</v>
      </c>
      <c r="E2354" s="90">
        <f>HLOOKUP(D2354,Analytique_compte!$A$3:$S$4,2,FALSE)</f>
        <v>4</v>
      </c>
      <c r="F2354" s="90" t="str">
        <f t="shared" si="245"/>
        <v>Analytique_compte_PCP105_ctrl</v>
      </c>
      <c r="G2354" s="154">
        <f t="shared" si="246"/>
        <v>0</v>
      </c>
    </row>
    <row r="2355" spans="1:7" ht="26.4" x14ac:dyDescent="0.25">
      <c r="A2355" s="153" t="str">
        <f>+Identification!$C$4</f>
        <v>100000001</v>
      </c>
      <c r="B2355" s="153" t="s">
        <v>356</v>
      </c>
      <c r="C2355" s="50" t="s">
        <v>677</v>
      </c>
      <c r="D2355" s="89" t="str">
        <f t="shared" si="248"/>
        <v>ctrl</v>
      </c>
      <c r="E2355" s="90">
        <f>HLOOKUP(D2355,Analytique_compte!$A$3:$S$4,2,FALSE)</f>
        <v>4</v>
      </c>
      <c r="F2355" s="90" t="str">
        <f t="shared" si="245"/>
        <v>Analytique_compte_PCP106_ctrl</v>
      </c>
      <c r="G2355" s="154">
        <f t="shared" si="246"/>
        <v>0</v>
      </c>
    </row>
    <row r="2356" spans="1:7" ht="26.4" x14ac:dyDescent="0.25">
      <c r="A2356" s="153" t="str">
        <f>+Identification!$C$4</f>
        <v>100000001</v>
      </c>
      <c r="B2356" s="153" t="s">
        <v>356</v>
      </c>
      <c r="C2356" s="50" t="s">
        <v>678</v>
      </c>
      <c r="D2356" s="89" t="str">
        <f t="shared" si="248"/>
        <v>ctrl</v>
      </c>
      <c r="E2356" s="90">
        <f>HLOOKUP(D2356,Analytique_compte!$A$3:$S$4,2,FALSE)</f>
        <v>4</v>
      </c>
      <c r="F2356" s="90" t="str">
        <f t="shared" si="245"/>
        <v>Analytique_compte_PCP107_ctrl</v>
      </c>
      <c r="G2356" s="154">
        <f t="shared" si="246"/>
        <v>0</v>
      </c>
    </row>
    <row r="2357" spans="1:7" ht="26.4" x14ac:dyDescent="0.25">
      <c r="A2357" s="153" t="str">
        <f>+Identification!$C$4</f>
        <v>100000001</v>
      </c>
      <c r="B2357" s="153" t="s">
        <v>356</v>
      </c>
      <c r="C2357" s="50" t="s">
        <v>679</v>
      </c>
      <c r="D2357" s="89" t="str">
        <f t="shared" si="248"/>
        <v>ctrl</v>
      </c>
      <c r="E2357" s="90">
        <f>HLOOKUP(D2357,Analytique_compte!$A$3:$S$4,2,FALSE)</f>
        <v>4</v>
      </c>
      <c r="F2357" s="90" t="str">
        <f t="shared" si="245"/>
        <v>Analytique_compte_PCP108_ctrl</v>
      </c>
      <c r="G2357" s="154">
        <f t="shared" si="246"/>
        <v>0</v>
      </c>
    </row>
    <row r="2358" spans="1:7" ht="26.4" x14ac:dyDescent="0.25">
      <c r="A2358" s="153" t="str">
        <f>+Identification!$C$4</f>
        <v>100000001</v>
      </c>
      <c r="B2358" s="153" t="s">
        <v>356</v>
      </c>
      <c r="C2358" s="50" t="s">
        <v>680</v>
      </c>
      <c r="D2358" s="89" t="str">
        <f t="shared" si="248"/>
        <v>ctrl</v>
      </c>
      <c r="E2358" s="90">
        <f>HLOOKUP(D2358,Analytique_compte!$A$3:$S$4,2,FALSE)</f>
        <v>4</v>
      </c>
      <c r="F2358" s="90" t="str">
        <f t="shared" si="245"/>
        <v>Analytique_compte_PCP109_ctrl</v>
      </c>
      <c r="G2358" s="154">
        <f t="shared" si="246"/>
        <v>0</v>
      </c>
    </row>
    <row r="2359" spans="1:7" ht="26.4" x14ac:dyDescent="0.25">
      <c r="A2359" s="153" t="str">
        <f>+Identification!$C$4</f>
        <v>100000001</v>
      </c>
      <c r="B2359" s="153" t="s">
        <v>356</v>
      </c>
      <c r="C2359" s="50" t="s">
        <v>681</v>
      </c>
      <c r="D2359" s="89" t="str">
        <f t="shared" si="248"/>
        <v>ctrl</v>
      </c>
      <c r="E2359" s="90">
        <f>HLOOKUP(D2359,Analytique_compte!$A$3:$S$4,2,FALSE)</f>
        <v>4</v>
      </c>
      <c r="F2359" s="90" t="str">
        <f t="shared" si="245"/>
        <v>Analytique_compte_PCP110_ctrl</v>
      </c>
      <c r="G2359" s="154">
        <f t="shared" si="246"/>
        <v>0</v>
      </c>
    </row>
    <row r="2360" spans="1:7" ht="26.4" x14ac:dyDescent="0.25">
      <c r="A2360" s="153" t="str">
        <f>+Identification!$C$4</f>
        <v>100000001</v>
      </c>
      <c r="B2360" s="153" t="s">
        <v>356</v>
      </c>
      <c r="C2360" s="50" t="s">
        <v>682</v>
      </c>
      <c r="D2360" s="89" t="str">
        <f>+D2321</f>
        <v>ctrl</v>
      </c>
      <c r="E2360" s="90">
        <f>HLOOKUP(D2360,Analytique_compte!$A$3:$S$4,2,FALSE)</f>
        <v>4</v>
      </c>
      <c r="F2360" s="90" t="str">
        <f t="shared" ref="F2360:F2363" si="249">CONCATENATE(B2360,"_",C2360,"_",D2360)</f>
        <v>Analytique_compte_PCP111_ctrl</v>
      </c>
      <c r="G2360" s="154">
        <f t="shared" ref="G2360:G2363" si="250">VLOOKUP(C2360,ana_compte,E2360,FALSE)</f>
        <v>0</v>
      </c>
    </row>
    <row r="2361" spans="1:7" ht="26.4" x14ac:dyDescent="0.25">
      <c r="A2361" s="153" t="str">
        <f>+Identification!$C$4</f>
        <v>100000001</v>
      </c>
      <c r="B2361" s="153" t="s">
        <v>356</v>
      </c>
      <c r="C2361" s="50" t="s">
        <v>683</v>
      </c>
      <c r="D2361" s="89" t="str">
        <f t="shared" ref="D2361" si="251">+D2322</f>
        <v>ctrl</v>
      </c>
      <c r="E2361" s="90">
        <f>HLOOKUP(D2361,Analytique_compte!$A$3:$S$4,2,FALSE)</f>
        <v>4</v>
      </c>
      <c r="F2361" s="90" t="str">
        <f t="shared" si="249"/>
        <v>Analytique_compte_PCP112_ctrl</v>
      </c>
      <c r="G2361" s="154">
        <f t="shared" si="250"/>
        <v>0</v>
      </c>
    </row>
    <row r="2362" spans="1:7" ht="26.4" x14ac:dyDescent="0.25">
      <c r="A2362" s="153" t="str">
        <f>+Identification!$C$4</f>
        <v>100000001</v>
      </c>
      <c r="B2362" s="153" t="s">
        <v>356</v>
      </c>
      <c r="C2362" s="50" t="s">
        <v>684</v>
      </c>
      <c r="D2362" s="89" t="str">
        <f>+D2322</f>
        <v>ctrl</v>
      </c>
      <c r="E2362" s="90">
        <f>HLOOKUP(D2362,Analytique_compte!$A$3:$S$4,2,FALSE)</f>
        <v>4</v>
      </c>
      <c r="F2362" s="90" t="str">
        <f t="shared" ref="F2362" si="252">CONCATENATE(B2362,"_",C2362,"_",D2362)</f>
        <v>Analytique_compte_PCP113_ctrl</v>
      </c>
      <c r="G2362" s="154">
        <f t="shared" ref="G2362" si="253">VLOOKUP(C2362,ana_compte,E2362,FALSE)</f>
        <v>0</v>
      </c>
    </row>
    <row r="2363" spans="1:7" ht="26.4" x14ac:dyDescent="0.25">
      <c r="A2363" s="153" t="str">
        <f>+Identification!$C$4</f>
        <v>100000001</v>
      </c>
      <c r="B2363" s="153" t="s">
        <v>356</v>
      </c>
      <c r="C2363" s="50" t="s">
        <v>685</v>
      </c>
      <c r="D2363" s="89" t="str">
        <f>+D2323</f>
        <v>ctrl</v>
      </c>
      <c r="E2363" s="90">
        <f>HLOOKUP(D2363,Analytique_compte!$A$3:$S$4,2,FALSE)</f>
        <v>4</v>
      </c>
      <c r="F2363" s="90" t="str">
        <f t="shared" si="249"/>
        <v>Analytique_compte_PCP114_ctrl</v>
      </c>
      <c r="G2363" s="154">
        <f t="shared" si="250"/>
        <v>0</v>
      </c>
    </row>
    <row r="2364" spans="1:7" ht="26.4" x14ac:dyDescent="0.25">
      <c r="A2364" s="153" t="str">
        <f>+Identification!$C$4</f>
        <v>100000001</v>
      </c>
      <c r="B2364" s="153" t="s">
        <v>356</v>
      </c>
      <c r="C2364" s="197" t="s">
        <v>266</v>
      </c>
      <c r="D2364" s="89" t="str">
        <f>+D2324</f>
        <v>ctrl</v>
      </c>
      <c r="E2364" s="90">
        <f>HLOOKUP(D2364,Analytique_compte!$A$3:$S$4,2,FALSE)</f>
        <v>4</v>
      </c>
      <c r="F2364" s="90" t="str">
        <f t="shared" si="245"/>
        <v>Analytique_compte_pcptot_ctrl</v>
      </c>
      <c r="G2364" s="154">
        <f t="shared" si="246"/>
        <v>0</v>
      </c>
    </row>
    <row r="2365" spans="1:7" ht="26.4" x14ac:dyDescent="0.25">
      <c r="A2365" s="153" t="str">
        <f>+Identification!$C$4</f>
        <v>100000001</v>
      </c>
      <c r="B2365" s="153" t="s">
        <v>356</v>
      </c>
      <c r="C2365" s="197" t="s">
        <v>342</v>
      </c>
      <c r="D2365" s="89" t="str">
        <f>+D2325</f>
        <v>ctrl</v>
      </c>
      <c r="E2365" s="90">
        <f>HLOOKUP(D2365,Analytique_compte!$A$3:$S$4,2,FALSE)</f>
        <v>4</v>
      </c>
      <c r="F2365" s="90" t="str">
        <f t="shared" ref="F2365" si="254">CONCATENATE(B2365,"_",C2365,"_",D2365)</f>
        <v>Analytique_compte_solde_ctrl</v>
      </c>
      <c r="G2365" s="154">
        <f t="shared" ref="G2365" ca="1" si="255">VLOOKUP(C2365,ana_compte,E2365,FALSE)</f>
        <v>0</v>
      </c>
    </row>
    <row r="2366" spans="1:7" ht="26.4" x14ac:dyDescent="0.25">
      <c r="A2366" s="135" t="str">
        <f>+Identification!$C$4</f>
        <v>100000001</v>
      </c>
      <c r="B2366" s="135" t="s">
        <v>356</v>
      </c>
      <c r="C2366" s="11" t="s">
        <v>171</v>
      </c>
      <c r="D2366" s="91" t="s">
        <v>302</v>
      </c>
      <c r="E2366" s="93">
        <f>HLOOKUP(D2366,Analytique_compte!$A$3:$S$4,2,FALSE)</f>
        <v>6</v>
      </c>
      <c r="F2366" s="93" t="str">
        <f t="shared" si="239"/>
        <v>Analytique_compte_PCC1_priseench</v>
      </c>
      <c r="G2366" s="143">
        <f t="shared" si="241"/>
        <v>0</v>
      </c>
    </row>
    <row r="2367" spans="1:7" ht="26.4" x14ac:dyDescent="0.25">
      <c r="A2367" s="153" t="str">
        <f>+Identification!$C$4</f>
        <v>100000001</v>
      </c>
      <c r="B2367" s="153" t="s">
        <v>356</v>
      </c>
      <c r="C2367" s="11" t="s">
        <v>172</v>
      </c>
      <c r="D2367" s="89" t="str">
        <f>+D2366</f>
        <v>priseench</v>
      </c>
      <c r="E2367" s="90">
        <f>HLOOKUP(D2367,Analytique_compte!$A$3:$S$4,2,FALSE)</f>
        <v>6</v>
      </c>
      <c r="F2367" s="90" t="str">
        <f t="shared" si="239"/>
        <v>Analytique_compte_PCC2_priseench</v>
      </c>
      <c r="G2367" s="154">
        <f t="shared" si="241"/>
        <v>0</v>
      </c>
    </row>
    <row r="2368" spans="1:7" ht="26.4" x14ac:dyDescent="0.25">
      <c r="A2368" s="153" t="str">
        <f>+Identification!$C$4</f>
        <v>100000001</v>
      </c>
      <c r="B2368" s="153" t="s">
        <v>356</v>
      </c>
      <c r="C2368" s="11" t="s">
        <v>173</v>
      </c>
      <c r="D2368" s="89" t="str">
        <f t="shared" ref="D2368:D2431" si="256">+D2367</f>
        <v>priseench</v>
      </c>
      <c r="E2368" s="90">
        <f>HLOOKUP(D2368,Analytique_compte!$A$3:$S$4,2,FALSE)</f>
        <v>6</v>
      </c>
      <c r="F2368" s="90" t="str">
        <f t="shared" si="239"/>
        <v>Analytique_compte_PCC3_priseench</v>
      </c>
      <c r="G2368" s="154">
        <f t="shared" si="241"/>
        <v>0</v>
      </c>
    </row>
    <row r="2369" spans="1:7" ht="26.4" x14ac:dyDescent="0.25">
      <c r="A2369" s="153" t="str">
        <f>+Identification!$C$4</f>
        <v>100000001</v>
      </c>
      <c r="B2369" s="153" t="s">
        <v>356</v>
      </c>
      <c r="C2369" s="11" t="s">
        <v>174</v>
      </c>
      <c r="D2369" s="89" t="str">
        <f t="shared" si="256"/>
        <v>priseench</v>
      </c>
      <c r="E2369" s="90">
        <f>HLOOKUP(D2369,Analytique_compte!$A$3:$S$4,2,FALSE)</f>
        <v>6</v>
      </c>
      <c r="F2369" s="90" t="str">
        <f t="shared" si="239"/>
        <v>Analytique_compte_PCC4_priseench</v>
      </c>
      <c r="G2369" s="154">
        <f t="shared" si="241"/>
        <v>0</v>
      </c>
    </row>
    <row r="2370" spans="1:7" ht="26.4" x14ac:dyDescent="0.25">
      <c r="A2370" s="153" t="str">
        <f>+Identification!$C$4</f>
        <v>100000001</v>
      </c>
      <c r="B2370" s="153" t="s">
        <v>356</v>
      </c>
      <c r="C2370" s="11" t="s">
        <v>175</v>
      </c>
      <c r="D2370" s="89" t="str">
        <f t="shared" si="256"/>
        <v>priseench</v>
      </c>
      <c r="E2370" s="90">
        <f>HLOOKUP(D2370,Analytique_compte!$A$3:$S$4,2,FALSE)</f>
        <v>6</v>
      </c>
      <c r="F2370" s="90" t="str">
        <f t="shared" si="239"/>
        <v>Analytique_compte_PCC5_priseench</v>
      </c>
      <c r="G2370" s="154">
        <f t="shared" si="241"/>
        <v>0</v>
      </c>
    </row>
    <row r="2371" spans="1:7" ht="26.4" x14ac:dyDescent="0.25">
      <c r="A2371" s="153" t="str">
        <f>+Identification!$C$4</f>
        <v>100000001</v>
      </c>
      <c r="B2371" s="153" t="s">
        <v>356</v>
      </c>
      <c r="C2371" s="11" t="s">
        <v>176</v>
      </c>
      <c r="D2371" s="89" t="str">
        <f t="shared" si="256"/>
        <v>priseench</v>
      </c>
      <c r="E2371" s="90">
        <f>HLOOKUP(D2371,Analytique_compte!$A$3:$S$4,2,FALSE)</f>
        <v>6</v>
      </c>
      <c r="F2371" s="90" t="str">
        <f t="shared" si="239"/>
        <v>Analytique_compte_PCC6_priseench</v>
      </c>
      <c r="G2371" s="154">
        <f t="shared" si="241"/>
        <v>0</v>
      </c>
    </row>
    <row r="2372" spans="1:7" ht="26.4" x14ac:dyDescent="0.25">
      <c r="A2372" s="153" t="str">
        <f>+Identification!$C$4</f>
        <v>100000001</v>
      </c>
      <c r="B2372" s="153" t="s">
        <v>356</v>
      </c>
      <c r="C2372" s="11" t="s">
        <v>177</v>
      </c>
      <c r="D2372" s="89" t="str">
        <f t="shared" si="256"/>
        <v>priseench</v>
      </c>
      <c r="E2372" s="90">
        <f>HLOOKUP(D2372,Analytique_compte!$A$3:$S$4,2,FALSE)</f>
        <v>6</v>
      </c>
      <c r="F2372" s="90" t="str">
        <f t="shared" si="239"/>
        <v>Analytique_compte_PCC7_priseench</v>
      </c>
      <c r="G2372" s="154">
        <f t="shared" si="241"/>
        <v>0</v>
      </c>
    </row>
    <row r="2373" spans="1:7" ht="26.4" x14ac:dyDescent="0.25">
      <c r="A2373" s="153" t="str">
        <f>+Identification!$C$4</f>
        <v>100000001</v>
      </c>
      <c r="B2373" s="153" t="s">
        <v>356</v>
      </c>
      <c r="C2373" s="11" t="s">
        <v>178</v>
      </c>
      <c r="D2373" s="89" t="str">
        <f t="shared" si="256"/>
        <v>priseench</v>
      </c>
      <c r="E2373" s="90">
        <f>HLOOKUP(D2373,Analytique_compte!$A$3:$S$4,2,FALSE)</f>
        <v>6</v>
      </c>
      <c r="F2373" s="90" t="str">
        <f t="shared" si="239"/>
        <v>Analytique_compte_PCC8_priseench</v>
      </c>
      <c r="G2373" s="154">
        <f t="shared" si="241"/>
        <v>0</v>
      </c>
    </row>
    <row r="2374" spans="1:7" ht="26.4" x14ac:dyDescent="0.25">
      <c r="A2374" s="153" t="str">
        <f>+Identification!$C$4</f>
        <v>100000001</v>
      </c>
      <c r="B2374" s="153" t="s">
        <v>356</v>
      </c>
      <c r="C2374" s="11" t="s">
        <v>179</v>
      </c>
      <c r="D2374" s="89" t="str">
        <f t="shared" si="256"/>
        <v>priseench</v>
      </c>
      <c r="E2374" s="90">
        <f>HLOOKUP(D2374,Analytique_compte!$A$3:$S$4,2,FALSE)</f>
        <v>6</v>
      </c>
      <c r="F2374" s="90" t="str">
        <f t="shared" si="239"/>
        <v>Analytique_compte_PCC9_priseench</v>
      </c>
      <c r="G2374" s="154">
        <f t="shared" si="241"/>
        <v>0</v>
      </c>
    </row>
    <row r="2375" spans="1:7" ht="26.4" x14ac:dyDescent="0.25">
      <c r="A2375" s="153" t="str">
        <f>+Identification!$C$4</f>
        <v>100000001</v>
      </c>
      <c r="B2375" s="153" t="s">
        <v>356</v>
      </c>
      <c r="C2375" s="11" t="s">
        <v>180</v>
      </c>
      <c r="D2375" s="89" t="str">
        <f t="shared" si="256"/>
        <v>priseench</v>
      </c>
      <c r="E2375" s="90">
        <f>HLOOKUP(D2375,Analytique_compte!$A$3:$S$4,2,FALSE)</f>
        <v>6</v>
      </c>
      <c r="F2375" s="90" t="str">
        <f t="shared" si="239"/>
        <v>Analytique_compte_PCC10_priseench</v>
      </c>
      <c r="G2375" s="154">
        <f t="shared" si="241"/>
        <v>0</v>
      </c>
    </row>
    <row r="2376" spans="1:7" ht="26.4" x14ac:dyDescent="0.25">
      <c r="A2376" s="153" t="str">
        <f>+Identification!$C$4</f>
        <v>100000001</v>
      </c>
      <c r="B2376" s="153" t="s">
        <v>356</v>
      </c>
      <c r="C2376" s="11" t="s">
        <v>181</v>
      </c>
      <c r="D2376" s="89" t="str">
        <f t="shared" si="256"/>
        <v>priseench</v>
      </c>
      <c r="E2376" s="90">
        <f>HLOOKUP(D2376,Analytique_compte!$A$3:$S$4,2,FALSE)</f>
        <v>6</v>
      </c>
      <c r="F2376" s="90" t="str">
        <f t="shared" si="239"/>
        <v>Analytique_compte_PCC11_priseench</v>
      </c>
      <c r="G2376" s="154">
        <f t="shared" si="241"/>
        <v>0</v>
      </c>
    </row>
    <row r="2377" spans="1:7" ht="26.4" x14ac:dyDescent="0.25">
      <c r="A2377" s="153" t="str">
        <f>+Identification!$C$4</f>
        <v>100000001</v>
      </c>
      <c r="B2377" s="153" t="s">
        <v>356</v>
      </c>
      <c r="C2377" s="11" t="s">
        <v>182</v>
      </c>
      <c r="D2377" s="89" t="str">
        <f t="shared" si="256"/>
        <v>priseench</v>
      </c>
      <c r="E2377" s="90">
        <f>HLOOKUP(D2377,Analytique_compte!$A$3:$S$4,2,FALSE)</f>
        <v>6</v>
      </c>
      <c r="F2377" s="90" t="str">
        <f t="shared" si="239"/>
        <v>Analytique_compte_PCC12_priseench</v>
      </c>
      <c r="G2377" s="154">
        <f t="shared" si="241"/>
        <v>0</v>
      </c>
    </row>
    <row r="2378" spans="1:7" ht="26.4" x14ac:dyDescent="0.25">
      <c r="A2378" s="153" t="str">
        <f>+Identification!$C$4</f>
        <v>100000001</v>
      </c>
      <c r="B2378" s="153" t="s">
        <v>356</v>
      </c>
      <c r="C2378" s="11" t="s">
        <v>183</v>
      </c>
      <c r="D2378" s="89" t="str">
        <f t="shared" si="256"/>
        <v>priseench</v>
      </c>
      <c r="E2378" s="90">
        <f>HLOOKUP(D2378,Analytique_compte!$A$3:$S$4,2,FALSE)</f>
        <v>6</v>
      </c>
      <c r="F2378" s="90" t="str">
        <f t="shared" si="239"/>
        <v>Analytique_compte_PCC13_priseench</v>
      </c>
      <c r="G2378" s="154">
        <f t="shared" si="241"/>
        <v>0</v>
      </c>
    </row>
    <row r="2379" spans="1:7" ht="26.4" x14ac:dyDescent="0.25">
      <c r="A2379" s="153" t="str">
        <f>+Identification!$C$4</f>
        <v>100000001</v>
      </c>
      <c r="B2379" s="153" t="s">
        <v>356</v>
      </c>
      <c r="C2379" s="11" t="s">
        <v>184</v>
      </c>
      <c r="D2379" s="89" t="str">
        <f t="shared" si="256"/>
        <v>priseench</v>
      </c>
      <c r="E2379" s="90">
        <f>HLOOKUP(D2379,Analytique_compte!$A$3:$S$4,2,FALSE)</f>
        <v>6</v>
      </c>
      <c r="F2379" s="90" t="str">
        <f t="shared" si="239"/>
        <v>Analytique_compte_PCC14_priseench</v>
      </c>
      <c r="G2379" s="154">
        <f t="shared" si="241"/>
        <v>0</v>
      </c>
    </row>
    <row r="2380" spans="1:7" ht="26.4" x14ac:dyDescent="0.25">
      <c r="A2380" s="153" t="str">
        <f>+Identification!$C$4</f>
        <v>100000001</v>
      </c>
      <c r="B2380" s="153" t="s">
        <v>356</v>
      </c>
      <c r="C2380" s="11" t="s">
        <v>185</v>
      </c>
      <c r="D2380" s="89" t="str">
        <f t="shared" si="256"/>
        <v>priseench</v>
      </c>
      <c r="E2380" s="90">
        <f>HLOOKUP(D2380,Analytique_compte!$A$3:$S$4,2,FALSE)</f>
        <v>6</v>
      </c>
      <c r="F2380" s="90" t="str">
        <f t="shared" si="239"/>
        <v>Analytique_compte_PCC15_priseench</v>
      </c>
      <c r="G2380" s="154">
        <f t="shared" si="241"/>
        <v>0</v>
      </c>
    </row>
    <row r="2381" spans="1:7" ht="26.4" x14ac:dyDescent="0.25">
      <c r="A2381" s="153" t="str">
        <f>+Identification!$C$4</f>
        <v>100000001</v>
      </c>
      <c r="B2381" s="153" t="s">
        <v>356</v>
      </c>
      <c r="C2381" s="11" t="s">
        <v>186</v>
      </c>
      <c r="D2381" s="89" t="str">
        <f t="shared" si="256"/>
        <v>priseench</v>
      </c>
      <c r="E2381" s="90">
        <f>HLOOKUP(D2381,Analytique_compte!$A$3:$S$4,2,FALSE)</f>
        <v>6</v>
      </c>
      <c r="F2381" s="90" t="str">
        <f t="shared" si="239"/>
        <v>Analytique_compte_PCC16_priseench</v>
      </c>
      <c r="G2381" s="154">
        <f t="shared" si="241"/>
        <v>0</v>
      </c>
    </row>
    <row r="2382" spans="1:7" ht="26.4" x14ac:dyDescent="0.25">
      <c r="A2382" s="153" t="str">
        <f>+Identification!$C$4</f>
        <v>100000001</v>
      </c>
      <c r="B2382" s="153" t="s">
        <v>356</v>
      </c>
      <c r="C2382" s="11" t="s">
        <v>187</v>
      </c>
      <c r="D2382" s="89" t="str">
        <f t="shared" si="256"/>
        <v>priseench</v>
      </c>
      <c r="E2382" s="90">
        <f>HLOOKUP(D2382,Analytique_compte!$A$3:$S$4,2,FALSE)</f>
        <v>6</v>
      </c>
      <c r="F2382" s="90" t="str">
        <f t="shared" si="239"/>
        <v>Analytique_compte_PCC17_priseench</v>
      </c>
      <c r="G2382" s="154">
        <f t="shared" si="241"/>
        <v>0</v>
      </c>
    </row>
    <row r="2383" spans="1:7" ht="26.4" x14ac:dyDescent="0.25">
      <c r="A2383" s="153" t="str">
        <f>+Identification!$C$4</f>
        <v>100000001</v>
      </c>
      <c r="B2383" s="153" t="s">
        <v>356</v>
      </c>
      <c r="C2383" s="11" t="s">
        <v>188</v>
      </c>
      <c r="D2383" s="89" t="str">
        <f t="shared" si="256"/>
        <v>priseench</v>
      </c>
      <c r="E2383" s="90">
        <f>HLOOKUP(D2383,Analytique_compte!$A$3:$S$4,2,FALSE)</f>
        <v>6</v>
      </c>
      <c r="F2383" s="90" t="str">
        <f t="shared" si="239"/>
        <v>Analytique_compte_PCC18_priseench</v>
      </c>
      <c r="G2383" s="154">
        <f t="shared" si="241"/>
        <v>0</v>
      </c>
    </row>
    <row r="2384" spans="1:7" ht="26.4" x14ac:dyDescent="0.25">
      <c r="A2384" s="153" t="str">
        <f>+Identification!$C$4</f>
        <v>100000001</v>
      </c>
      <c r="B2384" s="153" t="s">
        <v>356</v>
      </c>
      <c r="C2384" s="11" t="s">
        <v>189</v>
      </c>
      <c r="D2384" s="89" t="str">
        <f t="shared" si="256"/>
        <v>priseench</v>
      </c>
      <c r="E2384" s="90">
        <f>HLOOKUP(D2384,Analytique_compte!$A$3:$S$4,2,FALSE)</f>
        <v>6</v>
      </c>
      <c r="F2384" s="90" t="str">
        <f t="shared" ref="F2384:F2447" si="257">CONCATENATE(B2384,"_",C2384,"_",D2384)</f>
        <v>Analytique_compte_PCC19_priseench</v>
      </c>
      <c r="G2384" s="154">
        <f t="shared" si="241"/>
        <v>0</v>
      </c>
    </row>
    <row r="2385" spans="1:7" ht="26.4" x14ac:dyDescent="0.25">
      <c r="A2385" s="153" t="str">
        <f>+Identification!$C$4</f>
        <v>100000001</v>
      </c>
      <c r="B2385" s="153" t="s">
        <v>356</v>
      </c>
      <c r="C2385" s="11" t="s">
        <v>190</v>
      </c>
      <c r="D2385" s="89" t="str">
        <f t="shared" si="256"/>
        <v>priseench</v>
      </c>
      <c r="E2385" s="90">
        <f>HLOOKUP(D2385,Analytique_compte!$A$3:$S$4,2,FALSE)</f>
        <v>6</v>
      </c>
      <c r="F2385" s="90" t="str">
        <f t="shared" si="257"/>
        <v>Analytique_compte_PCC20_priseench</v>
      </c>
      <c r="G2385" s="154">
        <f t="shared" si="241"/>
        <v>0</v>
      </c>
    </row>
    <row r="2386" spans="1:7" ht="26.4" x14ac:dyDescent="0.25">
      <c r="A2386" s="153" t="str">
        <f>+Identification!$C$4</f>
        <v>100000001</v>
      </c>
      <c r="B2386" s="153" t="s">
        <v>356</v>
      </c>
      <c r="C2386" s="11" t="s">
        <v>191</v>
      </c>
      <c r="D2386" s="89" t="str">
        <f t="shared" si="256"/>
        <v>priseench</v>
      </c>
      <c r="E2386" s="90">
        <f>HLOOKUP(D2386,Analytique_compte!$A$3:$S$4,2,FALSE)</f>
        <v>6</v>
      </c>
      <c r="F2386" s="90" t="str">
        <f t="shared" si="257"/>
        <v>Analytique_compte_PCC21_priseench</v>
      </c>
      <c r="G2386" s="154">
        <f t="shared" si="241"/>
        <v>0</v>
      </c>
    </row>
    <row r="2387" spans="1:7" ht="26.4" x14ac:dyDescent="0.25">
      <c r="A2387" s="153" t="str">
        <f>+Identification!$C$4</f>
        <v>100000001</v>
      </c>
      <c r="B2387" s="153" t="s">
        <v>356</v>
      </c>
      <c r="C2387" s="11" t="s">
        <v>192</v>
      </c>
      <c r="D2387" s="89" t="str">
        <f t="shared" si="256"/>
        <v>priseench</v>
      </c>
      <c r="E2387" s="90">
        <f>HLOOKUP(D2387,Analytique_compte!$A$3:$S$4,2,FALSE)</f>
        <v>6</v>
      </c>
      <c r="F2387" s="90" t="str">
        <f t="shared" si="257"/>
        <v>Analytique_compte_PCC22_priseench</v>
      </c>
      <c r="G2387" s="154">
        <f t="shared" si="241"/>
        <v>0</v>
      </c>
    </row>
    <row r="2388" spans="1:7" ht="26.4" x14ac:dyDescent="0.25">
      <c r="A2388" s="153" t="str">
        <f>+Identification!$C$4</f>
        <v>100000001</v>
      </c>
      <c r="B2388" s="153" t="s">
        <v>356</v>
      </c>
      <c r="C2388" s="11" t="s">
        <v>193</v>
      </c>
      <c r="D2388" s="89" t="str">
        <f t="shared" si="256"/>
        <v>priseench</v>
      </c>
      <c r="E2388" s="90">
        <f>HLOOKUP(D2388,Analytique_compte!$A$3:$S$4,2,FALSE)</f>
        <v>6</v>
      </c>
      <c r="F2388" s="90" t="str">
        <f t="shared" si="257"/>
        <v>Analytique_compte_PCC23_priseench</v>
      </c>
      <c r="G2388" s="154">
        <f t="shared" si="241"/>
        <v>0</v>
      </c>
    </row>
    <row r="2389" spans="1:7" ht="26.4" x14ac:dyDescent="0.25">
      <c r="A2389" s="153" t="str">
        <f>+Identification!$C$4</f>
        <v>100000001</v>
      </c>
      <c r="B2389" s="153" t="s">
        <v>356</v>
      </c>
      <c r="C2389" s="11" t="s">
        <v>194</v>
      </c>
      <c r="D2389" s="89" t="str">
        <f t="shared" si="256"/>
        <v>priseench</v>
      </c>
      <c r="E2389" s="90">
        <f>HLOOKUP(D2389,Analytique_compte!$A$3:$S$4,2,FALSE)</f>
        <v>6</v>
      </c>
      <c r="F2389" s="90" t="str">
        <f t="shared" si="257"/>
        <v>Analytique_compte_PCC24_priseench</v>
      </c>
      <c r="G2389" s="154">
        <f t="shared" si="241"/>
        <v>0</v>
      </c>
    </row>
    <row r="2390" spans="1:7" ht="26.4" x14ac:dyDescent="0.25">
      <c r="A2390" s="153" t="str">
        <f>+Identification!$C$4</f>
        <v>100000001</v>
      </c>
      <c r="B2390" s="153" t="s">
        <v>356</v>
      </c>
      <c r="C2390" s="11" t="s">
        <v>195</v>
      </c>
      <c r="D2390" s="89" t="str">
        <f t="shared" si="256"/>
        <v>priseench</v>
      </c>
      <c r="E2390" s="90">
        <f>HLOOKUP(D2390,Analytique_compte!$A$3:$S$4,2,FALSE)</f>
        <v>6</v>
      </c>
      <c r="F2390" s="90" t="str">
        <f t="shared" si="257"/>
        <v>Analytique_compte_PCC25_priseench</v>
      </c>
      <c r="G2390" s="154">
        <f t="shared" si="241"/>
        <v>0</v>
      </c>
    </row>
    <row r="2391" spans="1:7" ht="26.4" x14ac:dyDescent="0.25">
      <c r="A2391" s="153" t="str">
        <f>+Identification!$C$4</f>
        <v>100000001</v>
      </c>
      <c r="B2391" s="153" t="s">
        <v>356</v>
      </c>
      <c r="C2391" s="11" t="s">
        <v>196</v>
      </c>
      <c r="D2391" s="89" t="str">
        <f t="shared" si="256"/>
        <v>priseench</v>
      </c>
      <c r="E2391" s="90">
        <f>HLOOKUP(D2391,Analytique_compte!$A$3:$S$4,2,FALSE)</f>
        <v>6</v>
      </c>
      <c r="F2391" s="90" t="str">
        <f t="shared" si="257"/>
        <v>Analytique_compte_PCC26_priseench</v>
      </c>
      <c r="G2391" s="154">
        <f t="shared" si="241"/>
        <v>0</v>
      </c>
    </row>
    <row r="2392" spans="1:7" ht="26.4" x14ac:dyDescent="0.25">
      <c r="A2392" s="153" t="str">
        <f>+Identification!$C$4</f>
        <v>100000001</v>
      </c>
      <c r="B2392" s="153" t="s">
        <v>356</v>
      </c>
      <c r="C2392" s="11" t="s">
        <v>197</v>
      </c>
      <c r="D2392" s="89" t="str">
        <f t="shared" si="256"/>
        <v>priseench</v>
      </c>
      <c r="E2392" s="90">
        <f>HLOOKUP(D2392,Analytique_compte!$A$3:$S$4,2,FALSE)</f>
        <v>6</v>
      </c>
      <c r="F2392" s="90" t="str">
        <f t="shared" si="257"/>
        <v>Analytique_compte_PCC27_priseench</v>
      </c>
      <c r="G2392" s="154">
        <f t="shared" si="241"/>
        <v>0</v>
      </c>
    </row>
    <row r="2393" spans="1:7" ht="26.4" x14ac:dyDescent="0.25">
      <c r="A2393" s="153" t="str">
        <f>+Identification!$C$4</f>
        <v>100000001</v>
      </c>
      <c r="B2393" s="153" t="s">
        <v>356</v>
      </c>
      <c r="C2393" s="11" t="s">
        <v>198</v>
      </c>
      <c r="D2393" s="89" t="str">
        <f t="shared" si="256"/>
        <v>priseench</v>
      </c>
      <c r="E2393" s="90">
        <f>HLOOKUP(D2393,Analytique_compte!$A$3:$S$4,2,FALSE)</f>
        <v>6</v>
      </c>
      <c r="F2393" s="90" t="str">
        <f t="shared" si="257"/>
        <v>Analytique_compte_PCC28_priseench</v>
      </c>
      <c r="G2393" s="154">
        <f t="shared" si="241"/>
        <v>0</v>
      </c>
    </row>
    <row r="2394" spans="1:7" ht="26.4" x14ac:dyDescent="0.25">
      <c r="A2394" s="153" t="str">
        <f>+Identification!$C$4</f>
        <v>100000001</v>
      </c>
      <c r="B2394" s="153" t="s">
        <v>356</v>
      </c>
      <c r="C2394" s="11" t="s">
        <v>199</v>
      </c>
      <c r="D2394" s="89" t="str">
        <f t="shared" si="256"/>
        <v>priseench</v>
      </c>
      <c r="E2394" s="90">
        <f>HLOOKUP(D2394,Analytique_compte!$A$3:$S$4,2,FALSE)</f>
        <v>6</v>
      </c>
      <c r="F2394" s="90" t="str">
        <f t="shared" si="257"/>
        <v>Analytique_compte_PCC29_priseench</v>
      </c>
      <c r="G2394" s="154">
        <f t="shared" si="241"/>
        <v>0</v>
      </c>
    </row>
    <row r="2395" spans="1:7" ht="26.4" x14ac:dyDescent="0.25">
      <c r="A2395" s="153" t="str">
        <f>+Identification!$C$4</f>
        <v>100000001</v>
      </c>
      <c r="B2395" s="153" t="s">
        <v>356</v>
      </c>
      <c r="C2395" s="11" t="s">
        <v>200</v>
      </c>
      <c r="D2395" s="89" t="str">
        <f t="shared" si="256"/>
        <v>priseench</v>
      </c>
      <c r="E2395" s="90">
        <f>HLOOKUP(D2395,Analytique_compte!$A$3:$S$4,2,FALSE)</f>
        <v>6</v>
      </c>
      <c r="F2395" s="90" t="str">
        <f t="shared" si="257"/>
        <v>Analytique_compte_PCC30_priseench</v>
      </c>
      <c r="G2395" s="154">
        <f t="shared" si="241"/>
        <v>0</v>
      </c>
    </row>
    <row r="2396" spans="1:7" ht="26.4" x14ac:dyDescent="0.25">
      <c r="A2396" s="153" t="str">
        <f>+Identification!$C$4</f>
        <v>100000001</v>
      </c>
      <c r="B2396" s="153" t="s">
        <v>356</v>
      </c>
      <c r="C2396" s="11" t="s">
        <v>201</v>
      </c>
      <c r="D2396" s="89" t="str">
        <f t="shared" si="256"/>
        <v>priseench</v>
      </c>
      <c r="E2396" s="90">
        <f>HLOOKUP(D2396,Analytique_compte!$A$3:$S$4,2,FALSE)</f>
        <v>6</v>
      </c>
      <c r="F2396" s="90" t="str">
        <f t="shared" si="257"/>
        <v>Analytique_compte_PCC31_priseench</v>
      </c>
      <c r="G2396" s="154">
        <f t="shared" si="241"/>
        <v>0</v>
      </c>
    </row>
    <row r="2397" spans="1:7" ht="26.4" x14ac:dyDescent="0.25">
      <c r="A2397" s="153" t="str">
        <f>+Identification!$C$4</f>
        <v>100000001</v>
      </c>
      <c r="B2397" s="153" t="s">
        <v>356</v>
      </c>
      <c r="C2397" s="11" t="s">
        <v>202</v>
      </c>
      <c r="D2397" s="89" t="str">
        <f t="shared" si="256"/>
        <v>priseench</v>
      </c>
      <c r="E2397" s="90">
        <f>HLOOKUP(D2397,Analytique_compte!$A$3:$S$4,2,FALSE)</f>
        <v>6</v>
      </c>
      <c r="F2397" s="90" t="str">
        <f t="shared" si="257"/>
        <v>Analytique_compte_PCC32_priseench</v>
      </c>
      <c r="G2397" s="154">
        <f t="shared" si="241"/>
        <v>0</v>
      </c>
    </row>
    <row r="2398" spans="1:7" ht="26.4" x14ac:dyDescent="0.25">
      <c r="A2398" s="153" t="str">
        <f>+Identification!$C$4</f>
        <v>100000001</v>
      </c>
      <c r="B2398" s="153" t="s">
        <v>356</v>
      </c>
      <c r="C2398" s="11" t="s">
        <v>203</v>
      </c>
      <c r="D2398" s="89" t="str">
        <f t="shared" si="256"/>
        <v>priseench</v>
      </c>
      <c r="E2398" s="90">
        <f>HLOOKUP(D2398,Analytique_compte!$A$3:$S$4,2,FALSE)</f>
        <v>6</v>
      </c>
      <c r="F2398" s="90" t="str">
        <f t="shared" si="257"/>
        <v>Analytique_compte_PCC33_priseench</v>
      </c>
      <c r="G2398" s="154">
        <f t="shared" si="241"/>
        <v>0</v>
      </c>
    </row>
    <row r="2399" spans="1:7" ht="26.4" x14ac:dyDescent="0.25">
      <c r="A2399" s="153" t="str">
        <f>+Identification!$C$4</f>
        <v>100000001</v>
      </c>
      <c r="B2399" s="153" t="s">
        <v>356</v>
      </c>
      <c r="C2399" s="11" t="s">
        <v>204</v>
      </c>
      <c r="D2399" s="89" t="str">
        <f t="shared" si="256"/>
        <v>priseench</v>
      </c>
      <c r="E2399" s="90">
        <f>HLOOKUP(D2399,Analytique_compte!$A$3:$S$4,2,FALSE)</f>
        <v>6</v>
      </c>
      <c r="F2399" s="90" t="str">
        <f t="shared" si="257"/>
        <v>Analytique_compte_PCC34_priseench</v>
      </c>
      <c r="G2399" s="154">
        <f t="shared" si="241"/>
        <v>0</v>
      </c>
    </row>
    <row r="2400" spans="1:7" ht="26.4" x14ac:dyDescent="0.25">
      <c r="A2400" s="153" t="str">
        <f>+Identification!$C$4</f>
        <v>100000001</v>
      </c>
      <c r="B2400" s="153" t="s">
        <v>356</v>
      </c>
      <c r="C2400" s="11" t="s">
        <v>205</v>
      </c>
      <c r="D2400" s="89" t="str">
        <f t="shared" si="256"/>
        <v>priseench</v>
      </c>
      <c r="E2400" s="90">
        <f>HLOOKUP(D2400,Analytique_compte!$A$3:$S$4,2,FALSE)</f>
        <v>6</v>
      </c>
      <c r="F2400" s="90" t="str">
        <f t="shared" si="257"/>
        <v>Analytique_compte_PCC35_priseench</v>
      </c>
      <c r="G2400" s="154">
        <f t="shared" si="241"/>
        <v>0</v>
      </c>
    </row>
    <row r="2401" spans="1:7" ht="26.4" x14ac:dyDescent="0.25">
      <c r="A2401" s="153" t="str">
        <f>+Identification!$C$4</f>
        <v>100000001</v>
      </c>
      <c r="B2401" s="153" t="s">
        <v>356</v>
      </c>
      <c r="C2401" s="11" t="s">
        <v>206</v>
      </c>
      <c r="D2401" s="89" t="str">
        <f t="shared" si="256"/>
        <v>priseench</v>
      </c>
      <c r="E2401" s="90">
        <f>HLOOKUP(D2401,Analytique_compte!$A$3:$S$4,2,FALSE)</f>
        <v>6</v>
      </c>
      <c r="F2401" s="90" t="str">
        <f t="shared" si="257"/>
        <v>Analytique_compte_PCC36_priseench</v>
      </c>
      <c r="G2401" s="154">
        <f t="shared" si="241"/>
        <v>0</v>
      </c>
    </row>
    <row r="2402" spans="1:7" ht="26.4" x14ac:dyDescent="0.25">
      <c r="A2402" s="153" t="str">
        <f>+Identification!$C$4</f>
        <v>100000001</v>
      </c>
      <c r="B2402" s="153" t="s">
        <v>356</v>
      </c>
      <c r="C2402" s="11" t="s">
        <v>207</v>
      </c>
      <c r="D2402" s="89" t="str">
        <f t="shared" si="256"/>
        <v>priseench</v>
      </c>
      <c r="E2402" s="90">
        <f>HLOOKUP(D2402,Analytique_compte!$A$3:$S$4,2,FALSE)</f>
        <v>6</v>
      </c>
      <c r="F2402" s="90" t="str">
        <f t="shared" si="257"/>
        <v>Analytique_compte_PCC37_priseench</v>
      </c>
      <c r="G2402" s="154">
        <f t="shared" ref="G2402:G2481" si="258">VLOOKUP(C2402,ana_compte,E2402,FALSE)</f>
        <v>0</v>
      </c>
    </row>
    <row r="2403" spans="1:7" ht="26.4" x14ac:dyDescent="0.25">
      <c r="A2403" s="153" t="str">
        <f>+Identification!$C$4</f>
        <v>100000001</v>
      </c>
      <c r="B2403" s="153" t="s">
        <v>356</v>
      </c>
      <c r="C2403" s="11" t="s">
        <v>208</v>
      </c>
      <c r="D2403" s="89" t="str">
        <f t="shared" si="256"/>
        <v>priseench</v>
      </c>
      <c r="E2403" s="90">
        <f>HLOOKUP(D2403,Analytique_compte!$A$3:$S$4,2,FALSE)</f>
        <v>6</v>
      </c>
      <c r="F2403" s="90" t="str">
        <f t="shared" si="257"/>
        <v>Analytique_compte_PCC38_priseench</v>
      </c>
      <c r="G2403" s="154">
        <f t="shared" si="258"/>
        <v>0</v>
      </c>
    </row>
    <row r="2404" spans="1:7" ht="26.4" x14ac:dyDescent="0.25">
      <c r="A2404" s="153" t="str">
        <f>+Identification!$C$4</f>
        <v>100000001</v>
      </c>
      <c r="B2404" s="153" t="s">
        <v>356</v>
      </c>
      <c r="C2404" s="11" t="s">
        <v>209</v>
      </c>
      <c r="D2404" s="89" t="str">
        <f t="shared" si="256"/>
        <v>priseench</v>
      </c>
      <c r="E2404" s="90">
        <f>HLOOKUP(D2404,Analytique_compte!$A$3:$S$4,2,FALSE)</f>
        <v>6</v>
      </c>
      <c r="F2404" s="90" t="str">
        <f t="shared" si="257"/>
        <v>Analytique_compte_PCC39_priseench</v>
      </c>
      <c r="G2404" s="154">
        <f t="shared" si="258"/>
        <v>0</v>
      </c>
    </row>
    <row r="2405" spans="1:7" ht="26.4" x14ac:dyDescent="0.25">
      <c r="A2405" s="153" t="str">
        <f>+Identification!$C$4</f>
        <v>100000001</v>
      </c>
      <c r="B2405" s="153" t="s">
        <v>356</v>
      </c>
      <c r="C2405" s="11" t="s">
        <v>210</v>
      </c>
      <c r="D2405" s="89" t="str">
        <f t="shared" si="256"/>
        <v>priseench</v>
      </c>
      <c r="E2405" s="90">
        <f>HLOOKUP(D2405,Analytique_compte!$A$3:$S$4,2,FALSE)</f>
        <v>6</v>
      </c>
      <c r="F2405" s="90" t="str">
        <f t="shared" si="257"/>
        <v>Analytique_compte_PCC40_priseench</v>
      </c>
      <c r="G2405" s="154">
        <f t="shared" si="258"/>
        <v>0</v>
      </c>
    </row>
    <row r="2406" spans="1:7" ht="26.4" x14ac:dyDescent="0.25">
      <c r="A2406" s="153" t="str">
        <f>+Identification!$C$4</f>
        <v>100000001</v>
      </c>
      <c r="B2406" s="153" t="s">
        <v>356</v>
      </c>
      <c r="C2406" s="11" t="s">
        <v>211</v>
      </c>
      <c r="D2406" s="89" t="str">
        <f t="shared" si="256"/>
        <v>priseench</v>
      </c>
      <c r="E2406" s="90">
        <f>HLOOKUP(D2406,Analytique_compte!$A$3:$S$4,2,FALSE)</f>
        <v>6</v>
      </c>
      <c r="F2406" s="90" t="str">
        <f t="shared" si="257"/>
        <v>Analytique_compte_PCC41_priseench</v>
      </c>
      <c r="G2406" s="154">
        <f t="shared" si="258"/>
        <v>0</v>
      </c>
    </row>
    <row r="2407" spans="1:7" ht="26.4" x14ac:dyDescent="0.25">
      <c r="A2407" s="153" t="str">
        <f>+Identification!$C$4</f>
        <v>100000001</v>
      </c>
      <c r="B2407" s="153" t="s">
        <v>356</v>
      </c>
      <c r="C2407" s="11" t="s">
        <v>212</v>
      </c>
      <c r="D2407" s="89" t="str">
        <f t="shared" si="256"/>
        <v>priseench</v>
      </c>
      <c r="E2407" s="90">
        <f>HLOOKUP(D2407,Analytique_compte!$A$3:$S$4,2,FALSE)</f>
        <v>6</v>
      </c>
      <c r="F2407" s="90" t="str">
        <f t="shared" si="257"/>
        <v>Analytique_compte_PCC42_priseench</v>
      </c>
      <c r="G2407" s="154">
        <f t="shared" si="258"/>
        <v>0</v>
      </c>
    </row>
    <row r="2408" spans="1:7" ht="26.4" x14ac:dyDescent="0.25">
      <c r="A2408" s="153" t="str">
        <f>+Identification!$C$4</f>
        <v>100000001</v>
      </c>
      <c r="B2408" s="153" t="s">
        <v>356</v>
      </c>
      <c r="C2408" s="11" t="s">
        <v>213</v>
      </c>
      <c r="D2408" s="89" t="str">
        <f t="shared" si="256"/>
        <v>priseench</v>
      </c>
      <c r="E2408" s="90">
        <f>HLOOKUP(D2408,Analytique_compte!$A$3:$S$4,2,FALSE)</f>
        <v>6</v>
      </c>
      <c r="F2408" s="90" t="str">
        <f t="shared" si="257"/>
        <v>Analytique_compte_PCC43_priseench</v>
      </c>
      <c r="G2408" s="154">
        <f t="shared" si="258"/>
        <v>0</v>
      </c>
    </row>
    <row r="2409" spans="1:7" ht="26.4" x14ac:dyDescent="0.25">
      <c r="A2409" s="153" t="str">
        <f>+Identification!$C$4</f>
        <v>100000001</v>
      </c>
      <c r="B2409" s="153" t="s">
        <v>356</v>
      </c>
      <c r="C2409" s="11" t="s">
        <v>214</v>
      </c>
      <c r="D2409" s="89" t="str">
        <f t="shared" si="256"/>
        <v>priseench</v>
      </c>
      <c r="E2409" s="90">
        <f>HLOOKUP(D2409,Analytique_compte!$A$3:$S$4,2,FALSE)</f>
        <v>6</v>
      </c>
      <c r="F2409" s="90" t="str">
        <f t="shared" si="257"/>
        <v>Analytique_compte_PCC44_priseench</v>
      </c>
      <c r="G2409" s="154">
        <f t="shared" si="258"/>
        <v>0</v>
      </c>
    </row>
    <row r="2410" spans="1:7" ht="26.4" x14ac:dyDescent="0.25">
      <c r="A2410" s="153" t="str">
        <f>+Identification!$C$4</f>
        <v>100000001</v>
      </c>
      <c r="B2410" s="153" t="s">
        <v>356</v>
      </c>
      <c r="C2410" s="11" t="s">
        <v>215</v>
      </c>
      <c r="D2410" s="89" t="str">
        <f t="shared" si="256"/>
        <v>priseench</v>
      </c>
      <c r="E2410" s="90">
        <f>HLOOKUP(D2410,Analytique_compte!$A$3:$S$4,2,FALSE)</f>
        <v>6</v>
      </c>
      <c r="F2410" s="90" t="str">
        <f t="shared" si="257"/>
        <v>Analytique_compte_PCC45_priseench</v>
      </c>
      <c r="G2410" s="154">
        <f t="shared" si="258"/>
        <v>0</v>
      </c>
    </row>
    <row r="2411" spans="1:7" ht="26.4" x14ac:dyDescent="0.25">
      <c r="A2411" s="153" t="str">
        <f>+Identification!$C$4</f>
        <v>100000001</v>
      </c>
      <c r="B2411" s="153" t="s">
        <v>356</v>
      </c>
      <c r="C2411" s="11" t="s">
        <v>216</v>
      </c>
      <c r="D2411" s="89" t="str">
        <f t="shared" si="256"/>
        <v>priseench</v>
      </c>
      <c r="E2411" s="90">
        <f>HLOOKUP(D2411,Analytique_compte!$A$3:$S$4,2,FALSE)</f>
        <v>6</v>
      </c>
      <c r="F2411" s="90" t="str">
        <f t="shared" si="257"/>
        <v>Analytique_compte_PCC46_priseench</v>
      </c>
      <c r="G2411" s="154">
        <f t="shared" si="258"/>
        <v>0</v>
      </c>
    </row>
    <row r="2412" spans="1:7" ht="26.4" x14ac:dyDescent="0.25">
      <c r="A2412" s="153" t="str">
        <f>+Identification!$C$4</f>
        <v>100000001</v>
      </c>
      <c r="B2412" s="153" t="s">
        <v>356</v>
      </c>
      <c r="C2412" s="11" t="s">
        <v>217</v>
      </c>
      <c r="D2412" s="89" t="str">
        <f t="shared" si="256"/>
        <v>priseench</v>
      </c>
      <c r="E2412" s="90">
        <f>HLOOKUP(D2412,Analytique_compte!$A$3:$S$4,2,FALSE)</f>
        <v>6</v>
      </c>
      <c r="F2412" s="90" t="str">
        <f t="shared" si="257"/>
        <v>Analytique_compte_PCC47_priseench</v>
      </c>
      <c r="G2412" s="154">
        <f t="shared" si="258"/>
        <v>0</v>
      </c>
    </row>
    <row r="2413" spans="1:7" ht="26.4" x14ac:dyDescent="0.25">
      <c r="A2413" s="153" t="str">
        <f>+Identification!$C$4</f>
        <v>100000001</v>
      </c>
      <c r="B2413" s="153" t="s">
        <v>356</v>
      </c>
      <c r="C2413" s="11" t="s">
        <v>218</v>
      </c>
      <c r="D2413" s="89" t="str">
        <f t="shared" si="256"/>
        <v>priseench</v>
      </c>
      <c r="E2413" s="90">
        <f>HLOOKUP(D2413,Analytique_compte!$A$3:$S$4,2,FALSE)</f>
        <v>6</v>
      </c>
      <c r="F2413" s="90" t="str">
        <f t="shared" si="257"/>
        <v>Analytique_compte_PCC48_priseench</v>
      </c>
      <c r="G2413" s="154">
        <f t="shared" si="258"/>
        <v>0</v>
      </c>
    </row>
    <row r="2414" spans="1:7" ht="26.4" x14ac:dyDescent="0.25">
      <c r="A2414" s="153" t="str">
        <f>+Identification!$C$4</f>
        <v>100000001</v>
      </c>
      <c r="B2414" s="153" t="s">
        <v>356</v>
      </c>
      <c r="C2414" s="11" t="s">
        <v>219</v>
      </c>
      <c r="D2414" s="89" t="str">
        <f t="shared" si="256"/>
        <v>priseench</v>
      </c>
      <c r="E2414" s="90">
        <f>HLOOKUP(D2414,Analytique_compte!$A$3:$S$4,2,FALSE)</f>
        <v>6</v>
      </c>
      <c r="F2414" s="90" t="str">
        <f t="shared" si="257"/>
        <v>Analytique_compte_PCC49_priseench</v>
      </c>
      <c r="G2414" s="154">
        <f t="shared" si="258"/>
        <v>0</v>
      </c>
    </row>
    <row r="2415" spans="1:7" ht="26.4" x14ac:dyDescent="0.25">
      <c r="A2415" s="153" t="str">
        <f>+Identification!$C$4</f>
        <v>100000001</v>
      </c>
      <c r="B2415" s="153" t="s">
        <v>356</v>
      </c>
      <c r="C2415" s="11" t="s">
        <v>220</v>
      </c>
      <c r="D2415" s="89" t="str">
        <f t="shared" si="256"/>
        <v>priseench</v>
      </c>
      <c r="E2415" s="90">
        <f>HLOOKUP(D2415,Analytique_compte!$A$3:$S$4,2,FALSE)</f>
        <v>6</v>
      </c>
      <c r="F2415" s="90" t="str">
        <f t="shared" si="257"/>
        <v>Analytique_compte_PCC50_priseench</v>
      </c>
      <c r="G2415" s="154">
        <f t="shared" si="258"/>
        <v>0</v>
      </c>
    </row>
    <row r="2416" spans="1:7" ht="26.4" x14ac:dyDescent="0.25">
      <c r="A2416" s="153" t="str">
        <f>+Identification!$C$4</f>
        <v>100000001</v>
      </c>
      <c r="B2416" s="153" t="s">
        <v>356</v>
      </c>
      <c r="C2416" s="11" t="s">
        <v>221</v>
      </c>
      <c r="D2416" s="89" t="str">
        <f t="shared" si="256"/>
        <v>priseench</v>
      </c>
      <c r="E2416" s="90">
        <f>HLOOKUP(D2416,Analytique_compte!$A$3:$S$4,2,FALSE)</f>
        <v>6</v>
      </c>
      <c r="F2416" s="90" t="str">
        <f t="shared" si="257"/>
        <v>Analytique_compte_PCC51_priseench</v>
      </c>
      <c r="G2416" s="154">
        <f t="shared" si="258"/>
        <v>0</v>
      </c>
    </row>
    <row r="2417" spans="1:7" ht="26.4" x14ac:dyDescent="0.25">
      <c r="A2417" s="153" t="str">
        <f>+Identification!$C$4</f>
        <v>100000001</v>
      </c>
      <c r="B2417" s="153" t="s">
        <v>356</v>
      </c>
      <c r="C2417" s="11" t="s">
        <v>222</v>
      </c>
      <c r="D2417" s="89" t="str">
        <f t="shared" si="256"/>
        <v>priseench</v>
      </c>
      <c r="E2417" s="90">
        <f>HLOOKUP(D2417,Analytique_compte!$A$3:$S$4,2,FALSE)</f>
        <v>6</v>
      </c>
      <c r="F2417" s="90" t="str">
        <f t="shared" si="257"/>
        <v>Analytique_compte_PCC52_priseench</v>
      </c>
      <c r="G2417" s="154">
        <f t="shared" si="258"/>
        <v>0</v>
      </c>
    </row>
    <row r="2418" spans="1:7" ht="26.4" x14ac:dyDescent="0.25">
      <c r="A2418" s="153" t="str">
        <f>+Identification!$C$4</f>
        <v>100000001</v>
      </c>
      <c r="B2418" s="153" t="s">
        <v>356</v>
      </c>
      <c r="C2418" s="11" t="s">
        <v>223</v>
      </c>
      <c r="D2418" s="89" t="str">
        <f t="shared" si="256"/>
        <v>priseench</v>
      </c>
      <c r="E2418" s="90">
        <f>HLOOKUP(D2418,Analytique_compte!$A$3:$S$4,2,FALSE)</f>
        <v>6</v>
      </c>
      <c r="F2418" s="90" t="str">
        <f t="shared" si="257"/>
        <v>Analytique_compte_PCC53_priseench</v>
      </c>
      <c r="G2418" s="154">
        <f t="shared" si="258"/>
        <v>0</v>
      </c>
    </row>
    <row r="2419" spans="1:7" ht="26.4" x14ac:dyDescent="0.25">
      <c r="A2419" s="153" t="str">
        <f>+Identification!$C$4</f>
        <v>100000001</v>
      </c>
      <c r="B2419" s="153" t="s">
        <v>356</v>
      </c>
      <c r="C2419" s="11" t="s">
        <v>224</v>
      </c>
      <c r="D2419" s="89" t="str">
        <f t="shared" si="256"/>
        <v>priseench</v>
      </c>
      <c r="E2419" s="90">
        <f>HLOOKUP(D2419,Analytique_compte!$A$3:$S$4,2,FALSE)</f>
        <v>6</v>
      </c>
      <c r="F2419" s="90" t="str">
        <f t="shared" si="257"/>
        <v>Analytique_compte_PCC54_priseench</v>
      </c>
      <c r="G2419" s="154">
        <f t="shared" si="258"/>
        <v>0</v>
      </c>
    </row>
    <row r="2420" spans="1:7" ht="26.4" x14ac:dyDescent="0.25">
      <c r="A2420" s="153" t="str">
        <f>+Identification!$C$4</f>
        <v>100000001</v>
      </c>
      <c r="B2420" s="153" t="s">
        <v>356</v>
      </c>
      <c r="C2420" s="11" t="s">
        <v>225</v>
      </c>
      <c r="D2420" s="89" t="str">
        <f t="shared" si="256"/>
        <v>priseench</v>
      </c>
      <c r="E2420" s="90">
        <f>HLOOKUP(D2420,Analytique_compte!$A$3:$S$4,2,FALSE)</f>
        <v>6</v>
      </c>
      <c r="F2420" s="90" t="str">
        <f t="shared" si="257"/>
        <v>Analytique_compte_PCC55_priseench</v>
      </c>
      <c r="G2420" s="154">
        <f t="shared" si="258"/>
        <v>0</v>
      </c>
    </row>
    <row r="2421" spans="1:7" ht="26.4" x14ac:dyDescent="0.25">
      <c r="A2421" s="153" t="str">
        <f>+Identification!$C$4</f>
        <v>100000001</v>
      </c>
      <c r="B2421" s="153" t="s">
        <v>356</v>
      </c>
      <c r="C2421" s="11" t="s">
        <v>226</v>
      </c>
      <c r="D2421" s="89" t="str">
        <f t="shared" si="256"/>
        <v>priseench</v>
      </c>
      <c r="E2421" s="90">
        <f>HLOOKUP(D2421,Analytique_compte!$A$3:$S$4,2,FALSE)</f>
        <v>6</v>
      </c>
      <c r="F2421" s="90" t="str">
        <f t="shared" si="257"/>
        <v>Analytique_compte_PCC56_priseench</v>
      </c>
      <c r="G2421" s="154">
        <f t="shared" si="258"/>
        <v>0</v>
      </c>
    </row>
    <row r="2422" spans="1:7" ht="26.4" x14ac:dyDescent="0.25">
      <c r="A2422" s="153" t="str">
        <f>+Identification!$C$4</f>
        <v>100000001</v>
      </c>
      <c r="B2422" s="153" t="s">
        <v>356</v>
      </c>
      <c r="C2422" s="11" t="s">
        <v>227</v>
      </c>
      <c r="D2422" s="89" t="str">
        <f t="shared" si="256"/>
        <v>priseench</v>
      </c>
      <c r="E2422" s="90">
        <f>HLOOKUP(D2422,Analytique_compte!$A$3:$S$4,2,FALSE)</f>
        <v>6</v>
      </c>
      <c r="F2422" s="90" t="str">
        <f t="shared" si="257"/>
        <v>Analytique_compte_PCC57_priseench</v>
      </c>
      <c r="G2422" s="154">
        <f t="shared" si="258"/>
        <v>0</v>
      </c>
    </row>
    <row r="2423" spans="1:7" ht="26.4" x14ac:dyDescent="0.25">
      <c r="A2423" s="153" t="str">
        <f>+Identification!$C$4</f>
        <v>100000001</v>
      </c>
      <c r="B2423" s="153" t="s">
        <v>356</v>
      </c>
      <c r="C2423" s="11" t="s">
        <v>228</v>
      </c>
      <c r="D2423" s="89" t="str">
        <f t="shared" si="256"/>
        <v>priseench</v>
      </c>
      <c r="E2423" s="90">
        <f>HLOOKUP(D2423,Analytique_compte!$A$3:$S$4,2,FALSE)</f>
        <v>6</v>
      </c>
      <c r="F2423" s="90" t="str">
        <f t="shared" si="257"/>
        <v>Analytique_compte_PCC58_priseench</v>
      </c>
      <c r="G2423" s="154">
        <f t="shared" si="258"/>
        <v>0</v>
      </c>
    </row>
    <row r="2424" spans="1:7" ht="26.4" x14ac:dyDescent="0.25">
      <c r="A2424" s="153" t="str">
        <f>+Identification!$C$4</f>
        <v>100000001</v>
      </c>
      <c r="B2424" s="153" t="s">
        <v>356</v>
      </c>
      <c r="C2424" s="11" t="s">
        <v>229</v>
      </c>
      <c r="D2424" s="89" t="str">
        <f t="shared" si="256"/>
        <v>priseench</v>
      </c>
      <c r="E2424" s="90">
        <f>HLOOKUP(D2424,Analytique_compte!$A$3:$S$4,2,FALSE)</f>
        <v>6</v>
      </c>
      <c r="F2424" s="90" t="str">
        <f t="shared" si="257"/>
        <v>Analytique_compte_PCC59_priseench</v>
      </c>
      <c r="G2424" s="154">
        <f t="shared" si="258"/>
        <v>0</v>
      </c>
    </row>
    <row r="2425" spans="1:7" ht="26.4" x14ac:dyDescent="0.25">
      <c r="A2425" s="153" t="str">
        <f>+Identification!$C$4</f>
        <v>100000001</v>
      </c>
      <c r="B2425" s="153" t="s">
        <v>356</v>
      </c>
      <c r="C2425" s="11" t="s">
        <v>230</v>
      </c>
      <c r="D2425" s="89" t="str">
        <f t="shared" si="256"/>
        <v>priseench</v>
      </c>
      <c r="E2425" s="90">
        <f>HLOOKUP(D2425,Analytique_compte!$A$3:$S$4,2,FALSE)</f>
        <v>6</v>
      </c>
      <c r="F2425" s="90" t="str">
        <f t="shared" si="257"/>
        <v>Analytique_compte_PCC60_priseench</v>
      </c>
      <c r="G2425" s="154">
        <f t="shared" si="258"/>
        <v>0</v>
      </c>
    </row>
    <row r="2426" spans="1:7" ht="26.4" x14ac:dyDescent="0.25">
      <c r="A2426" s="153" t="str">
        <f>+Identification!$C$4</f>
        <v>100000001</v>
      </c>
      <c r="B2426" s="153" t="s">
        <v>356</v>
      </c>
      <c r="C2426" s="11" t="s">
        <v>231</v>
      </c>
      <c r="D2426" s="89" t="str">
        <f t="shared" si="256"/>
        <v>priseench</v>
      </c>
      <c r="E2426" s="90">
        <f>HLOOKUP(D2426,Analytique_compte!$A$3:$S$4,2,FALSE)</f>
        <v>6</v>
      </c>
      <c r="F2426" s="90" t="str">
        <f t="shared" si="257"/>
        <v>Analytique_compte_PCC61_priseench</v>
      </c>
      <c r="G2426" s="154">
        <f t="shared" si="258"/>
        <v>0</v>
      </c>
    </row>
    <row r="2427" spans="1:7" ht="26.4" x14ac:dyDescent="0.25">
      <c r="A2427" s="153" t="str">
        <f>+Identification!$C$4</f>
        <v>100000001</v>
      </c>
      <c r="B2427" s="153" t="s">
        <v>356</v>
      </c>
      <c r="C2427" s="11" t="s">
        <v>232</v>
      </c>
      <c r="D2427" s="89" t="str">
        <f t="shared" si="256"/>
        <v>priseench</v>
      </c>
      <c r="E2427" s="90">
        <f>HLOOKUP(D2427,Analytique_compte!$A$3:$S$4,2,FALSE)</f>
        <v>6</v>
      </c>
      <c r="F2427" s="90" t="str">
        <f t="shared" si="257"/>
        <v>Analytique_compte_PCC62_priseench</v>
      </c>
      <c r="G2427" s="154">
        <f t="shared" si="258"/>
        <v>0</v>
      </c>
    </row>
    <row r="2428" spans="1:7" ht="26.4" x14ac:dyDescent="0.25">
      <c r="A2428" s="153" t="str">
        <f>+Identification!$C$4</f>
        <v>100000001</v>
      </c>
      <c r="B2428" s="153" t="s">
        <v>356</v>
      </c>
      <c r="C2428" s="11" t="s">
        <v>233</v>
      </c>
      <c r="D2428" s="89" t="str">
        <f t="shared" si="256"/>
        <v>priseench</v>
      </c>
      <c r="E2428" s="90">
        <f>HLOOKUP(D2428,Analytique_compte!$A$3:$S$4,2,FALSE)</f>
        <v>6</v>
      </c>
      <c r="F2428" s="90" t="str">
        <f t="shared" si="257"/>
        <v>Analytique_compte_PCC63_priseench</v>
      </c>
      <c r="G2428" s="154">
        <f t="shared" si="258"/>
        <v>0</v>
      </c>
    </row>
    <row r="2429" spans="1:7" ht="26.4" x14ac:dyDescent="0.25">
      <c r="A2429" s="153" t="str">
        <f>+Identification!$C$4</f>
        <v>100000001</v>
      </c>
      <c r="B2429" s="153" t="s">
        <v>356</v>
      </c>
      <c r="C2429" s="11" t="s">
        <v>234</v>
      </c>
      <c r="D2429" s="89" t="str">
        <f t="shared" si="256"/>
        <v>priseench</v>
      </c>
      <c r="E2429" s="90">
        <f>HLOOKUP(D2429,Analytique_compte!$A$3:$S$4,2,FALSE)</f>
        <v>6</v>
      </c>
      <c r="F2429" s="90" t="str">
        <f t="shared" si="257"/>
        <v>Analytique_compte_PCC64_priseench</v>
      </c>
      <c r="G2429" s="154">
        <f t="shared" si="258"/>
        <v>0</v>
      </c>
    </row>
    <row r="2430" spans="1:7" ht="26.4" x14ac:dyDescent="0.25">
      <c r="A2430" s="153" t="str">
        <f>+Identification!$C$4</f>
        <v>100000001</v>
      </c>
      <c r="B2430" s="153" t="s">
        <v>356</v>
      </c>
      <c r="C2430" s="11" t="s">
        <v>235</v>
      </c>
      <c r="D2430" s="89" t="str">
        <f t="shared" si="256"/>
        <v>priseench</v>
      </c>
      <c r="E2430" s="90">
        <f>HLOOKUP(D2430,Analytique_compte!$A$3:$S$4,2,FALSE)</f>
        <v>6</v>
      </c>
      <c r="F2430" s="90" t="str">
        <f t="shared" si="257"/>
        <v>Analytique_compte_PCC65_priseench</v>
      </c>
      <c r="G2430" s="154">
        <f t="shared" si="258"/>
        <v>0</v>
      </c>
    </row>
    <row r="2431" spans="1:7" ht="26.4" x14ac:dyDescent="0.25">
      <c r="A2431" s="153" t="str">
        <f>+Identification!$C$4</f>
        <v>100000001</v>
      </c>
      <c r="B2431" s="153" t="s">
        <v>356</v>
      </c>
      <c r="C2431" s="11" t="s">
        <v>236</v>
      </c>
      <c r="D2431" s="89" t="str">
        <f t="shared" si="256"/>
        <v>priseench</v>
      </c>
      <c r="E2431" s="90">
        <f>HLOOKUP(D2431,Analytique_compte!$A$3:$S$4,2,FALSE)</f>
        <v>6</v>
      </c>
      <c r="F2431" s="90" t="str">
        <f t="shared" si="257"/>
        <v>Analytique_compte_PCC66_priseench</v>
      </c>
      <c r="G2431" s="154">
        <f t="shared" si="258"/>
        <v>0</v>
      </c>
    </row>
    <row r="2432" spans="1:7" ht="26.4" x14ac:dyDescent="0.25">
      <c r="A2432" s="153" t="str">
        <f>+Identification!$C$4</f>
        <v>100000001</v>
      </c>
      <c r="B2432" s="153" t="s">
        <v>356</v>
      </c>
      <c r="C2432" s="11" t="s">
        <v>237</v>
      </c>
      <c r="D2432" s="89" t="str">
        <f t="shared" ref="D2432:D2511" si="259">+D2431</f>
        <v>priseench</v>
      </c>
      <c r="E2432" s="90">
        <f>HLOOKUP(D2432,Analytique_compte!$A$3:$S$4,2,FALSE)</f>
        <v>6</v>
      </c>
      <c r="F2432" s="90" t="str">
        <f t="shared" si="257"/>
        <v>Analytique_compte_PCC67_priseench</v>
      </c>
      <c r="G2432" s="154">
        <f t="shared" si="258"/>
        <v>0</v>
      </c>
    </row>
    <row r="2433" spans="1:7" ht="26.4" x14ac:dyDescent="0.25">
      <c r="A2433" s="153" t="str">
        <f>+Identification!$C$4</f>
        <v>100000001</v>
      </c>
      <c r="B2433" s="153" t="s">
        <v>356</v>
      </c>
      <c r="C2433" s="11" t="s">
        <v>238</v>
      </c>
      <c r="D2433" s="89" t="str">
        <f t="shared" si="259"/>
        <v>priseench</v>
      </c>
      <c r="E2433" s="90">
        <f>HLOOKUP(D2433,Analytique_compte!$A$3:$S$4,2,FALSE)</f>
        <v>6</v>
      </c>
      <c r="F2433" s="90" t="str">
        <f t="shared" si="257"/>
        <v>Analytique_compte_PCC68_priseench</v>
      </c>
      <c r="G2433" s="154">
        <f t="shared" si="258"/>
        <v>0</v>
      </c>
    </row>
    <row r="2434" spans="1:7" ht="26.4" x14ac:dyDescent="0.25">
      <c r="A2434" s="153" t="str">
        <f>+Identification!$C$4</f>
        <v>100000001</v>
      </c>
      <c r="B2434" s="153" t="s">
        <v>356</v>
      </c>
      <c r="C2434" s="11" t="s">
        <v>239</v>
      </c>
      <c r="D2434" s="89" t="str">
        <f t="shared" si="259"/>
        <v>priseench</v>
      </c>
      <c r="E2434" s="90">
        <f>HLOOKUP(D2434,Analytique_compte!$A$3:$S$4,2,FALSE)</f>
        <v>6</v>
      </c>
      <c r="F2434" s="90" t="str">
        <f t="shared" si="257"/>
        <v>Analytique_compte_PCC69_priseench</v>
      </c>
      <c r="G2434" s="154">
        <f t="shared" si="258"/>
        <v>0</v>
      </c>
    </row>
    <row r="2435" spans="1:7" ht="26.4" x14ac:dyDescent="0.25">
      <c r="A2435" s="153" t="str">
        <f>+Identification!$C$4</f>
        <v>100000001</v>
      </c>
      <c r="B2435" s="153" t="s">
        <v>356</v>
      </c>
      <c r="C2435" s="11" t="s">
        <v>240</v>
      </c>
      <c r="D2435" s="89" t="str">
        <f t="shared" si="259"/>
        <v>priseench</v>
      </c>
      <c r="E2435" s="90">
        <f>HLOOKUP(D2435,Analytique_compte!$A$3:$S$4,2,FALSE)</f>
        <v>6</v>
      </c>
      <c r="F2435" s="90" t="str">
        <f t="shared" si="257"/>
        <v>Analytique_compte_PCC70_priseench</v>
      </c>
      <c r="G2435" s="154">
        <f t="shared" si="258"/>
        <v>0</v>
      </c>
    </row>
    <row r="2436" spans="1:7" ht="26.4" x14ac:dyDescent="0.25">
      <c r="A2436" s="153" t="str">
        <f>+Identification!$C$4</f>
        <v>100000001</v>
      </c>
      <c r="B2436" s="153" t="s">
        <v>356</v>
      </c>
      <c r="C2436" s="11" t="s">
        <v>241</v>
      </c>
      <c r="D2436" s="89" t="str">
        <f t="shared" si="259"/>
        <v>priseench</v>
      </c>
      <c r="E2436" s="90">
        <f>HLOOKUP(D2436,Analytique_compte!$A$3:$S$4,2,FALSE)</f>
        <v>6</v>
      </c>
      <c r="F2436" s="90" t="str">
        <f t="shared" si="257"/>
        <v>Analytique_compte_PCC71_priseench</v>
      </c>
      <c r="G2436" s="154">
        <f t="shared" si="258"/>
        <v>0</v>
      </c>
    </row>
    <row r="2437" spans="1:7" ht="26.4" x14ac:dyDescent="0.25">
      <c r="A2437" s="153" t="str">
        <f>+Identification!$C$4</f>
        <v>100000001</v>
      </c>
      <c r="B2437" s="153" t="s">
        <v>356</v>
      </c>
      <c r="C2437" s="11" t="s">
        <v>242</v>
      </c>
      <c r="D2437" s="89" t="str">
        <f t="shared" si="259"/>
        <v>priseench</v>
      </c>
      <c r="E2437" s="90">
        <f>HLOOKUP(D2437,Analytique_compte!$A$3:$S$4,2,FALSE)</f>
        <v>6</v>
      </c>
      <c r="F2437" s="90" t="str">
        <f t="shared" si="257"/>
        <v>Analytique_compte_PCC72_priseench</v>
      </c>
      <c r="G2437" s="154">
        <f t="shared" si="258"/>
        <v>0</v>
      </c>
    </row>
    <row r="2438" spans="1:7" ht="26.4" x14ac:dyDescent="0.25">
      <c r="A2438" s="153" t="str">
        <f>+Identification!$C$4</f>
        <v>100000001</v>
      </c>
      <c r="B2438" s="153" t="s">
        <v>356</v>
      </c>
      <c r="C2438" s="11" t="s">
        <v>243</v>
      </c>
      <c r="D2438" s="89" t="str">
        <f t="shared" si="259"/>
        <v>priseench</v>
      </c>
      <c r="E2438" s="90">
        <f>HLOOKUP(D2438,Analytique_compte!$A$3:$S$4,2,FALSE)</f>
        <v>6</v>
      </c>
      <c r="F2438" s="90" t="str">
        <f t="shared" si="257"/>
        <v>Analytique_compte_PCC73_priseench</v>
      </c>
      <c r="G2438" s="154">
        <f t="shared" si="258"/>
        <v>0</v>
      </c>
    </row>
    <row r="2439" spans="1:7" ht="26.4" x14ac:dyDescent="0.25">
      <c r="A2439" s="153" t="str">
        <f>+Identification!$C$4</f>
        <v>100000001</v>
      </c>
      <c r="B2439" s="153" t="s">
        <v>356</v>
      </c>
      <c r="C2439" s="11" t="s">
        <v>244</v>
      </c>
      <c r="D2439" s="89" t="str">
        <f t="shared" si="259"/>
        <v>priseench</v>
      </c>
      <c r="E2439" s="90">
        <f>HLOOKUP(D2439,Analytique_compte!$A$3:$S$4,2,FALSE)</f>
        <v>6</v>
      </c>
      <c r="F2439" s="90" t="str">
        <f t="shared" si="257"/>
        <v>Analytique_compte_PCC74_priseench</v>
      </c>
      <c r="G2439" s="154">
        <f t="shared" si="258"/>
        <v>0</v>
      </c>
    </row>
    <row r="2440" spans="1:7" ht="26.4" x14ac:dyDescent="0.25">
      <c r="A2440" s="153" t="str">
        <f>+Identification!$C$4</f>
        <v>100000001</v>
      </c>
      <c r="B2440" s="153" t="s">
        <v>356</v>
      </c>
      <c r="C2440" s="11" t="s">
        <v>245</v>
      </c>
      <c r="D2440" s="89" t="str">
        <f t="shared" si="259"/>
        <v>priseench</v>
      </c>
      <c r="E2440" s="90">
        <f>HLOOKUP(D2440,Analytique_compte!$A$3:$S$4,2,FALSE)</f>
        <v>6</v>
      </c>
      <c r="F2440" s="90" t="str">
        <f t="shared" si="257"/>
        <v>Analytique_compte_PCC75_priseench</v>
      </c>
      <c r="G2440" s="154">
        <f t="shared" si="258"/>
        <v>0</v>
      </c>
    </row>
    <row r="2441" spans="1:7" ht="26.4" x14ac:dyDescent="0.25">
      <c r="A2441" s="153" t="str">
        <f>+Identification!$C$4</f>
        <v>100000001</v>
      </c>
      <c r="B2441" s="153" t="s">
        <v>356</v>
      </c>
      <c r="C2441" s="11" t="s">
        <v>246</v>
      </c>
      <c r="D2441" s="89" t="str">
        <f t="shared" si="259"/>
        <v>priseench</v>
      </c>
      <c r="E2441" s="90">
        <f>HLOOKUP(D2441,Analytique_compte!$A$3:$S$4,2,FALSE)</f>
        <v>6</v>
      </c>
      <c r="F2441" s="90" t="str">
        <f t="shared" si="257"/>
        <v>Analytique_compte_PCC76_priseench</v>
      </c>
      <c r="G2441" s="154">
        <f t="shared" si="258"/>
        <v>0</v>
      </c>
    </row>
    <row r="2442" spans="1:7" ht="26.4" x14ac:dyDescent="0.25">
      <c r="A2442" s="153" t="str">
        <f>+Identification!$C$4</f>
        <v>100000001</v>
      </c>
      <c r="B2442" s="153" t="s">
        <v>356</v>
      </c>
      <c r="C2442" s="11" t="s">
        <v>247</v>
      </c>
      <c r="D2442" s="89" t="str">
        <f t="shared" si="259"/>
        <v>priseench</v>
      </c>
      <c r="E2442" s="90">
        <f>HLOOKUP(D2442,Analytique_compte!$A$3:$S$4,2,FALSE)</f>
        <v>6</v>
      </c>
      <c r="F2442" s="90" t="str">
        <f t="shared" si="257"/>
        <v>Analytique_compte_PCC77_priseench</v>
      </c>
      <c r="G2442" s="154">
        <f t="shared" si="258"/>
        <v>0</v>
      </c>
    </row>
    <row r="2443" spans="1:7" ht="26.4" x14ac:dyDescent="0.25">
      <c r="A2443" s="153" t="str">
        <f>+Identification!$C$4</f>
        <v>100000001</v>
      </c>
      <c r="B2443" s="153" t="s">
        <v>356</v>
      </c>
      <c r="C2443" s="11" t="s">
        <v>248</v>
      </c>
      <c r="D2443" s="89" t="str">
        <f t="shared" si="259"/>
        <v>priseench</v>
      </c>
      <c r="E2443" s="90">
        <f>HLOOKUP(D2443,Analytique_compte!$A$3:$S$4,2,FALSE)</f>
        <v>6</v>
      </c>
      <c r="F2443" s="90" t="str">
        <f t="shared" si="257"/>
        <v>Analytique_compte_PCC78_priseench</v>
      </c>
      <c r="G2443" s="154">
        <f t="shared" si="258"/>
        <v>0</v>
      </c>
    </row>
    <row r="2444" spans="1:7" ht="26.4" x14ac:dyDescent="0.25">
      <c r="A2444" s="153" t="str">
        <f>+Identification!$C$4</f>
        <v>100000001</v>
      </c>
      <c r="B2444" s="153" t="s">
        <v>356</v>
      </c>
      <c r="C2444" s="11" t="s">
        <v>249</v>
      </c>
      <c r="D2444" s="89" t="str">
        <f t="shared" si="259"/>
        <v>priseench</v>
      </c>
      <c r="E2444" s="90">
        <f>HLOOKUP(D2444,Analytique_compte!$A$3:$S$4,2,FALSE)</f>
        <v>6</v>
      </c>
      <c r="F2444" s="90" t="str">
        <f t="shared" si="257"/>
        <v>Analytique_compte_PCC79_priseench</v>
      </c>
      <c r="G2444" s="154">
        <f t="shared" si="258"/>
        <v>0</v>
      </c>
    </row>
    <row r="2445" spans="1:7" ht="26.4" x14ac:dyDescent="0.25">
      <c r="A2445" s="153" t="str">
        <f>+Identification!$C$4</f>
        <v>100000001</v>
      </c>
      <c r="B2445" s="153" t="s">
        <v>356</v>
      </c>
      <c r="C2445" s="11" t="s">
        <v>250</v>
      </c>
      <c r="D2445" s="89" t="str">
        <f t="shared" si="259"/>
        <v>priseench</v>
      </c>
      <c r="E2445" s="90">
        <f>HLOOKUP(D2445,Analytique_compte!$A$3:$S$4,2,FALSE)</f>
        <v>6</v>
      </c>
      <c r="F2445" s="90" t="str">
        <f t="shared" si="257"/>
        <v>Analytique_compte_PCC80_priseench</v>
      </c>
      <c r="G2445" s="154">
        <f t="shared" si="258"/>
        <v>0</v>
      </c>
    </row>
    <row r="2446" spans="1:7" ht="26.4" x14ac:dyDescent="0.25">
      <c r="A2446" s="153" t="str">
        <f>+Identification!$C$4</f>
        <v>100000001</v>
      </c>
      <c r="B2446" s="153" t="s">
        <v>356</v>
      </c>
      <c r="C2446" s="11" t="s">
        <v>251</v>
      </c>
      <c r="D2446" s="89" t="str">
        <f t="shared" si="259"/>
        <v>priseench</v>
      </c>
      <c r="E2446" s="90">
        <f>HLOOKUP(D2446,Analytique_compte!$A$3:$S$4,2,FALSE)</f>
        <v>6</v>
      </c>
      <c r="F2446" s="90" t="str">
        <f t="shared" si="257"/>
        <v>Analytique_compte_PCC81_priseench</v>
      </c>
      <c r="G2446" s="154">
        <f t="shared" si="258"/>
        <v>0</v>
      </c>
    </row>
    <row r="2447" spans="1:7" ht="26.4" x14ac:dyDescent="0.25">
      <c r="A2447" s="153" t="str">
        <f>+Identification!$C$4</f>
        <v>100000001</v>
      </c>
      <c r="B2447" s="153" t="s">
        <v>356</v>
      </c>
      <c r="C2447" s="11" t="s">
        <v>252</v>
      </c>
      <c r="D2447" s="89" t="str">
        <f t="shared" si="259"/>
        <v>priseench</v>
      </c>
      <c r="E2447" s="90">
        <f>HLOOKUP(D2447,Analytique_compte!$A$3:$S$4,2,FALSE)</f>
        <v>6</v>
      </c>
      <c r="F2447" s="90" t="str">
        <f t="shared" si="257"/>
        <v>Analytique_compte_PCC82_priseench</v>
      </c>
      <c r="G2447" s="154">
        <f t="shared" si="258"/>
        <v>0</v>
      </c>
    </row>
    <row r="2448" spans="1:7" ht="26.4" x14ac:dyDescent="0.25">
      <c r="A2448" s="153" t="str">
        <f>+Identification!$C$4</f>
        <v>100000001</v>
      </c>
      <c r="B2448" s="153" t="s">
        <v>356</v>
      </c>
      <c r="C2448" s="11" t="s">
        <v>253</v>
      </c>
      <c r="D2448" s="89" t="str">
        <f t="shared" si="259"/>
        <v>priseench</v>
      </c>
      <c r="E2448" s="90">
        <f>HLOOKUP(D2448,Analytique_compte!$A$3:$S$4,2,FALSE)</f>
        <v>6</v>
      </c>
      <c r="F2448" s="90" t="str">
        <f t="shared" ref="F2448:F2527" si="260">CONCATENATE(B2448,"_",C2448,"_",D2448)</f>
        <v>Analytique_compte_PCC83_priseench</v>
      </c>
      <c r="G2448" s="154">
        <f t="shared" si="258"/>
        <v>0</v>
      </c>
    </row>
    <row r="2449" spans="1:7" ht="26.4" x14ac:dyDescent="0.25">
      <c r="A2449" s="153" t="str">
        <f>+Identification!$C$4</f>
        <v>100000001</v>
      </c>
      <c r="B2449" s="153" t="s">
        <v>356</v>
      </c>
      <c r="C2449" s="11" t="s">
        <v>254</v>
      </c>
      <c r="D2449" s="89" t="str">
        <f t="shared" si="259"/>
        <v>priseench</v>
      </c>
      <c r="E2449" s="90">
        <f>HLOOKUP(D2449,Analytique_compte!$A$3:$S$4,2,FALSE)</f>
        <v>6</v>
      </c>
      <c r="F2449" s="90" t="str">
        <f t="shared" si="260"/>
        <v>Analytique_compte_PCC84_priseench</v>
      </c>
      <c r="G2449" s="154">
        <f t="shared" si="258"/>
        <v>0</v>
      </c>
    </row>
    <row r="2450" spans="1:7" ht="26.4" x14ac:dyDescent="0.25">
      <c r="A2450" s="153" t="str">
        <f>+Identification!$C$4</f>
        <v>100000001</v>
      </c>
      <c r="B2450" s="153" t="s">
        <v>356</v>
      </c>
      <c r="C2450" s="11" t="s">
        <v>255</v>
      </c>
      <c r="D2450" s="89" t="str">
        <f t="shared" si="259"/>
        <v>priseench</v>
      </c>
      <c r="E2450" s="90">
        <f>HLOOKUP(D2450,Analytique_compte!$A$3:$S$4,2,FALSE)</f>
        <v>6</v>
      </c>
      <c r="F2450" s="90" t="str">
        <f t="shared" si="260"/>
        <v>Analytique_compte_PCC85_priseench</v>
      </c>
      <c r="G2450" s="154">
        <f t="shared" si="258"/>
        <v>0</v>
      </c>
    </row>
    <row r="2451" spans="1:7" ht="26.4" x14ac:dyDescent="0.25">
      <c r="A2451" s="153" t="str">
        <f>+Identification!$C$4</f>
        <v>100000001</v>
      </c>
      <c r="B2451" s="153" t="s">
        <v>356</v>
      </c>
      <c r="C2451" s="11" t="s">
        <v>256</v>
      </c>
      <c r="D2451" s="89" t="str">
        <f t="shared" si="259"/>
        <v>priseench</v>
      </c>
      <c r="E2451" s="90">
        <f>HLOOKUP(D2451,Analytique_compte!$A$3:$S$4,2,FALSE)</f>
        <v>6</v>
      </c>
      <c r="F2451" s="90" t="str">
        <f t="shared" si="260"/>
        <v>Analytique_compte_PCC86_priseench</v>
      </c>
      <c r="G2451" s="154">
        <f t="shared" si="258"/>
        <v>0</v>
      </c>
    </row>
    <row r="2452" spans="1:7" ht="26.4" x14ac:dyDescent="0.25">
      <c r="A2452" s="153" t="str">
        <f>+Identification!$C$4</f>
        <v>100000001</v>
      </c>
      <c r="B2452" s="153" t="s">
        <v>356</v>
      </c>
      <c r="C2452" s="11" t="s">
        <v>257</v>
      </c>
      <c r="D2452" s="89" t="str">
        <f t="shared" si="259"/>
        <v>priseench</v>
      </c>
      <c r="E2452" s="90">
        <f>HLOOKUP(D2452,Analytique_compte!$A$3:$S$4,2,FALSE)</f>
        <v>6</v>
      </c>
      <c r="F2452" s="90" t="str">
        <f t="shared" si="260"/>
        <v>Analytique_compte_PCC87_priseench</v>
      </c>
      <c r="G2452" s="154">
        <f t="shared" si="258"/>
        <v>0</v>
      </c>
    </row>
    <row r="2453" spans="1:7" ht="26.4" x14ac:dyDescent="0.25">
      <c r="A2453" s="153" t="str">
        <f>+Identification!$C$4</f>
        <v>100000001</v>
      </c>
      <c r="B2453" s="153" t="s">
        <v>356</v>
      </c>
      <c r="C2453" s="11" t="s">
        <v>258</v>
      </c>
      <c r="D2453" s="89" t="str">
        <f t="shared" si="259"/>
        <v>priseench</v>
      </c>
      <c r="E2453" s="90">
        <f>HLOOKUP(D2453,Analytique_compte!$A$3:$S$4,2,FALSE)</f>
        <v>6</v>
      </c>
      <c r="F2453" s="90" t="str">
        <f t="shared" si="260"/>
        <v>Analytique_compte_PCC88_priseench</v>
      </c>
      <c r="G2453" s="154">
        <f t="shared" si="258"/>
        <v>0</v>
      </c>
    </row>
    <row r="2454" spans="1:7" ht="26.4" x14ac:dyDescent="0.25">
      <c r="A2454" s="153" t="str">
        <f>+Identification!$C$4</f>
        <v>100000001</v>
      </c>
      <c r="B2454" s="153" t="s">
        <v>356</v>
      </c>
      <c r="C2454" s="11" t="s">
        <v>259</v>
      </c>
      <c r="D2454" s="89" t="str">
        <f t="shared" si="259"/>
        <v>priseench</v>
      </c>
      <c r="E2454" s="90">
        <f>HLOOKUP(D2454,Analytique_compte!$A$3:$S$4,2,FALSE)</f>
        <v>6</v>
      </c>
      <c r="F2454" s="90" t="str">
        <f t="shared" si="260"/>
        <v>Analytique_compte_PCC89_priseench</v>
      </c>
      <c r="G2454" s="154">
        <f t="shared" si="258"/>
        <v>0</v>
      </c>
    </row>
    <row r="2455" spans="1:7" ht="26.4" x14ac:dyDescent="0.25">
      <c r="A2455" s="153" t="str">
        <f>+Identification!$C$4</f>
        <v>100000001</v>
      </c>
      <c r="B2455" s="153" t="s">
        <v>356</v>
      </c>
      <c r="C2455" s="11" t="s">
        <v>260</v>
      </c>
      <c r="D2455" s="89" t="str">
        <f t="shared" si="259"/>
        <v>priseench</v>
      </c>
      <c r="E2455" s="90">
        <f>HLOOKUP(D2455,Analytique_compte!$A$3:$S$4,2,FALSE)</f>
        <v>6</v>
      </c>
      <c r="F2455" s="90" t="str">
        <f t="shared" si="260"/>
        <v>Analytique_compte_PCC90_priseench</v>
      </c>
      <c r="G2455" s="154">
        <f t="shared" si="258"/>
        <v>0</v>
      </c>
    </row>
    <row r="2456" spans="1:7" ht="26.4" x14ac:dyDescent="0.25">
      <c r="A2456" s="153" t="str">
        <f>+Identification!$C$4</f>
        <v>100000001</v>
      </c>
      <c r="B2456" s="153" t="s">
        <v>356</v>
      </c>
      <c r="C2456" s="11" t="s">
        <v>261</v>
      </c>
      <c r="D2456" s="89" t="str">
        <f t="shared" si="259"/>
        <v>priseench</v>
      </c>
      <c r="E2456" s="90">
        <f>HLOOKUP(D2456,Analytique_compte!$A$3:$S$4,2,FALSE)</f>
        <v>6</v>
      </c>
      <c r="F2456" s="90" t="str">
        <f t="shared" si="260"/>
        <v>Analytique_compte_PCC91_priseench</v>
      </c>
      <c r="G2456" s="154">
        <f t="shared" si="258"/>
        <v>0</v>
      </c>
    </row>
    <row r="2457" spans="1:7" ht="26.4" x14ac:dyDescent="0.25">
      <c r="A2457" s="153" t="str">
        <f>+Identification!$C$4</f>
        <v>100000001</v>
      </c>
      <c r="B2457" s="153" t="s">
        <v>356</v>
      </c>
      <c r="C2457" s="11" t="s">
        <v>262</v>
      </c>
      <c r="D2457" s="89" t="str">
        <f t="shared" si="259"/>
        <v>priseench</v>
      </c>
      <c r="E2457" s="90">
        <f>HLOOKUP(D2457,Analytique_compte!$A$3:$S$4,2,FALSE)</f>
        <v>6</v>
      </c>
      <c r="F2457" s="90" t="str">
        <f t="shared" si="260"/>
        <v>Analytique_compte_PCC92_priseench</v>
      </c>
      <c r="G2457" s="154">
        <f t="shared" si="258"/>
        <v>0</v>
      </c>
    </row>
    <row r="2458" spans="1:7" ht="26.4" x14ac:dyDescent="0.25">
      <c r="A2458" s="153" t="str">
        <f>+Identification!$C$4</f>
        <v>100000001</v>
      </c>
      <c r="B2458" s="153" t="s">
        <v>356</v>
      </c>
      <c r="C2458" s="11" t="s">
        <v>263</v>
      </c>
      <c r="D2458" s="89" t="str">
        <f t="shared" si="259"/>
        <v>priseench</v>
      </c>
      <c r="E2458" s="90">
        <f>HLOOKUP(D2458,Analytique_compte!$A$3:$S$4,2,FALSE)</f>
        <v>6</v>
      </c>
      <c r="F2458" s="90" t="str">
        <f t="shared" si="260"/>
        <v>Analytique_compte_PCC93_priseench</v>
      </c>
      <c r="G2458" s="154">
        <f t="shared" si="258"/>
        <v>0</v>
      </c>
    </row>
    <row r="2459" spans="1:7" ht="26.4" x14ac:dyDescent="0.25">
      <c r="A2459" s="153" t="str">
        <f>+Identification!$C$4</f>
        <v>100000001</v>
      </c>
      <c r="B2459" s="153" t="s">
        <v>356</v>
      </c>
      <c r="C2459" s="11" t="s">
        <v>264</v>
      </c>
      <c r="D2459" s="89" t="str">
        <f t="shared" si="259"/>
        <v>priseench</v>
      </c>
      <c r="E2459" s="90">
        <f>HLOOKUP(D2459,Analytique_compte!$A$3:$S$4,2,FALSE)</f>
        <v>6</v>
      </c>
      <c r="F2459" s="90" t="str">
        <f t="shared" ref="F2459:F2468" si="261">CONCATENATE(B2459,"_",C2459,"_",D2459)</f>
        <v>Analytique_compte_PCC94_priseench</v>
      </c>
      <c r="G2459" s="154">
        <f t="shared" ref="G2459:G2468" si="262">VLOOKUP(C2459,ana_compte,E2459,FALSE)</f>
        <v>0</v>
      </c>
    </row>
    <row r="2460" spans="1:7" ht="26.4" x14ac:dyDescent="0.25">
      <c r="A2460" s="153" t="str">
        <f>+Identification!$C$4</f>
        <v>100000001</v>
      </c>
      <c r="B2460" s="153" t="s">
        <v>356</v>
      </c>
      <c r="C2460" s="11" t="s">
        <v>435</v>
      </c>
      <c r="D2460" s="89" t="str">
        <f t="shared" si="259"/>
        <v>priseench</v>
      </c>
      <c r="E2460" s="90">
        <f>HLOOKUP(D2460,Analytique_compte!$A$3:$S$4,2,FALSE)</f>
        <v>6</v>
      </c>
      <c r="F2460" s="90" t="str">
        <f t="shared" si="261"/>
        <v>Analytique_compte_PCC95_priseench</v>
      </c>
      <c r="G2460" s="154">
        <f t="shared" si="262"/>
        <v>0</v>
      </c>
    </row>
    <row r="2461" spans="1:7" ht="26.4" x14ac:dyDescent="0.25">
      <c r="A2461" s="153" t="str">
        <f>+Identification!$C$4</f>
        <v>100000001</v>
      </c>
      <c r="B2461" s="153" t="s">
        <v>356</v>
      </c>
      <c r="C2461" s="11" t="s">
        <v>436</v>
      </c>
      <c r="D2461" s="89" t="str">
        <f t="shared" si="259"/>
        <v>priseench</v>
      </c>
      <c r="E2461" s="90">
        <f>HLOOKUP(D2461,Analytique_compte!$A$3:$S$4,2,FALSE)</f>
        <v>6</v>
      </c>
      <c r="F2461" s="90" t="str">
        <f t="shared" si="261"/>
        <v>Analytique_compte_PCC96_priseench</v>
      </c>
      <c r="G2461" s="154">
        <f t="shared" si="262"/>
        <v>0</v>
      </c>
    </row>
    <row r="2462" spans="1:7" ht="26.4" x14ac:dyDescent="0.25">
      <c r="A2462" s="153" t="str">
        <f>+Identification!$C$4</f>
        <v>100000001</v>
      </c>
      <c r="B2462" s="153" t="s">
        <v>356</v>
      </c>
      <c r="C2462" s="11" t="s">
        <v>437</v>
      </c>
      <c r="D2462" s="89" t="str">
        <f t="shared" si="259"/>
        <v>priseench</v>
      </c>
      <c r="E2462" s="90">
        <f>HLOOKUP(D2462,Analytique_compte!$A$3:$S$4,2,FALSE)</f>
        <v>6</v>
      </c>
      <c r="F2462" s="90" t="str">
        <f t="shared" si="261"/>
        <v>Analytique_compte_PCC97_priseench</v>
      </c>
      <c r="G2462" s="154">
        <f t="shared" si="262"/>
        <v>0</v>
      </c>
    </row>
    <row r="2463" spans="1:7" ht="26.4" x14ac:dyDescent="0.25">
      <c r="A2463" s="153" t="str">
        <f>+Identification!$C$4</f>
        <v>100000001</v>
      </c>
      <c r="B2463" s="153" t="s">
        <v>356</v>
      </c>
      <c r="C2463" s="11" t="s">
        <v>438</v>
      </c>
      <c r="D2463" s="89" t="str">
        <f t="shared" si="259"/>
        <v>priseench</v>
      </c>
      <c r="E2463" s="90">
        <f>HLOOKUP(D2463,Analytique_compte!$A$3:$S$4,2,FALSE)</f>
        <v>6</v>
      </c>
      <c r="F2463" s="90" t="str">
        <f t="shared" si="261"/>
        <v>Analytique_compte_PCC98_priseench</v>
      </c>
      <c r="G2463" s="154">
        <f t="shared" si="262"/>
        <v>0</v>
      </c>
    </row>
    <row r="2464" spans="1:7" ht="26.4" x14ac:dyDescent="0.25">
      <c r="A2464" s="153" t="str">
        <f>+Identification!$C$4</f>
        <v>100000001</v>
      </c>
      <c r="B2464" s="153" t="s">
        <v>356</v>
      </c>
      <c r="C2464" s="11" t="s">
        <v>439</v>
      </c>
      <c r="D2464" s="89" t="str">
        <f t="shared" si="259"/>
        <v>priseench</v>
      </c>
      <c r="E2464" s="90">
        <f>HLOOKUP(D2464,Analytique_compte!$A$3:$S$4,2,FALSE)</f>
        <v>6</v>
      </c>
      <c r="F2464" s="90" t="str">
        <f t="shared" si="261"/>
        <v>Analytique_compte_PCC99_priseench</v>
      </c>
      <c r="G2464" s="154">
        <f t="shared" si="262"/>
        <v>0</v>
      </c>
    </row>
    <row r="2465" spans="1:7" ht="26.4" x14ac:dyDescent="0.25">
      <c r="A2465" s="153" t="str">
        <f>+Identification!$C$4</f>
        <v>100000001</v>
      </c>
      <c r="B2465" s="153" t="s">
        <v>356</v>
      </c>
      <c r="C2465" s="11" t="s">
        <v>440</v>
      </c>
      <c r="D2465" s="89" t="str">
        <f t="shared" si="259"/>
        <v>priseench</v>
      </c>
      <c r="E2465" s="90">
        <f>HLOOKUP(D2465,Analytique_compte!$A$3:$S$4,2,FALSE)</f>
        <v>6</v>
      </c>
      <c r="F2465" s="90" t="str">
        <f t="shared" si="261"/>
        <v>Analytique_compte_PCC100_priseench</v>
      </c>
      <c r="G2465" s="154">
        <f t="shared" si="262"/>
        <v>0</v>
      </c>
    </row>
    <row r="2466" spans="1:7" ht="26.4" x14ac:dyDescent="0.25">
      <c r="A2466" s="153" t="str">
        <f>+Identification!$C$4</f>
        <v>100000001</v>
      </c>
      <c r="B2466" s="153" t="s">
        <v>356</v>
      </c>
      <c r="C2466" s="11" t="s">
        <v>441</v>
      </c>
      <c r="D2466" s="89" t="str">
        <f t="shared" si="259"/>
        <v>priseench</v>
      </c>
      <c r="E2466" s="90">
        <f>HLOOKUP(D2466,Analytique_compte!$A$3:$S$4,2,FALSE)</f>
        <v>6</v>
      </c>
      <c r="F2466" s="90" t="str">
        <f t="shared" si="261"/>
        <v>Analytique_compte_PCC101_priseench</v>
      </c>
      <c r="G2466" s="154">
        <f t="shared" si="262"/>
        <v>0</v>
      </c>
    </row>
    <row r="2467" spans="1:7" ht="26.4" x14ac:dyDescent="0.25">
      <c r="A2467" s="153" t="str">
        <f>+Identification!$C$4</f>
        <v>100000001</v>
      </c>
      <c r="B2467" s="153" t="s">
        <v>356</v>
      </c>
      <c r="C2467" s="11" t="s">
        <v>442</v>
      </c>
      <c r="D2467" s="89" t="str">
        <f t="shared" si="259"/>
        <v>priseench</v>
      </c>
      <c r="E2467" s="90">
        <f>HLOOKUP(D2467,Analytique_compte!$A$3:$S$4,2,FALSE)</f>
        <v>6</v>
      </c>
      <c r="F2467" s="90" t="str">
        <f t="shared" si="261"/>
        <v>Analytique_compte_PCC102_priseench</v>
      </c>
      <c r="G2467" s="154">
        <f t="shared" si="262"/>
        <v>0</v>
      </c>
    </row>
    <row r="2468" spans="1:7" ht="26.4" x14ac:dyDescent="0.25">
      <c r="A2468" s="153" t="str">
        <f>+Identification!$C$4</f>
        <v>100000001</v>
      </c>
      <c r="B2468" s="153" t="s">
        <v>356</v>
      </c>
      <c r="C2468" s="11" t="s">
        <v>443</v>
      </c>
      <c r="D2468" s="89" t="str">
        <f t="shared" si="259"/>
        <v>priseench</v>
      </c>
      <c r="E2468" s="90">
        <f>HLOOKUP(D2468,Analytique_compte!$A$3:$S$4,2,FALSE)</f>
        <v>6</v>
      </c>
      <c r="F2468" s="90" t="str">
        <f t="shared" si="261"/>
        <v>Analytique_compte_PCC103_priseench</v>
      </c>
      <c r="G2468" s="154">
        <f t="shared" si="262"/>
        <v>0</v>
      </c>
    </row>
    <row r="2469" spans="1:7" ht="26.4" x14ac:dyDescent="0.25">
      <c r="A2469" s="153" t="str">
        <f>+Identification!$C$4</f>
        <v>100000001</v>
      </c>
      <c r="B2469" s="153" t="s">
        <v>356</v>
      </c>
      <c r="C2469" s="11" t="s">
        <v>444</v>
      </c>
      <c r="D2469" s="89" t="str">
        <f t="shared" si="259"/>
        <v>priseench</v>
      </c>
      <c r="E2469" s="90">
        <f>HLOOKUP(D2469,Analytique_compte!$A$3:$S$4,2,FALSE)</f>
        <v>6</v>
      </c>
      <c r="F2469" s="90" t="str">
        <f t="shared" ref="F2469:F2474" si="263">CONCATENATE(B2469,"_",C2469,"_",D2469)</f>
        <v>Analytique_compte_PCC104_priseench</v>
      </c>
      <c r="G2469" s="154">
        <f t="shared" ref="G2469:G2474" si="264">VLOOKUP(C2469,ana_compte,E2469,FALSE)</f>
        <v>0</v>
      </c>
    </row>
    <row r="2470" spans="1:7" ht="26.4" x14ac:dyDescent="0.25">
      <c r="A2470" s="153" t="str">
        <f>+Identification!$C$4</f>
        <v>100000001</v>
      </c>
      <c r="B2470" s="153" t="s">
        <v>356</v>
      </c>
      <c r="C2470" s="11" t="s">
        <v>659</v>
      </c>
      <c r="D2470" s="89" t="str">
        <f t="shared" si="259"/>
        <v>priseench</v>
      </c>
      <c r="E2470" s="90">
        <f>HLOOKUP(D2470,Analytique_compte!$A$3:$S$4,2,FALSE)</f>
        <v>6</v>
      </c>
      <c r="F2470" s="90" t="str">
        <f t="shared" si="263"/>
        <v>Analytique_compte_PCC105_priseench</v>
      </c>
      <c r="G2470" s="154">
        <f t="shared" si="264"/>
        <v>0</v>
      </c>
    </row>
    <row r="2471" spans="1:7" ht="26.4" x14ac:dyDescent="0.25">
      <c r="A2471" s="153" t="str">
        <f>+Identification!$C$4</f>
        <v>100000001</v>
      </c>
      <c r="B2471" s="153" t="s">
        <v>356</v>
      </c>
      <c r="C2471" s="11" t="s">
        <v>660</v>
      </c>
      <c r="D2471" s="89" t="str">
        <f t="shared" si="259"/>
        <v>priseench</v>
      </c>
      <c r="E2471" s="90">
        <f>HLOOKUP(D2471,Analytique_compte!$A$3:$S$4,2,FALSE)</f>
        <v>6</v>
      </c>
      <c r="F2471" s="90" t="str">
        <f t="shared" si="263"/>
        <v>Analytique_compte_PCC106_priseench</v>
      </c>
      <c r="G2471" s="154">
        <f t="shared" si="264"/>
        <v>0</v>
      </c>
    </row>
    <row r="2472" spans="1:7" ht="26.4" x14ac:dyDescent="0.25">
      <c r="A2472" s="153" t="str">
        <f>+Identification!$C$4</f>
        <v>100000001</v>
      </c>
      <c r="B2472" s="153" t="s">
        <v>356</v>
      </c>
      <c r="C2472" s="11" t="s">
        <v>661</v>
      </c>
      <c r="D2472" s="89" t="str">
        <f t="shared" si="259"/>
        <v>priseench</v>
      </c>
      <c r="E2472" s="90">
        <f>HLOOKUP(D2472,Analytique_compte!$A$3:$S$4,2,FALSE)</f>
        <v>6</v>
      </c>
      <c r="F2472" s="90" t="str">
        <f t="shared" si="263"/>
        <v>Analytique_compte_PCC107_priseench</v>
      </c>
      <c r="G2472" s="154">
        <f t="shared" si="264"/>
        <v>0</v>
      </c>
    </row>
    <row r="2473" spans="1:7" ht="26.4" x14ac:dyDescent="0.25">
      <c r="A2473" s="153" t="str">
        <f>+Identification!$C$4</f>
        <v>100000001</v>
      </c>
      <c r="B2473" s="153" t="s">
        <v>356</v>
      </c>
      <c r="C2473" s="11" t="s">
        <v>662</v>
      </c>
      <c r="D2473" s="89" t="str">
        <f t="shared" si="259"/>
        <v>priseench</v>
      </c>
      <c r="E2473" s="90">
        <f>HLOOKUP(D2473,Analytique_compte!$A$3:$S$4,2,FALSE)</f>
        <v>6</v>
      </c>
      <c r="F2473" s="90" t="str">
        <f t="shared" si="263"/>
        <v>Analytique_compte_PCC108_priseench</v>
      </c>
      <c r="G2473" s="154">
        <f t="shared" si="264"/>
        <v>0</v>
      </c>
    </row>
    <row r="2474" spans="1:7" ht="26.4" x14ac:dyDescent="0.25">
      <c r="A2474" s="153" t="str">
        <f>+Identification!$C$4</f>
        <v>100000001</v>
      </c>
      <c r="B2474" s="153" t="s">
        <v>356</v>
      </c>
      <c r="C2474" s="11" t="s">
        <v>663</v>
      </c>
      <c r="D2474" s="89" t="str">
        <f t="shared" si="259"/>
        <v>priseench</v>
      </c>
      <c r="E2474" s="90">
        <f>HLOOKUP(D2474,Analytique_compte!$A$3:$S$4,2,FALSE)</f>
        <v>6</v>
      </c>
      <c r="F2474" s="90" t="str">
        <f t="shared" si="263"/>
        <v>Analytique_compte_PCC109_priseench</v>
      </c>
      <c r="G2474" s="154">
        <f t="shared" si="264"/>
        <v>0</v>
      </c>
    </row>
    <row r="2475" spans="1:7" ht="26.4" x14ac:dyDescent="0.25">
      <c r="A2475" s="153" t="str">
        <f>+Identification!$C$4</f>
        <v>100000001</v>
      </c>
      <c r="B2475" s="153" t="s">
        <v>356</v>
      </c>
      <c r="C2475" s="11" t="s">
        <v>265</v>
      </c>
      <c r="D2475" s="89" t="str">
        <f>+D2458</f>
        <v>priseench</v>
      </c>
      <c r="E2475" s="90">
        <f>HLOOKUP(D2475,Analytique_compte!$A$3:$S$4,2,FALSE)</f>
        <v>6</v>
      </c>
      <c r="F2475" s="90" t="str">
        <f t="shared" si="260"/>
        <v>Analytique_compte_pcctot_priseench</v>
      </c>
      <c r="G2475" s="154">
        <f t="shared" si="258"/>
        <v>0</v>
      </c>
    </row>
    <row r="2476" spans="1:7" ht="26.4" x14ac:dyDescent="0.25">
      <c r="A2476" s="153" t="str">
        <f>+Identification!$C$4</f>
        <v>100000001</v>
      </c>
      <c r="B2476" s="153" t="s">
        <v>356</v>
      </c>
      <c r="C2476" s="50" t="s">
        <v>92</v>
      </c>
      <c r="D2476" s="89" t="str">
        <f t="shared" si="259"/>
        <v>priseench</v>
      </c>
      <c r="E2476" s="90">
        <f>HLOOKUP(D2476,Analytique_compte!$A$3:$S$4,2,FALSE)</f>
        <v>6</v>
      </c>
      <c r="F2476" s="90" t="str">
        <f t="shared" si="260"/>
        <v>Analytique_compte_PCP1_priseench</v>
      </c>
      <c r="G2476" s="154">
        <f t="shared" si="258"/>
        <v>0</v>
      </c>
    </row>
    <row r="2477" spans="1:7" ht="26.4" x14ac:dyDescent="0.25">
      <c r="A2477" s="153" t="str">
        <f>+Identification!$C$4</f>
        <v>100000001</v>
      </c>
      <c r="B2477" s="153" t="s">
        <v>356</v>
      </c>
      <c r="C2477" s="50" t="s">
        <v>93</v>
      </c>
      <c r="D2477" s="89" t="str">
        <f t="shared" si="259"/>
        <v>priseench</v>
      </c>
      <c r="E2477" s="90">
        <f>HLOOKUP(D2477,Analytique_compte!$A$3:$S$4,2,FALSE)</f>
        <v>6</v>
      </c>
      <c r="F2477" s="90" t="str">
        <f t="shared" si="260"/>
        <v>Analytique_compte_PCP2_priseench</v>
      </c>
      <c r="G2477" s="154">
        <f t="shared" si="258"/>
        <v>0</v>
      </c>
    </row>
    <row r="2478" spans="1:7" ht="26.4" x14ac:dyDescent="0.25">
      <c r="A2478" s="153" t="str">
        <f>+Identification!$C$4</f>
        <v>100000001</v>
      </c>
      <c r="B2478" s="153" t="s">
        <v>356</v>
      </c>
      <c r="C2478" s="50" t="s">
        <v>94</v>
      </c>
      <c r="D2478" s="89" t="str">
        <f t="shared" si="259"/>
        <v>priseench</v>
      </c>
      <c r="E2478" s="90">
        <f>HLOOKUP(D2478,Analytique_compte!$A$3:$S$4,2,FALSE)</f>
        <v>6</v>
      </c>
      <c r="F2478" s="90" t="str">
        <f t="shared" si="260"/>
        <v>Analytique_compte_PCP3_priseench</v>
      </c>
      <c r="G2478" s="154">
        <f t="shared" si="258"/>
        <v>0</v>
      </c>
    </row>
    <row r="2479" spans="1:7" ht="26.4" x14ac:dyDescent="0.25">
      <c r="A2479" s="153" t="str">
        <f>+Identification!$C$4</f>
        <v>100000001</v>
      </c>
      <c r="B2479" s="153" t="s">
        <v>356</v>
      </c>
      <c r="C2479" s="50" t="s">
        <v>95</v>
      </c>
      <c r="D2479" s="89" t="str">
        <f t="shared" si="259"/>
        <v>priseench</v>
      </c>
      <c r="E2479" s="90">
        <f>HLOOKUP(D2479,Analytique_compte!$A$3:$S$4,2,FALSE)</f>
        <v>6</v>
      </c>
      <c r="F2479" s="90" t="str">
        <f t="shared" si="260"/>
        <v>Analytique_compte_PCP4_priseench</v>
      </c>
      <c r="G2479" s="154">
        <f t="shared" si="258"/>
        <v>0</v>
      </c>
    </row>
    <row r="2480" spans="1:7" ht="26.4" x14ac:dyDescent="0.25">
      <c r="A2480" s="153" t="str">
        <f>+Identification!$C$4</f>
        <v>100000001</v>
      </c>
      <c r="B2480" s="153" t="s">
        <v>356</v>
      </c>
      <c r="C2480" s="50" t="s">
        <v>96</v>
      </c>
      <c r="D2480" s="89" t="str">
        <f t="shared" si="259"/>
        <v>priseench</v>
      </c>
      <c r="E2480" s="90">
        <f>HLOOKUP(D2480,Analytique_compte!$A$3:$S$4,2,FALSE)</f>
        <v>6</v>
      </c>
      <c r="F2480" s="90" t="str">
        <f t="shared" si="260"/>
        <v>Analytique_compte_PCP5_priseench</v>
      </c>
      <c r="G2480" s="154">
        <f t="shared" si="258"/>
        <v>0</v>
      </c>
    </row>
    <row r="2481" spans="1:7" ht="26.4" x14ac:dyDescent="0.25">
      <c r="A2481" s="153" t="str">
        <f>+Identification!$C$4</f>
        <v>100000001</v>
      </c>
      <c r="B2481" s="153" t="s">
        <v>356</v>
      </c>
      <c r="C2481" s="50" t="s">
        <v>97</v>
      </c>
      <c r="D2481" s="89" t="str">
        <f t="shared" si="259"/>
        <v>priseench</v>
      </c>
      <c r="E2481" s="90">
        <f>HLOOKUP(D2481,Analytique_compte!$A$3:$S$4,2,FALSE)</f>
        <v>6</v>
      </c>
      <c r="F2481" s="90" t="str">
        <f t="shared" si="260"/>
        <v>Analytique_compte_PCP6_priseench</v>
      </c>
      <c r="G2481" s="154">
        <f t="shared" si="258"/>
        <v>0</v>
      </c>
    </row>
    <row r="2482" spans="1:7" ht="26.4" x14ac:dyDescent="0.25">
      <c r="A2482" s="153" t="str">
        <f>+Identification!$C$4</f>
        <v>100000001</v>
      </c>
      <c r="B2482" s="153" t="s">
        <v>356</v>
      </c>
      <c r="C2482" s="50" t="s">
        <v>98</v>
      </c>
      <c r="D2482" s="89" t="str">
        <f t="shared" si="259"/>
        <v>priseench</v>
      </c>
      <c r="E2482" s="90">
        <f>HLOOKUP(D2482,Analytique_compte!$A$3:$S$4,2,FALSE)</f>
        <v>6</v>
      </c>
      <c r="F2482" s="90" t="str">
        <f t="shared" si="260"/>
        <v>Analytique_compte_PCP7_priseench</v>
      </c>
      <c r="G2482" s="154">
        <f t="shared" ref="G2482:G2545" si="265">VLOOKUP(C2482,ana_compte,E2482,FALSE)</f>
        <v>0</v>
      </c>
    </row>
    <row r="2483" spans="1:7" ht="26.4" x14ac:dyDescent="0.25">
      <c r="A2483" s="153" t="str">
        <f>+Identification!$C$4</f>
        <v>100000001</v>
      </c>
      <c r="B2483" s="153" t="s">
        <v>356</v>
      </c>
      <c r="C2483" s="50" t="s">
        <v>99</v>
      </c>
      <c r="D2483" s="89" t="str">
        <f t="shared" si="259"/>
        <v>priseench</v>
      </c>
      <c r="E2483" s="90">
        <f>HLOOKUP(D2483,Analytique_compte!$A$3:$S$4,2,FALSE)</f>
        <v>6</v>
      </c>
      <c r="F2483" s="90" t="str">
        <f t="shared" si="260"/>
        <v>Analytique_compte_PCP8_priseench</v>
      </c>
      <c r="G2483" s="154">
        <f t="shared" si="265"/>
        <v>0</v>
      </c>
    </row>
    <row r="2484" spans="1:7" ht="26.4" x14ac:dyDescent="0.25">
      <c r="A2484" s="153" t="str">
        <f>+Identification!$C$4</f>
        <v>100000001</v>
      </c>
      <c r="B2484" s="153" t="s">
        <v>356</v>
      </c>
      <c r="C2484" s="50" t="s">
        <v>100</v>
      </c>
      <c r="D2484" s="89" t="str">
        <f t="shared" si="259"/>
        <v>priseench</v>
      </c>
      <c r="E2484" s="90">
        <f>HLOOKUP(D2484,Analytique_compte!$A$3:$S$4,2,FALSE)</f>
        <v>6</v>
      </c>
      <c r="F2484" s="90" t="str">
        <f t="shared" si="260"/>
        <v>Analytique_compte_PCP9_priseench</v>
      </c>
      <c r="G2484" s="154">
        <f t="shared" si="265"/>
        <v>0</v>
      </c>
    </row>
    <row r="2485" spans="1:7" ht="26.4" x14ac:dyDescent="0.25">
      <c r="A2485" s="153" t="str">
        <f>+Identification!$C$4</f>
        <v>100000001</v>
      </c>
      <c r="B2485" s="153" t="s">
        <v>356</v>
      </c>
      <c r="C2485" s="50" t="s">
        <v>101</v>
      </c>
      <c r="D2485" s="89" t="str">
        <f t="shared" si="259"/>
        <v>priseench</v>
      </c>
      <c r="E2485" s="90">
        <f>HLOOKUP(D2485,Analytique_compte!$A$3:$S$4,2,FALSE)</f>
        <v>6</v>
      </c>
      <c r="F2485" s="90" t="str">
        <f t="shared" si="260"/>
        <v>Analytique_compte_PCP10_priseench</v>
      </c>
      <c r="G2485" s="154">
        <f t="shared" si="265"/>
        <v>0</v>
      </c>
    </row>
    <row r="2486" spans="1:7" ht="26.4" x14ac:dyDescent="0.25">
      <c r="A2486" s="153" t="str">
        <f>+Identification!$C$4</f>
        <v>100000001</v>
      </c>
      <c r="B2486" s="153" t="s">
        <v>356</v>
      </c>
      <c r="C2486" s="50" t="s">
        <v>102</v>
      </c>
      <c r="D2486" s="89" t="str">
        <f t="shared" si="259"/>
        <v>priseench</v>
      </c>
      <c r="E2486" s="90">
        <f>HLOOKUP(D2486,Analytique_compte!$A$3:$S$4,2,FALSE)</f>
        <v>6</v>
      </c>
      <c r="F2486" s="90" t="str">
        <f t="shared" si="260"/>
        <v>Analytique_compte_PCP11_priseench</v>
      </c>
      <c r="G2486" s="154">
        <f t="shared" si="265"/>
        <v>0</v>
      </c>
    </row>
    <row r="2487" spans="1:7" ht="26.4" x14ac:dyDescent="0.25">
      <c r="A2487" s="153" t="str">
        <f>+Identification!$C$4</f>
        <v>100000001</v>
      </c>
      <c r="B2487" s="153" t="s">
        <v>356</v>
      </c>
      <c r="C2487" s="50" t="s">
        <v>103</v>
      </c>
      <c r="D2487" s="89" t="str">
        <f t="shared" si="259"/>
        <v>priseench</v>
      </c>
      <c r="E2487" s="90">
        <f>HLOOKUP(D2487,Analytique_compte!$A$3:$S$4,2,FALSE)</f>
        <v>6</v>
      </c>
      <c r="F2487" s="90" t="str">
        <f t="shared" si="260"/>
        <v>Analytique_compte_PCP12_priseench</v>
      </c>
      <c r="G2487" s="154">
        <f t="shared" si="265"/>
        <v>0</v>
      </c>
    </row>
    <row r="2488" spans="1:7" ht="26.4" x14ac:dyDescent="0.25">
      <c r="A2488" s="153" t="str">
        <f>+Identification!$C$4</f>
        <v>100000001</v>
      </c>
      <c r="B2488" s="153" t="s">
        <v>356</v>
      </c>
      <c r="C2488" s="50" t="s">
        <v>104</v>
      </c>
      <c r="D2488" s="89" t="str">
        <f t="shared" si="259"/>
        <v>priseench</v>
      </c>
      <c r="E2488" s="90">
        <f>HLOOKUP(D2488,Analytique_compte!$A$3:$S$4,2,FALSE)</f>
        <v>6</v>
      </c>
      <c r="F2488" s="90" t="str">
        <f t="shared" si="260"/>
        <v>Analytique_compte_PCP13_priseench</v>
      </c>
      <c r="G2488" s="154">
        <f t="shared" si="265"/>
        <v>0</v>
      </c>
    </row>
    <row r="2489" spans="1:7" ht="26.4" x14ac:dyDescent="0.25">
      <c r="A2489" s="153" t="str">
        <f>+Identification!$C$4</f>
        <v>100000001</v>
      </c>
      <c r="B2489" s="153" t="s">
        <v>356</v>
      </c>
      <c r="C2489" s="50" t="s">
        <v>105</v>
      </c>
      <c r="D2489" s="89" t="str">
        <f t="shared" si="259"/>
        <v>priseench</v>
      </c>
      <c r="E2489" s="90">
        <f>HLOOKUP(D2489,Analytique_compte!$A$3:$S$4,2,FALSE)</f>
        <v>6</v>
      </c>
      <c r="F2489" s="90" t="str">
        <f t="shared" si="260"/>
        <v>Analytique_compte_PCP14_priseench</v>
      </c>
      <c r="G2489" s="154">
        <f t="shared" si="265"/>
        <v>0</v>
      </c>
    </row>
    <row r="2490" spans="1:7" ht="26.4" x14ac:dyDescent="0.25">
      <c r="A2490" s="153" t="str">
        <f>+Identification!$C$4</f>
        <v>100000001</v>
      </c>
      <c r="B2490" s="153" t="s">
        <v>356</v>
      </c>
      <c r="C2490" s="50" t="s">
        <v>106</v>
      </c>
      <c r="D2490" s="89" t="str">
        <f t="shared" si="259"/>
        <v>priseench</v>
      </c>
      <c r="E2490" s="90">
        <f>HLOOKUP(D2490,Analytique_compte!$A$3:$S$4,2,FALSE)</f>
        <v>6</v>
      </c>
      <c r="F2490" s="90" t="str">
        <f t="shared" si="260"/>
        <v>Analytique_compte_PCP15_priseench</v>
      </c>
      <c r="G2490" s="154">
        <f t="shared" si="265"/>
        <v>0</v>
      </c>
    </row>
    <row r="2491" spans="1:7" ht="26.4" x14ac:dyDescent="0.25">
      <c r="A2491" s="153" t="str">
        <f>+Identification!$C$4</f>
        <v>100000001</v>
      </c>
      <c r="B2491" s="153" t="s">
        <v>356</v>
      </c>
      <c r="C2491" s="50" t="s">
        <v>107</v>
      </c>
      <c r="D2491" s="89" t="str">
        <f t="shared" si="259"/>
        <v>priseench</v>
      </c>
      <c r="E2491" s="90">
        <f>HLOOKUP(D2491,Analytique_compte!$A$3:$S$4,2,FALSE)</f>
        <v>6</v>
      </c>
      <c r="F2491" s="90" t="str">
        <f t="shared" si="260"/>
        <v>Analytique_compte_PCP16_priseench</v>
      </c>
      <c r="G2491" s="154">
        <f t="shared" si="265"/>
        <v>0</v>
      </c>
    </row>
    <row r="2492" spans="1:7" ht="26.4" x14ac:dyDescent="0.25">
      <c r="A2492" s="153" t="str">
        <f>+Identification!$C$4</f>
        <v>100000001</v>
      </c>
      <c r="B2492" s="153" t="s">
        <v>356</v>
      </c>
      <c r="C2492" s="50" t="s">
        <v>108</v>
      </c>
      <c r="D2492" s="89" t="str">
        <f t="shared" si="259"/>
        <v>priseench</v>
      </c>
      <c r="E2492" s="90">
        <f>HLOOKUP(D2492,Analytique_compte!$A$3:$S$4,2,FALSE)</f>
        <v>6</v>
      </c>
      <c r="F2492" s="90" t="str">
        <f t="shared" si="260"/>
        <v>Analytique_compte_PCP17_priseench</v>
      </c>
      <c r="G2492" s="154">
        <f t="shared" si="265"/>
        <v>0</v>
      </c>
    </row>
    <row r="2493" spans="1:7" ht="26.4" x14ac:dyDescent="0.25">
      <c r="A2493" s="153" t="str">
        <f>+Identification!$C$4</f>
        <v>100000001</v>
      </c>
      <c r="B2493" s="153" t="s">
        <v>356</v>
      </c>
      <c r="C2493" s="50" t="s">
        <v>109</v>
      </c>
      <c r="D2493" s="89" t="str">
        <f t="shared" si="259"/>
        <v>priseench</v>
      </c>
      <c r="E2493" s="90">
        <f>HLOOKUP(D2493,Analytique_compte!$A$3:$S$4,2,FALSE)</f>
        <v>6</v>
      </c>
      <c r="F2493" s="90" t="str">
        <f t="shared" si="260"/>
        <v>Analytique_compte_PCP18_priseench</v>
      </c>
      <c r="G2493" s="154">
        <f t="shared" si="265"/>
        <v>0</v>
      </c>
    </row>
    <row r="2494" spans="1:7" ht="26.4" x14ac:dyDescent="0.25">
      <c r="A2494" s="153" t="str">
        <f>+Identification!$C$4</f>
        <v>100000001</v>
      </c>
      <c r="B2494" s="153" t="s">
        <v>356</v>
      </c>
      <c r="C2494" s="50" t="s">
        <v>110</v>
      </c>
      <c r="D2494" s="89" t="str">
        <f t="shared" si="259"/>
        <v>priseench</v>
      </c>
      <c r="E2494" s="90">
        <f>HLOOKUP(D2494,Analytique_compte!$A$3:$S$4,2,FALSE)</f>
        <v>6</v>
      </c>
      <c r="F2494" s="90" t="str">
        <f t="shared" si="260"/>
        <v>Analytique_compte_PCP19_priseench</v>
      </c>
      <c r="G2494" s="154">
        <f t="shared" si="265"/>
        <v>0</v>
      </c>
    </row>
    <row r="2495" spans="1:7" ht="26.4" x14ac:dyDescent="0.25">
      <c r="A2495" s="153" t="str">
        <f>+Identification!$C$4</f>
        <v>100000001</v>
      </c>
      <c r="B2495" s="153" t="s">
        <v>356</v>
      </c>
      <c r="C2495" s="50" t="s">
        <v>111</v>
      </c>
      <c r="D2495" s="89" t="str">
        <f t="shared" si="259"/>
        <v>priseench</v>
      </c>
      <c r="E2495" s="90">
        <f>HLOOKUP(D2495,Analytique_compte!$A$3:$S$4,2,FALSE)</f>
        <v>6</v>
      </c>
      <c r="F2495" s="90" t="str">
        <f t="shared" si="260"/>
        <v>Analytique_compte_PCP20_priseench</v>
      </c>
      <c r="G2495" s="154">
        <f t="shared" si="265"/>
        <v>0</v>
      </c>
    </row>
    <row r="2496" spans="1:7" ht="26.4" x14ac:dyDescent="0.25">
      <c r="A2496" s="153" t="str">
        <f>+Identification!$C$4</f>
        <v>100000001</v>
      </c>
      <c r="B2496" s="153" t="s">
        <v>356</v>
      </c>
      <c r="C2496" s="50" t="s">
        <v>112</v>
      </c>
      <c r="D2496" s="89" t="str">
        <f t="shared" si="259"/>
        <v>priseench</v>
      </c>
      <c r="E2496" s="90">
        <f>HLOOKUP(D2496,Analytique_compte!$A$3:$S$4,2,FALSE)</f>
        <v>6</v>
      </c>
      <c r="F2496" s="90" t="str">
        <f t="shared" si="260"/>
        <v>Analytique_compte_PCP21_priseench</v>
      </c>
      <c r="G2496" s="154">
        <f t="shared" si="265"/>
        <v>0</v>
      </c>
    </row>
    <row r="2497" spans="1:7" ht="26.4" x14ac:dyDescent="0.25">
      <c r="A2497" s="153" t="str">
        <f>+Identification!$C$4</f>
        <v>100000001</v>
      </c>
      <c r="B2497" s="153" t="s">
        <v>356</v>
      </c>
      <c r="C2497" s="50" t="s">
        <v>113</v>
      </c>
      <c r="D2497" s="89" t="str">
        <f t="shared" si="259"/>
        <v>priseench</v>
      </c>
      <c r="E2497" s="90">
        <f>HLOOKUP(D2497,Analytique_compte!$A$3:$S$4,2,FALSE)</f>
        <v>6</v>
      </c>
      <c r="F2497" s="90" t="str">
        <f t="shared" si="260"/>
        <v>Analytique_compte_PCP22_priseench</v>
      </c>
      <c r="G2497" s="154">
        <f t="shared" si="265"/>
        <v>0</v>
      </c>
    </row>
    <row r="2498" spans="1:7" ht="26.4" x14ac:dyDescent="0.25">
      <c r="A2498" s="153" t="str">
        <f>+Identification!$C$4</f>
        <v>100000001</v>
      </c>
      <c r="B2498" s="153" t="s">
        <v>356</v>
      </c>
      <c r="C2498" s="50" t="s">
        <v>114</v>
      </c>
      <c r="D2498" s="89" t="str">
        <f t="shared" si="259"/>
        <v>priseench</v>
      </c>
      <c r="E2498" s="90">
        <f>HLOOKUP(D2498,Analytique_compte!$A$3:$S$4,2,FALSE)</f>
        <v>6</v>
      </c>
      <c r="F2498" s="90" t="str">
        <f t="shared" si="260"/>
        <v>Analytique_compte_PCP23_priseench</v>
      </c>
      <c r="G2498" s="154">
        <f t="shared" si="265"/>
        <v>0</v>
      </c>
    </row>
    <row r="2499" spans="1:7" ht="26.4" x14ac:dyDescent="0.25">
      <c r="A2499" s="153" t="str">
        <f>+Identification!$C$4</f>
        <v>100000001</v>
      </c>
      <c r="B2499" s="153" t="s">
        <v>356</v>
      </c>
      <c r="C2499" s="50" t="s">
        <v>115</v>
      </c>
      <c r="D2499" s="89" t="str">
        <f t="shared" si="259"/>
        <v>priseench</v>
      </c>
      <c r="E2499" s="90">
        <f>HLOOKUP(D2499,Analytique_compte!$A$3:$S$4,2,FALSE)</f>
        <v>6</v>
      </c>
      <c r="F2499" s="90" t="str">
        <f t="shared" si="260"/>
        <v>Analytique_compte_PCP24_priseench</v>
      </c>
      <c r="G2499" s="154">
        <f t="shared" si="265"/>
        <v>0</v>
      </c>
    </row>
    <row r="2500" spans="1:7" ht="26.4" x14ac:dyDescent="0.25">
      <c r="A2500" s="153" t="str">
        <f>+Identification!$C$4</f>
        <v>100000001</v>
      </c>
      <c r="B2500" s="153" t="s">
        <v>356</v>
      </c>
      <c r="C2500" s="50" t="s">
        <v>116</v>
      </c>
      <c r="D2500" s="89" t="str">
        <f t="shared" si="259"/>
        <v>priseench</v>
      </c>
      <c r="E2500" s="90">
        <f>HLOOKUP(D2500,Analytique_compte!$A$3:$S$4,2,FALSE)</f>
        <v>6</v>
      </c>
      <c r="F2500" s="90" t="str">
        <f t="shared" si="260"/>
        <v>Analytique_compte_PCP25_priseench</v>
      </c>
      <c r="G2500" s="154">
        <f t="shared" si="265"/>
        <v>0</v>
      </c>
    </row>
    <row r="2501" spans="1:7" ht="26.4" x14ac:dyDescent="0.25">
      <c r="A2501" s="153" t="str">
        <f>+Identification!$C$4</f>
        <v>100000001</v>
      </c>
      <c r="B2501" s="153" t="s">
        <v>356</v>
      </c>
      <c r="C2501" s="50" t="s">
        <v>117</v>
      </c>
      <c r="D2501" s="89" t="str">
        <f t="shared" si="259"/>
        <v>priseench</v>
      </c>
      <c r="E2501" s="90">
        <f>HLOOKUP(D2501,Analytique_compte!$A$3:$S$4,2,FALSE)</f>
        <v>6</v>
      </c>
      <c r="F2501" s="90" t="str">
        <f t="shared" si="260"/>
        <v>Analytique_compte_PCP26_priseench</v>
      </c>
      <c r="G2501" s="154">
        <f t="shared" si="265"/>
        <v>0</v>
      </c>
    </row>
    <row r="2502" spans="1:7" ht="26.4" x14ac:dyDescent="0.25">
      <c r="A2502" s="153" t="str">
        <f>+Identification!$C$4</f>
        <v>100000001</v>
      </c>
      <c r="B2502" s="153" t="s">
        <v>356</v>
      </c>
      <c r="C2502" s="50" t="s">
        <v>118</v>
      </c>
      <c r="D2502" s="89" t="str">
        <f t="shared" si="259"/>
        <v>priseench</v>
      </c>
      <c r="E2502" s="90">
        <f>HLOOKUP(D2502,Analytique_compte!$A$3:$S$4,2,FALSE)</f>
        <v>6</v>
      </c>
      <c r="F2502" s="90" t="str">
        <f t="shared" si="260"/>
        <v>Analytique_compte_PCP27_priseench</v>
      </c>
      <c r="G2502" s="154">
        <f t="shared" si="265"/>
        <v>0</v>
      </c>
    </row>
    <row r="2503" spans="1:7" ht="26.4" x14ac:dyDescent="0.25">
      <c r="A2503" s="153" t="str">
        <f>+Identification!$C$4</f>
        <v>100000001</v>
      </c>
      <c r="B2503" s="153" t="s">
        <v>356</v>
      </c>
      <c r="C2503" s="50" t="s">
        <v>119</v>
      </c>
      <c r="D2503" s="89" t="str">
        <f t="shared" si="259"/>
        <v>priseench</v>
      </c>
      <c r="E2503" s="90">
        <f>HLOOKUP(D2503,Analytique_compte!$A$3:$S$4,2,FALSE)</f>
        <v>6</v>
      </c>
      <c r="F2503" s="90" t="str">
        <f t="shared" si="260"/>
        <v>Analytique_compte_PCP28_priseench</v>
      </c>
      <c r="G2503" s="154">
        <f t="shared" si="265"/>
        <v>0</v>
      </c>
    </row>
    <row r="2504" spans="1:7" ht="26.4" x14ac:dyDescent="0.25">
      <c r="A2504" s="153" t="str">
        <f>+Identification!$C$4</f>
        <v>100000001</v>
      </c>
      <c r="B2504" s="153" t="s">
        <v>356</v>
      </c>
      <c r="C2504" s="50" t="s">
        <v>120</v>
      </c>
      <c r="D2504" s="89" t="str">
        <f t="shared" si="259"/>
        <v>priseench</v>
      </c>
      <c r="E2504" s="90">
        <f>HLOOKUP(D2504,Analytique_compte!$A$3:$S$4,2,FALSE)</f>
        <v>6</v>
      </c>
      <c r="F2504" s="90" t="str">
        <f t="shared" si="260"/>
        <v>Analytique_compte_PCP29_priseench</v>
      </c>
      <c r="G2504" s="154">
        <f t="shared" si="265"/>
        <v>0</v>
      </c>
    </row>
    <row r="2505" spans="1:7" ht="26.4" x14ac:dyDescent="0.25">
      <c r="A2505" s="153" t="str">
        <f>+Identification!$C$4</f>
        <v>100000001</v>
      </c>
      <c r="B2505" s="153" t="s">
        <v>356</v>
      </c>
      <c r="C2505" s="50" t="s">
        <v>121</v>
      </c>
      <c r="D2505" s="89" t="str">
        <f t="shared" si="259"/>
        <v>priseench</v>
      </c>
      <c r="E2505" s="90">
        <f>HLOOKUP(D2505,Analytique_compte!$A$3:$S$4,2,FALSE)</f>
        <v>6</v>
      </c>
      <c r="F2505" s="90" t="str">
        <f t="shared" si="260"/>
        <v>Analytique_compte_PCP30_priseench</v>
      </c>
      <c r="G2505" s="154">
        <f t="shared" si="265"/>
        <v>0</v>
      </c>
    </row>
    <row r="2506" spans="1:7" ht="26.4" x14ac:dyDescent="0.25">
      <c r="A2506" s="153" t="str">
        <f>+Identification!$C$4</f>
        <v>100000001</v>
      </c>
      <c r="B2506" s="153" t="s">
        <v>356</v>
      </c>
      <c r="C2506" s="50" t="s">
        <v>122</v>
      </c>
      <c r="D2506" s="89" t="str">
        <f t="shared" si="259"/>
        <v>priseench</v>
      </c>
      <c r="E2506" s="90">
        <f>HLOOKUP(D2506,Analytique_compte!$A$3:$S$4,2,FALSE)</f>
        <v>6</v>
      </c>
      <c r="F2506" s="90" t="str">
        <f t="shared" si="260"/>
        <v>Analytique_compte_PCP31_priseench</v>
      </c>
      <c r="G2506" s="154">
        <f t="shared" si="265"/>
        <v>0</v>
      </c>
    </row>
    <row r="2507" spans="1:7" ht="26.4" x14ac:dyDescent="0.25">
      <c r="A2507" s="153" t="str">
        <f>+Identification!$C$4</f>
        <v>100000001</v>
      </c>
      <c r="B2507" s="153" t="s">
        <v>356</v>
      </c>
      <c r="C2507" s="50" t="s">
        <v>123</v>
      </c>
      <c r="D2507" s="89" t="str">
        <f t="shared" si="259"/>
        <v>priseench</v>
      </c>
      <c r="E2507" s="90">
        <f>HLOOKUP(D2507,Analytique_compte!$A$3:$S$4,2,FALSE)</f>
        <v>6</v>
      </c>
      <c r="F2507" s="90" t="str">
        <f t="shared" si="260"/>
        <v>Analytique_compte_PCP32_priseench</v>
      </c>
      <c r="G2507" s="154">
        <f t="shared" si="265"/>
        <v>0</v>
      </c>
    </row>
    <row r="2508" spans="1:7" ht="26.4" x14ac:dyDescent="0.25">
      <c r="A2508" s="153" t="str">
        <f>+Identification!$C$4</f>
        <v>100000001</v>
      </c>
      <c r="B2508" s="153" t="s">
        <v>356</v>
      </c>
      <c r="C2508" s="50" t="s">
        <v>124</v>
      </c>
      <c r="D2508" s="89" t="str">
        <f t="shared" si="259"/>
        <v>priseench</v>
      </c>
      <c r="E2508" s="90">
        <f>HLOOKUP(D2508,Analytique_compte!$A$3:$S$4,2,FALSE)</f>
        <v>6</v>
      </c>
      <c r="F2508" s="90" t="str">
        <f t="shared" si="260"/>
        <v>Analytique_compte_PCP33_priseench</v>
      </c>
      <c r="G2508" s="154">
        <f t="shared" si="265"/>
        <v>0</v>
      </c>
    </row>
    <row r="2509" spans="1:7" ht="26.4" x14ac:dyDescent="0.25">
      <c r="A2509" s="153" t="str">
        <f>+Identification!$C$4</f>
        <v>100000001</v>
      </c>
      <c r="B2509" s="153" t="s">
        <v>356</v>
      </c>
      <c r="C2509" s="50" t="s">
        <v>125</v>
      </c>
      <c r="D2509" s="89" t="str">
        <f t="shared" si="259"/>
        <v>priseench</v>
      </c>
      <c r="E2509" s="90">
        <f>HLOOKUP(D2509,Analytique_compte!$A$3:$S$4,2,FALSE)</f>
        <v>6</v>
      </c>
      <c r="F2509" s="90" t="str">
        <f t="shared" si="260"/>
        <v>Analytique_compte_PCP34_priseench</v>
      </c>
      <c r="G2509" s="154">
        <f t="shared" si="265"/>
        <v>0</v>
      </c>
    </row>
    <row r="2510" spans="1:7" ht="26.4" x14ac:dyDescent="0.25">
      <c r="A2510" s="153" t="str">
        <f>+Identification!$C$4</f>
        <v>100000001</v>
      </c>
      <c r="B2510" s="153" t="s">
        <v>356</v>
      </c>
      <c r="C2510" s="50" t="s">
        <v>126</v>
      </c>
      <c r="D2510" s="89" t="str">
        <f t="shared" si="259"/>
        <v>priseench</v>
      </c>
      <c r="E2510" s="90">
        <f>HLOOKUP(D2510,Analytique_compte!$A$3:$S$4,2,FALSE)</f>
        <v>6</v>
      </c>
      <c r="F2510" s="90" t="str">
        <f t="shared" si="260"/>
        <v>Analytique_compte_PCP35_priseench</v>
      </c>
      <c r="G2510" s="154">
        <f t="shared" si="265"/>
        <v>0</v>
      </c>
    </row>
    <row r="2511" spans="1:7" ht="26.4" x14ac:dyDescent="0.25">
      <c r="A2511" s="153" t="str">
        <f>+Identification!$C$4</f>
        <v>100000001</v>
      </c>
      <c r="B2511" s="153" t="s">
        <v>356</v>
      </c>
      <c r="C2511" s="50" t="s">
        <v>127</v>
      </c>
      <c r="D2511" s="89" t="str">
        <f t="shared" si="259"/>
        <v>priseench</v>
      </c>
      <c r="E2511" s="90">
        <f>HLOOKUP(D2511,Analytique_compte!$A$3:$S$4,2,FALSE)</f>
        <v>6</v>
      </c>
      <c r="F2511" s="90" t="str">
        <f t="shared" si="260"/>
        <v>Analytique_compte_PCP36_priseench</v>
      </c>
      <c r="G2511" s="154">
        <f t="shared" si="265"/>
        <v>0</v>
      </c>
    </row>
    <row r="2512" spans="1:7" ht="26.4" x14ac:dyDescent="0.25">
      <c r="A2512" s="153" t="str">
        <f>+Identification!$C$4</f>
        <v>100000001</v>
      </c>
      <c r="B2512" s="153" t="s">
        <v>356</v>
      </c>
      <c r="C2512" s="50" t="s">
        <v>128</v>
      </c>
      <c r="D2512" s="89" t="str">
        <f t="shared" ref="D2512:D2591" si="266">+D2511</f>
        <v>priseench</v>
      </c>
      <c r="E2512" s="90">
        <f>HLOOKUP(D2512,Analytique_compte!$A$3:$S$4,2,FALSE)</f>
        <v>6</v>
      </c>
      <c r="F2512" s="90" t="str">
        <f t="shared" si="260"/>
        <v>Analytique_compte_PCP37_priseench</v>
      </c>
      <c r="G2512" s="154">
        <f t="shared" si="265"/>
        <v>0</v>
      </c>
    </row>
    <row r="2513" spans="1:7" ht="26.4" x14ac:dyDescent="0.25">
      <c r="A2513" s="153" t="str">
        <f>+Identification!$C$4</f>
        <v>100000001</v>
      </c>
      <c r="B2513" s="153" t="s">
        <v>356</v>
      </c>
      <c r="C2513" s="50" t="s">
        <v>129</v>
      </c>
      <c r="D2513" s="89" t="str">
        <f t="shared" si="266"/>
        <v>priseench</v>
      </c>
      <c r="E2513" s="90">
        <f>HLOOKUP(D2513,Analytique_compte!$A$3:$S$4,2,FALSE)</f>
        <v>6</v>
      </c>
      <c r="F2513" s="90" t="str">
        <f t="shared" si="260"/>
        <v>Analytique_compte_PCP38_priseench</v>
      </c>
      <c r="G2513" s="154">
        <f t="shared" si="265"/>
        <v>0</v>
      </c>
    </row>
    <row r="2514" spans="1:7" ht="26.4" x14ac:dyDescent="0.25">
      <c r="A2514" s="153" t="str">
        <f>+Identification!$C$4</f>
        <v>100000001</v>
      </c>
      <c r="B2514" s="153" t="s">
        <v>356</v>
      </c>
      <c r="C2514" s="50" t="s">
        <v>130</v>
      </c>
      <c r="D2514" s="89" t="str">
        <f t="shared" si="266"/>
        <v>priseench</v>
      </c>
      <c r="E2514" s="90">
        <f>HLOOKUP(D2514,Analytique_compte!$A$3:$S$4,2,FALSE)</f>
        <v>6</v>
      </c>
      <c r="F2514" s="90" t="str">
        <f t="shared" si="260"/>
        <v>Analytique_compte_PCP39_priseench</v>
      </c>
      <c r="G2514" s="154">
        <f t="shared" si="265"/>
        <v>0</v>
      </c>
    </row>
    <row r="2515" spans="1:7" ht="26.4" x14ac:dyDescent="0.25">
      <c r="A2515" s="153" t="str">
        <f>+Identification!$C$4</f>
        <v>100000001</v>
      </c>
      <c r="B2515" s="153" t="s">
        <v>356</v>
      </c>
      <c r="C2515" s="50" t="s">
        <v>131</v>
      </c>
      <c r="D2515" s="89" t="str">
        <f t="shared" si="266"/>
        <v>priseench</v>
      </c>
      <c r="E2515" s="90">
        <f>HLOOKUP(D2515,Analytique_compte!$A$3:$S$4,2,FALSE)</f>
        <v>6</v>
      </c>
      <c r="F2515" s="90" t="str">
        <f t="shared" si="260"/>
        <v>Analytique_compte_PCP40_priseench</v>
      </c>
      <c r="G2515" s="154">
        <f t="shared" si="265"/>
        <v>0</v>
      </c>
    </row>
    <row r="2516" spans="1:7" ht="26.4" x14ac:dyDescent="0.25">
      <c r="A2516" s="153" t="str">
        <f>+Identification!$C$4</f>
        <v>100000001</v>
      </c>
      <c r="B2516" s="153" t="s">
        <v>356</v>
      </c>
      <c r="C2516" s="50" t="s">
        <v>132</v>
      </c>
      <c r="D2516" s="89" t="str">
        <f t="shared" si="266"/>
        <v>priseench</v>
      </c>
      <c r="E2516" s="90">
        <f>HLOOKUP(D2516,Analytique_compte!$A$3:$S$4,2,FALSE)</f>
        <v>6</v>
      </c>
      <c r="F2516" s="90" t="str">
        <f t="shared" si="260"/>
        <v>Analytique_compte_PCP41_priseench</v>
      </c>
      <c r="G2516" s="154">
        <f t="shared" si="265"/>
        <v>0</v>
      </c>
    </row>
    <row r="2517" spans="1:7" ht="26.4" x14ac:dyDescent="0.25">
      <c r="A2517" s="153" t="str">
        <f>+Identification!$C$4</f>
        <v>100000001</v>
      </c>
      <c r="B2517" s="153" t="s">
        <v>356</v>
      </c>
      <c r="C2517" s="50" t="s">
        <v>133</v>
      </c>
      <c r="D2517" s="89" t="str">
        <f t="shared" si="266"/>
        <v>priseench</v>
      </c>
      <c r="E2517" s="90">
        <f>HLOOKUP(D2517,Analytique_compte!$A$3:$S$4,2,FALSE)</f>
        <v>6</v>
      </c>
      <c r="F2517" s="90" t="str">
        <f t="shared" si="260"/>
        <v>Analytique_compte_PCP42_priseench</v>
      </c>
      <c r="G2517" s="154">
        <f t="shared" si="265"/>
        <v>0</v>
      </c>
    </row>
    <row r="2518" spans="1:7" ht="26.4" x14ac:dyDescent="0.25">
      <c r="A2518" s="153" t="str">
        <f>+Identification!$C$4</f>
        <v>100000001</v>
      </c>
      <c r="B2518" s="153" t="s">
        <v>356</v>
      </c>
      <c r="C2518" s="50" t="s">
        <v>134</v>
      </c>
      <c r="D2518" s="89" t="str">
        <f t="shared" si="266"/>
        <v>priseench</v>
      </c>
      <c r="E2518" s="90">
        <f>HLOOKUP(D2518,Analytique_compte!$A$3:$S$4,2,FALSE)</f>
        <v>6</v>
      </c>
      <c r="F2518" s="90" t="str">
        <f t="shared" si="260"/>
        <v>Analytique_compte_PCP43_priseench</v>
      </c>
      <c r="G2518" s="154">
        <f t="shared" si="265"/>
        <v>0</v>
      </c>
    </row>
    <row r="2519" spans="1:7" ht="26.4" x14ac:dyDescent="0.25">
      <c r="A2519" s="153" t="str">
        <f>+Identification!$C$4</f>
        <v>100000001</v>
      </c>
      <c r="B2519" s="153" t="s">
        <v>356</v>
      </c>
      <c r="C2519" s="50" t="s">
        <v>135</v>
      </c>
      <c r="D2519" s="89" t="str">
        <f t="shared" si="266"/>
        <v>priseench</v>
      </c>
      <c r="E2519" s="90">
        <f>HLOOKUP(D2519,Analytique_compte!$A$3:$S$4,2,FALSE)</f>
        <v>6</v>
      </c>
      <c r="F2519" s="90" t="str">
        <f t="shared" si="260"/>
        <v>Analytique_compte_PCP44_priseench</v>
      </c>
      <c r="G2519" s="154">
        <f t="shared" si="265"/>
        <v>0</v>
      </c>
    </row>
    <row r="2520" spans="1:7" ht="26.4" x14ac:dyDescent="0.25">
      <c r="A2520" s="153" t="str">
        <f>+Identification!$C$4</f>
        <v>100000001</v>
      </c>
      <c r="B2520" s="153" t="s">
        <v>356</v>
      </c>
      <c r="C2520" s="50" t="s">
        <v>136</v>
      </c>
      <c r="D2520" s="89" t="str">
        <f t="shared" si="266"/>
        <v>priseench</v>
      </c>
      <c r="E2520" s="90">
        <f>HLOOKUP(D2520,Analytique_compte!$A$3:$S$4,2,FALSE)</f>
        <v>6</v>
      </c>
      <c r="F2520" s="90" t="str">
        <f t="shared" si="260"/>
        <v>Analytique_compte_PCP45_priseench</v>
      </c>
      <c r="G2520" s="154">
        <f t="shared" si="265"/>
        <v>0</v>
      </c>
    </row>
    <row r="2521" spans="1:7" ht="26.4" x14ac:dyDescent="0.25">
      <c r="A2521" s="153" t="str">
        <f>+Identification!$C$4</f>
        <v>100000001</v>
      </c>
      <c r="B2521" s="153" t="s">
        <v>356</v>
      </c>
      <c r="C2521" s="50" t="s">
        <v>137</v>
      </c>
      <c r="D2521" s="89" t="str">
        <f t="shared" si="266"/>
        <v>priseench</v>
      </c>
      <c r="E2521" s="90">
        <f>HLOOKUP(D2521,Analytique_compte!$A$3:$S$4,2,FALSE)</f>
        <v>6</v>
      </c>
      <c r="F2521" s="90" t="str">
        <f t="shared" si="260"/>
        <v>Analytique_compte_PCP46_priseench</v>
      </c>
      <c r="G2521" s="154">
        <f t="shared" si="265"/>
        <v>0</v>
      </c>
    </row>
    <row r="2522" spans="1:7" ht="26.4" x14ac:dyDescent="0.25">
      <c r="A2522" s="153" t="str">
        <f>+Identification!$C$4</f>
        <v>100000001</v>
      </c>
      <c r="B2522" s="153" t="s">
        <v>356</v>
      </c>
      <c r="C2522" s="50" t="s">
        <v>138</v>
      </c>
      <c r="D2522" s="89" t="str">
        <f t="shared" si="266"/>
        <v>priseench</v>
      </c>
      <c r="E2522" s="90">
        <f>HLOOKUP(D2522,Analytique_compte!$A$3:$S$4,2,FALSE)</f>
        <v>6</v>
      </c>
      <c r="F2522" s="90" t="str">
        <f t="shared" si="260"/>
        <v>Analytique_compte_PCP47_priseench</v>
      </c>
      <c r="G2522" s="154">
        <f t="shared" si="265"/>
        <v>0</v>
      </c>
    </row>
    <row r="2523" spans="1:7" ht="26.4" x14ac:dyDescent="0.25">
      <c r="A2523" s="153" t="str">
        <f>+Identification!$C$4</f>
        <v>100000001</v>
      </c>
      <c r="B2523" s="153" t="s">
        <v>356</v>
      </c>
      <c r="C2523" s="50" t="s">
        <v>139</v>
      </c>
      <c r="D2523" s="89" t="str">
        <f t="shared" si="266"/>
        <v>priseench</v>
      </c>
      <c r="E2523" s="90">
        <f>HLOOKUP(D2523,Analytique_compte!$A$3:$S$4,2,FALSE)</f>
        <v>6</v>
      </c>
      <c r="F2523" s="90" t="str">
        <f t="shared" si="260"/>
        <v>Analytique_compte_PCP48_priseench</v>
      </c>
      <c r="G2523" s="154">
        <f t="shared" si="265"/>
        <v>0</v>
      </c>
    </row>
    <row r="2524" spans="1:7" ht="26.4" x14ac:dyDescent="0.25">
      <c r="A2524" s="153" t="str">
        <f>+Identification!$C$4</f>
        <v>100000001</v>
      </c>
      <c r="B2524" s="153" t="s">
        <v>356</v>
      </c>
      <c r="C2524" s="50" t="s">
        <v>140</v>
      </c>
      <c r="D2524" s="89" t="str">
        <f t="shared" si="266"/>
        <v>priseench</v>
      </c>
      <c r="E2524" s="90">
        <f>HLOOKUP(D2524,Analytique_compte!$A$3:$S$4,2,FALSE)</f>
        <v>6</v>
      </c>
      <c r="F2524" s="90" t="str">
        <f t="shared" si="260"/>
        <v>Analytique_compte_PCP49_priseench</v>
      </c>
      <c r="G2524" s="154">
        <f t="shared" si="265"/>
        <v>0</v>
      </c>
    </row>
    <row r="2525" spans="1:7" ht="26.4" x14ac:dyDescent="0.25">
      <c r="A2525" s="153" t="str">
        <f>+Identification!$C$4</f>
        <v>100000001</v>
      </c>
      <c r="B2525" s="153" t="s">
        <v>356</v>
      </c>
      <c r="C2525" s="50" t="s">
        <v>141</v>
      </c>
      <c r="D2525" s="89" t="str">
        <f t="shared" si="266"/>
        <v>priseench</v>
      </c>
      <c r="E2525" s="90">
        <f>HLOOKUP(D2525,Analytique_compte!$A$3:$S$4,2,FALSE)</f>
        <v>6</v>
      </c>
      <c r="F2525" s="90" t="str">
        <f t="shared" si="260"/>
        <v>Analytique_compte_PCP50_priseench</v>
      </c>
      <c r="G2525" s="154">
        <f t="shared" si="265"/>
        <v>0</v>
      </c>
    </row>
    <row r="2526" spans="1:7" ht="26.4" x14ac:dyDescent="0.25">
      <c r="A2526" s="153" t="str">
        <f>+Identification!$C$4</f>
        <v>100000001</v>
      </c>
      <c r="B2526" s="153" t="s">
        <v>356</v>
      </c>
      <c r="C2526" s="50" t="s">
        <v>142</v>
      </c>
      <c r="D2526" s="89" t="str">
        <f t="shared" si="266"/>
        <v>priseench</v>
      </c>
      <c r="E2526" s="90">
        <f>HLOOKUP(D2526,Analytique_compte!$A$3:$S$4,2,FALSE)</f>
        <v>6</v>
      </c>
      <c r="F2526" s="90" t="str">
        <f t="shared" si="260"/>
        <v>Analytique_compte_PCP51_priseench</v>
      </c>
      <c r="G2526" s="154">
        <f t="shared" si="265"/>
        <v>0</v>
      </c>
    </row>
    <row r="2527" spans="1:7" ht="26.4" x14ac:dyDescent="0.25">
      <c r="A2527" s="153" t="str">
        <f>+Identification!$C$4</f>
        <v>100000001</v>
      </c>
      <c r="B2527" s="153" t="s">
        <v>356</v>
      </c>
      <c r="C2527" s="50" t="s">
        <v>143</v>
      </c>
      <c r="D2527" s="89" t="str">
        <f t="shared" si="266"/>
        <v>priseench</v>
      </c>
      <c r="E2527" s="90">
        <f>HLOOKUP(D2527,Analytique_compte!$A$3:$S$4,2,FALSE)</f>
        <v>6</v>
      </c>
      <c r="F2527" s="90" t="str">
        <f t="shared" si="260"/>
        <v>Analytique_compte_PCP52_priseench</v>
      </c>
      <c r="G2527" s="154">
        <f t="shared" si="265"/>
        <v>0</v>
      </c>
    </row>
    <row r="2528" spans="1:7" ht="26.4" x14ac:dyDescent="0.25">
      <c r="A2528" s="153" t="str">
        <f>+Identification!$C$4</f>
        <v>100000001</v>
      </c>
      <c r="B2528" s="153" t="s">
        <v>356</v>
      </c>
      <c r="C2528" s="50" t="s">
        <v>144</v>
      </c>
      <c r="D2528" s="89" t="str">
        <f t="shared" si="266"/>
        <v>priseench</v>
      </c>
      <c r="E2528" s="90">
        <f>HLOOKUP(D2528,Analytique_compte!$A$3:$S$4,2,FALSE)</f>
        <v>6</v>
      </c>
      <c r="F2528" s="90" t="str">
        <f t="shared" ref="F2528:F2627" si="267">CONCATENATE(B2528,"_",C2528,"_",D2528)</f>
        <v>Analytique_compte_PCP53_priseench</v>
      </c>
      <c r="G2528" s="154">
        <f t="shared" si="265"/>
        <v>0</v>
      </c>
    </row>
    <row r="2529" spans="1:7" ht="26.4" x14ac:dyDescent="0.25">
      <c r="A2529" s="153" t="str">
        <f>+Identification!$C$4</f>
        <v>100000001</v>
      </c>
      <c r="B2529" s="153" t="s">
        <v>356</v>
      </c>
      <c r="C2529" s="50" t="s">
        <v>145</v>
      </c>
      <c r="D2529" s="89" t="str">
        <f t="shared" si="266"/>
        <v>priseench</v>
      </c>
      <c r="E2529" s="90">
        <f>HLOOKUP(D2529,Analytique_compte!$A$3:$S$4,2,FALSE)</f>
        <v>6</v>
      </c>
      <c r="F2529" s="90" t="str">
        <f t="shared" si="267"/>
        <v>Analytique_compte_PCP54_priseench</v>
      </c>
      <c r="G2529" s="154">
        <f t="shared" si="265"/>
        <v>0</v>
      </c>
    </row>
    <row r="2530" spans="1:7" ht="26.4" x14ac:dyDescent="0.25">
      <c r="A2530" s="153" t="str">
        <f>+Identification!$C$4</f>
        <v>100000001</v>
      </c>
      <c r="B2530" s="153" t="s">
        <v>356</v>
      </c>
      <c r="C2530" s="50" t="s">
        <v>146</v>
      </c>
      <c r="D2530" s="89" t="str">
        <f t="shared" si="266"/>
        <v>priseench</v>
      </c>
      <c r="E2530" s="90">
        <f>HLOOKUP(D2530,Analytique_compte!$A$3:$S$4,2,FALSE)</f>
        <v>6</v>
      </c>
      <c r="F2530" s="90" t="str">
        <f t="shared" si="267"/>
        <v>Analytique_compte_PCP55_priseench</v>
      </c>
      <c r="G2530" s="154">
        <f t="shared" si="265"/>
        <v>0</v>
      </c>
    </row>
    <row r="2531" spans="1:7" ht="26.4" x14ac:dyDescent="0.25">
      <c r="A2531" s="153" t="str">
        <f>+Identification!$C$4</f>
        <v>100000001</v>
      </c>
      <c r="B2531" s="153" t="s">
        <v>356</v>
      </c>
      <c r="C2531" s="50" t="s">
        <v>147</v>
      </c>
      <c r="D2531" s="89" t="str">
        <f t="shared" si="266"/>
        <v>priseench</v>
      </c>
      <c r="E2531" s="90">
        <f>HLOOKUP(D2531,Analytique_compte!$A$3:$S$4,2,FALSE)</f>
        <v>6</v>
      </c>
      <c r="F2531" s="90" t="str">
        <f t="shared" si="267"/>
        <v>Analytique_compte_PCP56_priseench</v>
      </c>
      <c r="G2531" s="154">
        <f t="shared" si="265"/>
        <v>0</v>
      </c>
    </row>
    <row r="2532" spans="1:7" ht="26.4" x14ac:dyDescent="0.25">
      <c r="A2532" s="153" t="str">
        <f>+Identification!$C$4</f>
        <v>100000001</v>
      </c>
      <c r="B2532" s="153" t="s">
        <v>356</v>
      </c>
      <c r="C2532" s="50" t="s">
        <v>148</v>
      </c>
      <c r="D2532" s="89" t="str">
        <f t="shared" si="266"/>
        <v>priseench</v>
      </c>
      <c r="E2532" s="90">
        <f>HLOOKUP(D2532,Analytique_compte!$A$3:$S$4,2,FALSE)</f>
        <v>6</v>
      </c>
      <c r="F2532" s="90" t="str">
        <f t="shared" si="267"/>
        <v>Analytique_compte_PCP57_priseench</v>
      </c>
      <c r="G2532" s="154">
        <f t="shared" si="265"/>
        <v>0</v>
      </c>
    </row>
    <row r="2533" spans="1:7" ht="26.4" x14ac:dyDescent="0.25">
      <c r="A2533" s="153" t="str">
        <f>+Identification!$C$4</f>
        <v>100000001</v>
      </c>
      <c r="B2533" s="153" t="s">
        <v>356</v>
      </c>
      <c r="C2533" s="50" t="s">
        <v>149</v>
      </c>
      <c r="D2533" s="89" t="str">
        <f t="shared" si="266"/>
        <v>priseench</v>
      </c>
      <c r="E2533" s="90">
        <f>HLOOKUP(D2533,Analytique_compte!$A$3:$S$4,2,FALSE)</f>
        <v>6</v>
      </c>
      <c r="F2533" s="90" t="str">
        <f t="shared" si="267"/>
        <v>Analytique_compte_PCP58_priseench</v>
      </c>
      <c r="G2533" s="154">
        <f t="shared" si="265"/>
        <v>0</v>
      </c>
    </row>
    <row r="2534" spans="1:7" ht="26.4" x14ac:dyDescent="0.25">
      <c r="A2534" s="153" t="str">
        <f>+Identification!$C$4</f>
        <v>100000001</v>
      </c>
      <c r="B2534" s="153" t="s">
        <v>356</v>
      </c>
      <c r="C2534" s="50" t="s">
        <v>150</v>
      </c>
      <c r="D2534" s="89" t="str">
        <f t="shared" si="266"/>
        <v>priseench</v>
      </c>
      <c r="E2534" s="90">
        <f>HLOOKUP(D2534,Analytique_compte!$A$3:$S$4,2,FALSE)</f>
        <v>6</v>
      </c>
      <c r="F2534" s="90" t="str">
        <f t="shared" si="267"/>
        <v>Analytique_compte_PCP59_priseench</v>
      </c>
      <c r="G2534" s="154">
        <f t="shared" si="265"/>
        <v>0</v>
      </c>
    </row>
    <row r="2535" spans="1:7" ht="26.4" x14ac:dyDescent="0.25">
      <c r="A2535" s="153" t="str">
        <f>+Identification!$C$4</f>
        <v>100000001</v>
      </c>
      <c r="B2535" s="153" t="s">
        <v>356</v>
      </c>
      <c r="C2535" s="50" t="s">
        <v>151</v>
      </c>
      <c r="D2535" s="89" t="str">
        <f t="shared" si="266"/>
        <v>priseench</v>
      </c>
      <c r="E2535" s="90">
        <f>HLOOKUP(D2535,Analytique_compte!$A$3:$S$4,2,FALSE)</f>
        <v>6</v>
      </c>
      <c r="F2535" s="90" t="str">
        <f t="shared" si="267"/>
        <v>Analytique_compte_PCP60_priseench</v>
      </c>
      <c r="G2535" s="154">
        <f t="shared" si="265"/>
        <v>0</v>
      </c>
    </row>
    <row r="2536" spans="1:7" ht="26.4" x14ac:dyDescent="0.25">
      <c r="A2536" s="153" t="str">
        <f>+Identification!$C$4</f>
        <v>100000001</v>
      </c>
      <c r="B2536" s="153" t="s">
        <v>356</v>
      </c>
      <c r="C2536" s="50" t="s">
        <v>152</v>
      </c>
      <c r="D2536" s="89" t="str">
        <f t="shared" si="266"/>
        <v>priseench</v>
      </c>
      <c r="E2536" s="90">
        <f>HLOOKUP(D2536,Analytique_compte!$A$3:$S$4,2,FALSE)</f>
        <v>6</v>
      </c>
      <c r="F2536" s="90" t="str">
        <f t="shared" si="267"/>
        <v>Analytique_compte_PCP61_priseench</v>
      </c>
      <c r="G2536" s="154">
        <f t="shared" si="265"/>
        <v>0</v>
      </c>
    </row>
    <row r="2537" spans="1:7" ht="26.4" x14ac:dyDescent="0.25">
      <c r="A2537" s="153" t="str">
        <f>+Identification!$C$4</f>
        <v>100000001</v>
      </c>
      <c r="B2537" s="153" t="s">
        <v>356</v>
      </c>
      <c r="C2537" s="50" t="s">
        <v>153</v>
      </c>
      <c r="D2537" s="89" t="str">
        <f t="shared" si="266"/>
        <v>priseench</v>
      </c>
      <c r="E2537" s="90">
        <f>HLOOKUP(D2537,Analytique_compte!$A$3:$S$4,2,FALSE)</f>
        <v>6</v>
      </c>
      <c r="F2537" s="90" t="str">
        <f t="shared" si="267"/>
        <v>Analytique_compte_PCP62_priseench</v>
      </c>
      <c r="G2537" s="154">
        <f t="shared" si="265"/>
        <v>0</v>
      </c>
    </row>
    <row r="2538" spans="1:7" ht="26.4" x14ac:dyDescent="0.25">
      <c r="A2538" s="153" t="str">
        <f>+Identification!$C$4</f>
        <v>100000001</v>
      </c>
      <c r="B2538" s="153" t="s">
        <v>356</v>
      </c>
      <c r="C2538" s="50" t="s">
        <v>154</v>
      </c>
      <c r="D2538" s="89" t="str">
        <f t="shared" si="266"/>
        <v>priseench</v>
      </c>
      <c r="E2538" s="90">
        <f>HLOOKUP(D2538,Analytique_compte!$A$3:$S$4,2,FALSE)</f>
        <v>6</v>
      </c>
      <c r="F2538" s="90" t="str">
        <f t="shared" si="267"/>
        <v>Analytique_compte_PCP63_priseench</v>
      </c>
      <c r="G2538" s="154">
        <f t="shared" si="265"/>
        <v>0</v>
      </c>
    </row>
    <row r="2539" spans="1:7" ht="26.4" x14ac:dyDescent="0.25">
      <c r="A2539" s="153" t="str">
        <f>+Identification!$C$4</f>
        <v>100000001</v>
      </c>
      <c r="B2539" s="153" t="s">
        <v>356</v>
      </c>
      <c r="C2539" s="50" t="s">
        <v>155</v>
      </c>
      <c r="D2539" s="89" t="str">
        <f t="shared" si="266"/>
        <v>priseench</v>
      </c>
      <c r="E2539" s="90">
        <f>HLOOKUP(D2539,Analytique_compte!$A$3:$S$4,2,FALSE)</f>
        <v>6</v>
      </c>
      <c r="F2539" s="90" t="str">
        <f t="shared" si="267"/>
        <v>Analytique_compte_PCP64_priseench</v>
      </c>
      <c r="G2539" s="154">
        <f t="shared" si="265"/>
        <v>0</v>
      </c>
    </row>
    <row r="2540" spans="1:7" ht="26.4" x14ac:dyDescent="0.25">
      <c r="A2540" s="153" t="str">
        <f>+Identification!$C$4</f>
        <v>100000001</v>
      </c>
      <c r="B2540" s="153" t="s">
        <v>356</v>
      </c>
      <c r="C2540" s="50" t="s">
        <v>156</v>
      </c>
      <c r="D2540" s="89" t="str">
        <f t="shared" si="266"/>
        <v>priseench</v>
      </c>
      <c r="E2540" s="90">
        <f>HLOOKUP(D2540,Analytique_compte!$A$3:$S$4,2,FALSE)</f>
        <v>6</v>
      </c>
      <c r="F2540" s="90" t="str">
        <f t="shared" si="267"/>
        <v>Analytique_compte_PCP65_priseench</v>
      </c>
      <c r="G2540" s="154">
        <f t="shared" si="265"/>
        <v>0</v>
      </c>
    </row>
    <row r="2541" spans="1:7" ht="26.4" x14ac:dyDescent="0.25">
      <c r="A2541" s="153" t="str">
        <f>+Identification!$C$4</f>
        <v>100000001</v>
      </c>
      <c r="B2541" s="153" t="s">
        <v>356</v>
      </c>
      <c r="C2541" s="50" t="s">
        <v>157</v>
      </c>
      <c r="D2541" s="89" t="str">
        <f t="shared" si="266"/>
        <v>priseench</v>
      </c>
      <c r="E2541" s="90">
        <f>HLOOKUP(D2541,Analytique_compte!$A$3:$S$4,2,FALSE)</f>
        <v>6</v>
      </c>
      <c r="F2541" s="90" t="str">
        <f t="shared" si="267"/>
        <v>Analytique_compte_PCP66_priseench</v>
      </c>
      <c r="G2541" s="154">
        <f t="shared" si="265"/>
        <v>0</v>
      </c>
    </row>
    <row r="2542" spans="1:7" ht="26.4" x14ac:dyDescent="0.25">
      <c r="A2542" s="153" t="str">
        <f>+Identification!$C$4</f>
        <v>100000001</v>
      </c>
      <c r="B2542" s="153" t="s">
        <v>356</v>
      </c>
      <c r="C2542" s="50" t="s">
        <v>158</v>
      </c>
      <c r="D2542" s="89" t="str">
        <f t="shared" si="266"/>
        <v>priseench</v>
      </c>
      <c r="E2542" s="90">
        <f>HLOOKUP(D2542,Analytique_compte!$A$3:$S$4,2,FALSE)</f>
        <v>6</v>
      </c>
      <c r="F2542" s="90" t="str">
        <f t="shared" si="267"/>
        <v>Analytique_compte_PCP67_priseench</v>
      </c>
      <c r="G2542" s="154">
        <f t="shared" si="265"/>
        <v>0</v>
      </c>
    </row>
    <row r="2543" spans="1:7" ht="26.4" x14ac:dyDescent="0.25">
      <c r="A2543" s="153" t="str">
        <f>+Identification!$C$4</f>
        <v>100000001</v>
      </c>
      <c r="B2543" s="153" t="s">
        <v>356</v>
      </c>
      <c r="C2543" s="50" t="s">
        <v>159</v>
      </c>
      <c r="D2543" s="89" t="str">
        <f t="shared" si="266"/>
        <v>priseench</v>
      </c>
      <c r="E2543" s="90">
        <f>HLOOKUP(D2543,Analytique_compte!$A$3:$S$4,2,FALSE)</f>
        <v>6</v>
      </c>
      <c r="F2543" s="90" t="str">
        <f t="shared" si="267"/>
        <v>Analytique_compte_PCP68_priseench</v>
      </c>
      <c r="G2543" s="154">
        <f t="shared" si="265"/>
        <v>0</v>
      </c>
    </row>
    <row r="2544" spans="1:7" ht="26.4" x14ac:dyDescent="0.25">
      <c r="A2544" s="153" t="str">
        <f>+Identification!$C$4</f>
        <v>100000001</v>
      </c>
      <c r="B2544" s="153" t="s">
        <v>356</v>
      </c>
      <c r="C2544" s="50" t="s">
        <v>160</v>
      </c>
      <c r="D2544" s="89" t="str">
        <f t="shared" si="266"/>
        <v>priseench</v>
      </c>
      <c r="E2544" s="90">
        <f>HLOOKUP(D2544,Analytique_compte!$A$3:$S$4,2,FALSE)</f>
        <v>6</v>
      </c>
      <c r="F2544" s="90" t="str">
        <f t="shared" si="267"/>
        <v>Analytique_compte_PCP69_priseench</v>
      </c>
      <c r="G2544" s="154">
        <f t="shared" si="265"/>
        <v>0</v>
      </c>
    </row>
    <row r="2545" spans="1:7" ht="26.4" x14ac:dyDescent="0.25">
      <c r="A2545" s="153" t="str">
        <f>+Identification!$C$4</f>
        <v>100000001</v>
      </c>
      <c r="B2545" s="153" t="s">
        <v>356</v>
      </c>
      <c r="C2545" s="50" t="s">
        <v>161</v>
      </c>
      <c r="D2545" s="89" t="str">
        <f t="shared" si="266"/>
        <v>priseench</v>
      </c>
      <c r="E2545" s="90">
        <f>HLOOKUP(D2545,Analytique_compte!$A$3:$S$4,2,FALSE)</f>
        <v>6</v>
      </c>
      <c r="F2545" s="90" t="str">
        <f t="shared" si="267"/>
        <v>Analytique_compte_PCP70_priseench</v>
      </c>
      <c r="G2545" s="154">
        <f t="shared" si="265"/>
        <v>0</v>
      </c>
    </row>
    <row r="2546" spans="1:7" ht="26.4" x14ac:dyDescent="0.25">
      <c r="A2546" s="153" t="str">
        <f>+Identification!$C$4</f>
        <v>100000001</v>
      </c>
      <c r="B2546" s="153" t="s">
        <v>356</v>
      </c>
      <c r="C2546" s="50" t="s">
        <v>162</v>
      </c>
      <c r="D2546" s="89" t="str">
        <f t="shared" si="266"/>
        <v>priseench</v>
      </c>
      <c r="E2546" s="90">
        <f>HLOOKUP(D2546,Analytique_compte!$A$3:$S$4,2,FALSE)</f>
        <v>6</v>
      </c>
      <c r="F2546" s="90" t="str">
        <f t="shared" si="267"/>
        <v>Analytique_compte_PCP71_priseench</v>
      </c>
      <c r="G2546" s="154">
        <f t="shared" ref="G2546:G2645" si="268">VLOOKUP(C2546,ana_compte,E2546,FALSE)</f>
        <v>0</v>
      </c>
    </row>
    <row r="2547" spans="1:7" ht="26.4" x14ac:dyDescent="0.25">
      <c r="A2547" s="153" t="str">
        <f>+Identification!$C$4</f>
        <v>100000001</v>
      </c>
      <c r="B2547" s="153" t="s">
        <v>356</v>
      </c>
      <c r="C2547" s="50" t="s">
        <v>163</v>
      </c>
      <c r="D2547" s="89" t="str">
        <f t="shared" si="266"/>
        <v>priseench</v>
      </c>
      <c r="E2547" s="90">
        <f>HLOOKUP(D2547,Analytique_compte!$A$3:$S$4,2,FALSE)</f>
        <v>6</v>
      </c>
      <c r="F2547" s="90" t="str">
        <f t="shared" si="267"/>
        <v>Analytique_compte_PCP72_priseench</v>
      </c>
      <c r="G2547" s="154">
        <f t="shared" si="268"/>
        <v>0</v>
      </c>
    </row>
    <row r="2548" spans="1:7" ht="26.4" x14ac:dyDescent="0.25">
      <c r="A2548" s="153" t="str">
        <f>+Identification!$C$4</f>
        <v>100000001</v>
      </c>
      <c r="B2548" s="153" t="s">
        <v>356</v>
      </c>
      <c r="C2548" s="50" t="s">
        <v>164</v>
      </c>
      <c r="D2548" s="89" t="str">
        <f t="shared" si="266"/>
        <v>priseench</v>
      </c>
      <c r="E2548" s="90">
        <f>HLOOKUP(D2548,Analytique_compte!$A$3:$S$4,2,FALSE)</f>
        <v>6</v>
      </c>
      <c r="F2548" s="90" t="str">
        <f t="shared" si="267"/>
        <v>Analytique_compte_PCP73_priseench</v>
      </c>
      <c r="G2548" s="154">
        <f t="shared" si="268"/>
        <v>0</v>
      </c>
    </row>
    <row r="2549" spans="1:7" ht="26.4" x14ac:dyDescent="0.25">
      <c r="A2549" s="153" t="str">
        <f>+Identification!$C$4</f>
        <v>100000001</v>
      </c>
      <c r="B2549" s="153" t="s">
        <v>356</v>
      </c>
      <c r="C2549" s="50" t="s">
        <v>165</v>
      </c>
      <c r="D2549" s="89" t="str">
        <f t="shared" si="266"/>
        <v>priseench</v>
      </c>
      <c r="E2549" s="90">
        <f>HLOOKUP(D2549,Analytique_compte!$A$3:$S$4,2,FALSE)</f>
        <v>6</v>
      </c>
      <c r="F2549" s="90" t="str">
        <f t="shared" si="267"/>
        <v>Analytique_compte_PCP74_priseench</v>
      </c>
      <c r="G2549" s="154">
        <f t="shared" si="268"/>
        <v>0</v>
      </c>
    </row>
    <row r="2550" spans="1:7" ht="26.4" x14ac:dyDescent="0.25">
      <c r="A2550" s="153" t="str">
        <f>+Identification!$C$4</f>
        <v>100000001</v>
      </c>
      <c r="B2550" s="153" t="s">
        <v>356</v>
      </c>
      <c r="C2550" s="50" t="s">
        <v>166</v>
      </c>
      <c r="D2550" s="89" t="str">
        <f t="shared" si="266"/>
        <v>priseench</v>
      </c>
      <c r="E2550" s="90">
        <f>HLOOKUP(D2550,Analytique_compte!$A$3:$S$4,2,FALSE)</f>
        <v>6</v>
      </c>
      <c r="F2550" s="90" t="str">
        <f t="shared" si="267"/>
        <v>Analytique_compte_PCP75_priseench</v>
      </c>
      <c r="G2550" s="154">
        <f t="shared" si="268"/>
        <v>0</v>
      </c>
    </row>
    <row r="2551" spans="1:7" ht="26.4" x14ac:dyDescent="0.25">
      <c r="A2551" s="153" t="str">
        <f>+Identification!$C$4</f>
        <v>100000001</v>
      </c>
      <c r="B2551" s="153" t="s">
        <v>356</v>
      </c>
      <c r="C2551" s="50" t="s">
        <v>167</v>
      </c>
      <c r="D2551" s="89" t="str">
        <f t="shared" si="266"/>
        <v>priseench</v>
      </c>
      <c r="E2551" s="90">
        <f>HLOOKUP(D2551,Analytique_compte!$A$3:$S$4,2,FALSE)</f>
        <v>6</v>
      </c>
      <c r="F2551" s="90" t="str">
        <f t="shared" si="267"/>
        <v>Analytique_compte_PCP76_priseench</v>
      </c>
      <c r="G2551" s="154">
        <f t="shared" si="268"/>
        <v>0</v>
      </c>
    </row>
    <row r="2552" spans="1:7" ht="26.4" x14ac:dyDescent="0.25">
      <c r="A2552" s="153" t="str">
        <f>+Identification!$C$4</f>
        <v>100000001</v>
      </c>
      <c r="B2552" s="153" t="s">
        <v>356</v>
      </c>
      <c r="C2552" s="50" t="s">
        <v>168</v>
      </c>
      <c r="D2552" s="89" t="str">
        <f t="shared" si="266"/>
        <v>priseench</v>
      </c>
      <c r="E2552" s="90">
        <f>HLOOKUP(D2552,Analytique_compte!$A$3:$S$4,2,FALSE)</f>
        <v>6</v>
      </c>
      <c r="F2552" s="90" t="str">
        <f t="shared" si="267"/>
        <v>Analytique_compte_PCP77_priseench</v>
      </c>
      <c r="G2552" s="154">
        <f t="shared" si="268"/>
        <v>0</v>
      </c>
    </row>
    <row r="2553" spans="1:7" ht="26.4" x14ac:dyDescent="0.25">
      <c r="A2553" s="153" t="str">
        <f>+Identification!$C$4</f>
        <v>100000001</v>
      </c>
      <c r="B2553" s="153" t="s">
        <v>356</v>
      </c>
      <c r="C2553" s="50" t="s">
        <v>169</v>
      </c>
      <c r="D2553" s="89" t="str">
        <f t="shared" si="266"/>
        <v>priseench</v>
      </c>
      <c r="E2553" s="90">
        <f>HLOOKUP(D2553,Analytique_compte!$A$3:$S$4,2,FALSE)</f>
        <v>6</v>
      </c>
      <c r="F2553" s="90" t="str">
        <f t="shared" si="267"/>
        <v>Analytique_compte_PCP78_priseench</v>
      </c>
      <c r="G2553" s="154">
        <f t="shared" si="268"/>
        <v>0</v>
      </c>
    </row>
    <row r="2554" spans="1:7" ht="26.4" x14ac:dyDescent="0.25">
      <c r="A2554" s="153" t="str">
        <f>+Identification!$C$4</f>
        <v>100000001</v>
      </c>
      <c r="B2554" s="153" t="s">
        <v>356</v>
      </c>
      <c r="C2554" s="50" t="s">
        <v>170</v>
      </c>
      <c r="D2554" s="89" t="str">
        <f t="shared" si="266"/>
        <v>priseench</v>
      </c>
      <c r="E2554" s="90">
        <f>HLOOKUP(D2554,Analytique_compte!$A$3:$S$4,2,FALSE)</f>
        <v>6</v>
      </c>
      <c r="F2554" s="90" t="str">
        <f t="shared" ref="F2554:F2561" si="269">CONCATENATE(B2554,"_",C2554,"_",D2554)</f>
        <v>Analytique_compte_PCP79_priseench</v>
      </c>
      <c r="G2554" s="154">
        <f t="shared" ref="G2554:G2561" si="270">VLOOKUP(C2554,ana_compte,E2554,FALSE)</f>
        <v>0</v>
      </c>
    </row>
    <row r="2555" spans="1:7" ht="26.4" x14ac:dyDescent="0.25">
      <c r="A2555" s="153" t="str">
        <f>+Identification!$C$4</f>
        <v>100000001</v>
      </c>
      <c r="B2555" s="153" t="s">
        <v>356</v>
      </c>
      <c r="C2555" s="50" t="s">
        <v>416</v>
      </c>
      <c r="D2555" s="89" t="str">
        <f t="shared" si="266"/>
        <v>priseench</v>
      </c>
      <c r="E2555" s="90">
        <f>HLOOKUP(D2555,Analytique_compte!$A$3:$S$4,2,FALSE)</f>
        <v>6</v>
      </c>
      <c r="F2555" s="90" t="str">
        <f t="shared" si="269"/>
        <v>Analytique_compte_PCP80_priseench</v>
      </c>
      <c r="G2555" s="154">
        <f t="shared" si="270"/>
        <v>0</v>
      </c>
    </row>
    <row r="2556" spans="1:7" ht="26.4" x14ac:dyDescent="0.25">
      <c r="A2556" s="153" t="str">
        <f>+Identification!$C$4</f>
        <v>100000001</v>
      </c>
      <c r="B2556" s="153" t="s">
        <v>356</v>
      </c>
      <c r="C2556" s="50" t="s">
        <v>417</v>
      </c>
      <c r="D2556" s="89" t="str">
        <f t="shared" si="266"/>
        <v>priseench</v>
      </c>
      <c r="E2556" s="90">
        <f>HLOOKUP(D2556,Analytique_compte!$A$3:$S$4,2,FALSE)</f>
        <v>6</v>
      </c>
      <c r="F2556" s="90" t="str">
        <f t="shared" si="269"/>
        <v>Analytique_compte_PCP81_priseench</v>
      </c>
      <c r="G2556" s="154">
        <f t="shared" si="270"/>
        <v>0</v>
      </c>
    </row>
    <row r="2557" spans="1:7" ht="26.4" x14ac:dyDescent="0.25">
      <c r="A2557" s="153" t="str">
        <f>+Identification!$C$4</f>
        <v>100000001</v>
      </c>
      <c r="B2557" s="153" t="s">
        <v>356</v>
      </c>
      <c r="C2557" s="50" t="s">
        <v>418</v>
      </c>
      <c r="D2557" s="89" t="str">
        <f t="shared" si="266"/>
        <v>priseench</v>
      </c>
      <c r="E2557" s="90">
        <f>HLOOKUP(D2557,Analytique_compte!$A$3:$S$4,2,FALSE)</f>
        <v>6</v>
      </c>
      <c r="F2557" s="90" t="str">
        <f t="shared" si="269"/>
        <v>Analytique_compte_PCP82_priseench</v>
      </c>
      <c r="G2557" s="154">
        <f t="shared" si="270"/>
        <v>0</v>
      </c>
    </row>
    <row r="2558" spans="1:7" ht="26.4" x14ac:dyDescent="0.25">
      <c r="A2558" s="153" t="str">
        <f>+Identification!$C$4</f>
        <v>100000001</v>
      </c>
      <c r="B2558" s="153" t="s">
        <v>356</v>
      </c>
      <c r="C2558" s="50" t="s">
        <v>419</v>
      </c>
      <c r="D2558" s="89" t="str">
        <f t="shared" si="266"/>
        <v>priseench</v>
      </c>
      <c r="E2558" s="90">
        <f>HLOOKUP(D2558,Analytique_compte!$A$3:$S$4,2,FALSE)</f>
        <v>6</v>
      </c>
      <c r="F2558" s="90" t="str">
        <f t="shared" si="269"/>
        <v>Analytique_compte_PCP83_priseench</v>
      </c>
      <c r="G2558" s="154">
        <f t="shared" si="270"/>
        <v>0</v>
      </c>
    </row>
    <row r="2559" spans="1:7" ht="26.4" x14ac:dyDescent="0.25">
      <c r="A2559" s="153" t="str">
        <f>+Identification!$C$4</f>
        <v>100000001</v>
      </c>
      <c r="B2559" s="153" t="s">
        <v>356</v>
      </c>
      <c r="C2559" s="50" t="s">
        <v>420</v>
      </c>
      <c r="D2559" s="89" t="str">
        <f t="shared" si="266"/>
        <v>priseench</v>
      </c>
      <c r="E2559" s="90">
        <f>HLOOKUP(D2559,Analytique_compte!$A$3:$S$4,2,FALSE)</f>
        <v>6</v>
      </c>
      <c r="F2559" s="90" t="str">
        <f t="shared" si="269"/>
        <v>Analytique_compte_PCP84_priseench</v>
      </c>
      <c r="G2559" s="154">
        <f t="shared" si="270"/>
        <v>0</v>
      </c>
    </row>
    <row r="2560" spans="1:7" ht="26.4" x14ac:dyDescent="0.25">
      <c r="A2560" s="153" t="str">
        <f>+Identification!$C$4</f>
        <v>100000001</v>
      </c>
      <c r="B2560" s="153" t="s">
        <v>356</v>
      </c>
      <c r="C2560" s="50" t="s">
        <v>421</v>
      </c>
      <c r="D2560" s="89" t="str">
        <f t="shared" si="266"/>
        <v>priseench</v>
      </c>
      <c r="E2560" s="90">
        <f>HLOOKUP(D2560,Analytique_compte!$A$3:$S$4,2,FALSE)</f>
        <v>6</v>
      </c>
      <c r="F2560" s="90" t="str">
        <f t="shared" si="269"/>
        <v>Analytique_compte_PCP85_priseench</v>
      </c>
      <c r="G2560" s="154">
        <f t="shared" si="270"/>
        <v>0</v>
      </c>
    </row>
    <row r="2561" spans="1:7" ht="26.4" x14ac:dyDescent="0.25">
      <c r="A2561" s="153" t="str">
        <f>+Identification!$C$4</f>
        <v>100000001</v>
      </c>
      <c r="B2561" s="153" t="s">
        <v>356</v>
      </c>
      <c r="C2561" s="50" t="s">
        <v>422</v>
      </c>
      <c r="D2561" s="89" t="str">
        <f t="shared" si="266"/>
        <v>priseench</v>
      </c>
      <c r="E2561" s="90">
        <f>HLOOKUP(D2561,Analytique_compte!$A$3:$S$4,2,FALSE)</f>
        <v>6</v>
      </c>
      <c r="F2561" s="90" t="str">
        <f t="shared" si="269"/>
        <v>Analytique_compte_PCP86_priseench</v>
      </c>
      <c r="G2561" s="154">
        <f t="shared" si="270"/>
        <v>0</v>
      </c>
    </row>
    <row r="2562" spans="1:7" ht="26.4" x14ac:dyDescent="0.25">
      <c r="A2562" s="153" t="str">
        <f>+Identification!$C$4</f>
        <v>100000001</v>
      </c>
      <c r="B2562" s="153" t="s">
        <v>356</v>
      </c>
      <c r="C2562" s="50" t="s">
        <v>423</v>
      </c>
      <c r="D2562" s="89" t="str">
        <f t="shared" ref="D2562:D2563" si="271">+D2559</f>
        <v>priseench</v>
      </c>
      <c r="E2562" s="90">
        <f>HLOOKUP(D2562,Analytique_compte!$A$3:$S$4,2,FALSE)</f>
        <v>6</v>
      </c>
      <c r="F2562" s="90" t="str">
        <f t="shared" ref="F2562:F2586" si="272">CONCATENATE(B2562,"_",C2562,"_",D2562)</f>
        <v>Analytique_compte_PCP87_priseench</v>
      </c>
      <c r="G2562" s="154">
        <f t="shared" ref="G2562:G2586" si="273">VLOOKUP(C2562,ana_compte,E2562,FALSE)</f>
        <v>0</v>
      </c>
    </row>
    <row r="2563" spans="1:7" ht="26.4" x14ac:dyDescent="0.25">
      <c r="A2563" s="153" t="str">
        <f>+Identification!$C$4</f>
        <v>100000001</v>
      </c>
      <c r="B2563" s="153" t="s">
        <v>356</v>
      </c>
      <c r="C2563" s="50" t="s">
        <v>424</v>
      </c>
      <c r="D2563" s="89" t="str">
        <f t="shared" si="271"/>
        <v>priseench</v>
      </c>
      <c r="E2563" s="90">
        <f>HLOOKUP(D2563,Analytique_compte!$A$3:$S$4,2,FALSE)</f>
        <v>6</v>
      </c>
      <c r="F2563" s="90" t="str">
        <f t="shared" si="272"/>
        <v>Analytique_compte_PCP88_priseench</v>
      </c>
      <c r="G2563" s="154">
        <f t="shared" si="273"/>
        <v>0</v>
      </c>
    </row>
    <row r="2564" spans="1:7" ht="26.4" x14ac:dyDescent="0.25">
      <c r="A2564" s="153" t="str">
        <f>+Identification!$C$4</f>
        <v>100000001</v>
      </c>
      <c r="B2564" s="153" t="s">
        <v>356</v>
      </c>
      <c r="C2564" s="50" t="s">
        <v>449</v>
      </c>
      <c r="D2564" s="89" t="str">
        <f t="shared" ref="D2564:D2566" si="274">+D2558</f>
        <v>priseench</v>
      </c>
      <c r="E2564" s="90">
        <f>HLOOKUP(D2564,Analytique_compte!$A$3:$S$4,2,FALSE)</f>
        <v>6</v>
      </c>
      <c r="F2564" s="90" t="str">
        <f t="shared" si="272"/>
        <v>Analytique_compte_PCP89_priseench</v>
      </c>
      <c r="G2564" s="154">
        <f t="shared" si="273"/>
        <v>0</v>
      </c>
    </row>
    <row r="2565" spans="1:7" ht="26.4" x14ac:dyDescent="0.25">
      <c r="A2565" s="153" t="str">
        <f>+Identification!$C$4</f>
        <v>100000001</v>
      </c>
      <c r="B2565" s="153" t="s">
        <v>356</v>
      </c>
      <c r="C2565" s="50" t="s">
        <v>450</v>
      </c>
      <c r="D2565" s="89" t="str">
        <f t="shared" si="274"/>
        <v>priseench</v>
      </c>
      <c r="E2565" s="90">
        <f>HLOOKUP(D2565,Analytique_compte!$A$3:$S$4,2,FALSE)</f>
        <v>6</v>
      </c>
      <c r="F2565" s="90" t="str">
        <f t="shared" si="272"/>
        <v>Analytique_compte_PCP90_priseench</v>
      </c>
      <c r="G2565" s="154">
        <f t="shared" si="273"/>
        <v>0</v>
      </c>
    </row>
    <row r="2566" spans="1:7" ht="26.4" x14ac:dyDescent="0.25">
      <c r="A2566" s="153" t="str">
        <f>+Identification!$C$4</f>
        <v>100000001</v>
      </c>
      <c r="B2566" s="153" t="s">
        <v>356</v>
      </c>
      <c r="C2566" s="50" t="s">
        <v>467</v>
      </c>
      <c r="D2566" s="89" t="str">
        <f t="shared" si="274"/>
        <v>priseench</v>
      </c>
      <c r="E2566" s="90">
        <f>HLOOKUP(D2566,Analytique_compte!$A$3:$S$4,2,FALSE)</f>
        <v>6</v>
      </c>
      <c r="F2566" s="90" t="str">
        <f t="shared" si="272"/>
        <v>Analytique_compte_PCP91_priseench</v>
      </c>
      <c r="G2566" s="154">
        <f t="shared" si="273"/>
        <v>0</v>
      </c>
    </row>
    <row r="2567" spans="1:7" ht="26.4" x14ac:dyDescent="0.25">
      <c r="A2567" s="153" t="str">
        <f>+Identification!$C$4</f>
        <v>100000001</v>
      </c>
      <c r="B2567" s="153" t="s">
        <v>356</v>
      </c>
      <c r="C2567" s="50" t="s">
        <v>468</v>
      </c>
      <c r="D2567" s="89" t="str">
        <f t="shared" ref="D2567:D2585" si="275">+D2534</f>
        <v>priseench</v>
      </c>
      <c r="E2567" s="90">
        <f>HLOOKUP(D2567,Analytique_compte!$A$3:$S$4,2,FALSE)</f>
        <v>6</v>
      </c>
      <c r="F2567" s="90" t="str">
        <f t="shared" si="272"/>
        <v>Analytique_compte_PCP92_priseench</v>
      </c>
      <c r="G2567" s="154">
        <f t="shared" si="273"/>
        <v>0</v>
      </c>
    </row>
    <row r="2568" spans="1:7" ht="26.4" x14ac:dyDescent="0.25">
      <c r="A2568" s="153" t="str">
        <f>+Identification!$C$4</f>
        <v>100000001</v>
      </c>
      <c r="B2568" s="153" t="s">
        <v>356</v>
      </c>
      <c r="C2568" s="50" t="s">
        <v>469</v>
      </c>
      <c r="D2568" s="89" t="str">
        <f t="shared" si="275"/>
        <v>priseench</v>
      </c>
      <c r="E2568" s="90">
        <f>HLOOKUP(D2568,Analytique_compte!$A$3:$S$4,2,FALSE)</f>
        <v>6</v>
      </c>
      <c r="F2568" s="90" t="str">
        <f t="shared" si="272"/>
        <v>Analytique_compte_PCP93_priseench</v>
      </c>
      <c r="G2568" s="154">
        <f t="shared" si="273"/>
        <v>0</v>
      </c>
    </row>
    <row r="2569" spans="1:7" ht="26.4" x14ac:dyDescent="0.25">
      <c r="A2569" s="153" t="str">
        <f>+Identification!$C$4</f>
        <v>100000001</v>
      </c>
      <c r="B2569" s="153" t="s">
        <v>356</v>
      </c>
      <c r="C2569" s="50" t="s">
        <v>665</v>
      </c>
      <c r="D2569" s="89" t="str">
        <f t="shared" si="275"/>
        <v>priseench</v>
      </c>
      <c r="E2569" s="90">
        <f>HLOOKUP(D2569,Analytique_compte!$A$3:$S$4,2,FALSE)</f>
        <v>6</v>
      </c>
      <c r="F2569" s="90" t="str">
        <f t="shared" si="272"/>
        <v>Analytique_compte_PCP94_priseench</v>
      </c>
      <c r="G2569" s="154">
        <f t="shared" si="273"/>
        <v>0</v>
      </c>
    </row>
    <row r="2570" spans="1:7" ht="26.4" x14ac:dyDescent="0.25">
      <c r="A2570" s="153" t="str">
        <f>+Identification!$C$4</f>
        <v>100000001</v>
      </c>
      <c r="B2570" s="153" t="s">
        <v>356</v>
      </c>
      <c r="C2570" s="50" t="s">
        <v>666</v>
      </c>
      <c r="D2570" s="89" t="str">
        <f t="shared" si="275"/>
        <v>priseench</v>
      </c>
      <c r="E2570" s="90">
        <f>HLOOKUP(D2570,Analytique_compte!$A$3:$S$4,2,FALSE)</f>
        <v>6</v>
      </c>
      <c r="F2570" s="90" t="str">
        <f t="shared" si="272"/>
        <v>Analytique_compte_PCP95_priseench</v>
      </c>
      <c r="G2570" s="154">
        <f t="shared" si="273"/>
        <v>0</v>
      </c>
    </row>
    <row r="2571" spans="1:7" ht="26.4" x14ac:dyDescent="0.25">
      <c r="A2571" s="153" t="str">
        <f>+Identification!$C$4</f>
        <v>100000001</v>
      </c>
      <c r="B2571" s="153" t="s">
        <v>356</v>
      </c>
      <c r="C2571" s="50" t="s">
        <v>667</v>
      </c>
      <c r="D2571" s="89" t="str">
        <f t="shared" si="275"/>
        <v>priseench</v>
      </c>
      <c r="E2571" s="90">
        <f>HLOOKUP(D2571,Analytique_compte!$A$3:$S$4,2,FALSE)</f>
        <v>6</v>
      </c>
      <c r="F2571" s="90" t="str">
        <f t="shared" si="272"/>
        <v>Analytique_compte_PCP96_priseench</v>
      </c>
      <c r="G2571" s="154">
        <f t="shared" si="273"/>
        <v>0</v>
      </c>
    </row>
    <row r="2572" spans="1:7" ht="26.4" x14ac:dyDescent="0.25">
      <c r="A2572" s="153" t="str">
        <f>+Identification!$C$4</f>
        <v>100000001</v>
      </c>
      <c r="B2572" s="153" t="s">
        <v>356</v>
      </c>
      <c r="C2572" s="50" t="s">
        <v>668</v>
      </c>
      <c r="D2572" s="89" t="str">
        <f t="shared" si="275"/>
        <v>priseench</v>
      </c>
      <c r="E2572" s="90">
        <f>HLOOKUP(D2572,Analytique_compte!$A$3:$S$4,2,FALSE)</f>
        <v>6</v>
      </c>
      <c r="F2572" s="90" t="str">
        <f t="shared" si="272"/>
        <v>Analytique_compte_PCP97_priseench</v>
      </c>
      <c r="G2572" s="154">
        <f t="shared" si="273"/>
        <v>0</v>
      </c>
    </row>
    <row r="2573" spans="1:7" ht="26.4" x14ac:dyDescent="0.25">
      <c r="A2573" s="153" t="str">
        <f>+Identification!$C$4</f>
        <v>100000001</v>
      </c>
      <c r="B2573" s="153" t="s">
        <v>356</v>
      </c>
      <c r="C2573" s="50" t="s">
        <v>669</v>
      </c>
      <c r="D2573" s="89" t="str">
        <f t="shared" si="275"/>
        <v>priseench</v>
      </c>
      <c r="E2573" s="90">
        <f>HLOOKUP(D2573,Analytique_compte!$A$3:$S$4,2,FALSE)</f>
        <v>6</v>
      </c>
      <c r="F2573" s="90" t="str">
        <f t="shared" si="272"/>
        <v>Analytique_compte_PCP98_priseench</v>
      </c>
      <c r="G2573" s="154">
        <f t="shared" si="273"/>
        <v>0</v>
      </c>
    </row>
    <row r="2574" spans="1:7" ht="26.4" x14ac:dyDescent="0.25">
      <c r="A2574" s="153" t="str">
        <f>+Identification!$C$4</f>
        <v>100000001</v>
      </c>
      <c r="B2574" s="153" t="s">
        <v>356</v>
      </c>
      <c r="C2574" s="50" t="s">
        <v>670</v>
      </c>
      <c r="D2574" s="89" t="str">
        <f t="shared" si="275"/>
        <v>priseench</v>
      </c>
      <c r="E2574" s="90">
        <f>HLOOKUP(D2574,Analytique_compte!$A$3:$S$4,2,FALSE)</f>
        <v>6</v>
      </c>
      <c r="F2574" s="90" t="str">
        <f t="shared" si="272"/>
        <v>Analytique_compte_PCP99_priseench</v>
      </c>
      <c r="G2574" s="154">
        <f t="shared" si="273"/>
        <v>0</v>
      </c>
    </row>
    <row r="2575" spans="1:7" ht="26.4" x14ac:dyDescent="0.25">
      <c r="A2575" s="153" t="str">
        <f>+Identification!$C$4</f>
        <v>100000001</v>
      </c>
      <c r="B2575" s="153" t="s">
        <v>356</v>
      </c>
      <c r="C2575" s="50" t="s">
        <v>671</v>
      </c>
      <c r="D2575" s="89" t="str">
        <f t="shared" si="275"/>
        <v>priseench</v>
      </c>
      <c r="E2575" s="90">
        <f>HLOOKUP(D2575,Analytique_compte!$A$3:$S$4,2,FALSE)</f>
        <v>6</v>
      </c>
      <c r="F2575" s="90" t="str">
        <f t="shared" si="272"/>
        <v>Analytique_compte_PCP100_priseench</v>
      </c>
      <c r="G2575" s="154">
        <f t="shared" si="273"/>
        <v>0</v>
      </c>
    </row>
    <row r="2576" spans="1:7" ht="26.4" x14ac:dyDescent="0.25">
      <c r="A2576" s="153" t="str">
        <f>+Identification!$C$4</f>
        <v>100000001</v>
      </c>
      <c r="B2576" s="153" t="s">
        <v>356</v>
      </c>
      <c r="C2576" s="50" t="s">
        <v>672</v>
      </c>
      <c r="D2576" s="89" t="str">
        <f t="shared" si="275"/>
        <v>priseench</v>
      </c>
      <c r="E2576" s="90">
        <f>HLOOKUP(D2576,Analytique_compte!$A$3:$S$4,2,FALSE)</f>
        <v>6</v>
      </c>
      <c r="F2576" s="90" t="str">
        <f t="shared" si="272"/>
        <v>Analytique_compte_PCP101_priseench</v>
      </c>
      <c r="G2576" s="154">
        <f t="shared" si="273"/>
        <v>0</v>
      </c>
    </row>
    <row r="2577" spans="1:7" ht="26.4" x14ac:dyDescent="0.25">
      <c r="A2577" s="153" t="str">
        <f>+Identification!$C$4</f>
        <v>100000001</v>
      </c>
      <c r="B2577" s="153" t="s">
        <v>356</v>
      </c>
      <c r="C2577" s="50" t="s">
        <v>673</v>
      </c>
      <c r="D2577" s="89" t="str">
        <f t="shared" si="275"/>
        <v>priseench</v>
      </c>
      <c r="E2577" s="90">
        <f>HLOOKUP(D2577,Analytique_compte!$A$3:$S$4,2,FALSE)</f>
        <v>6</v>
      </c>
      <c r="F2577" s="90" t="str">
        <f t="shared" si="272"/>
        <v>Analytique_compte_PCP102_priseench</v>
      </c>
      <c r="G2577" s="154">
        <f t="shared" si="273"/>
        <v>0</v>
      </c>
    </row>
    <row r="2578" spans="1:7" ht="26.4" x14ac:dyDescent="0.25">
      <c r="A2578" s="153" t="str">
        <f>+Identification!$C$4</f>
        <v>100000001</v>
      </c>
      <c r="B2578" s="153" t="s">
        <v>356</v>
      </c>
      <c r="C2578" s="50" t="s">
        <v>674</v>
      </c>
      <c r="D2578" s="89" t="str">
        <f t="shared" si="275"/>
        <v>priseench</v>
      </c>
      <c r="E2578" s="90">
        <f>HLOOKUP(D2578,Analytique_compte!$A$3:$S$4,2,FALSE)</f>
        <v>6</v>
      </c>
      <c r="F2578" s="90" t="str">
        <f t="shared" si="272"/>
        <v>Analytique_compte_PCP103_priseench</v>
      </c>
      <c r="G2578" s="154">
        <f t="shared" si="273"/>
        <v>0</v>
      </c>
    </row>
    <row r="2579" spans="1:7" ht="26.4" x14ac:dyDescent="0.25">
      <c r="A2579" s="153" t="str">
        <f>+Identification!$C$4</f>
        <v>100000001</v>
      </c>
      <c r="B2579" s="153" t="s">
        <v>356</v>
      </c>
      <c r="C2579" s="50" t="s">
        <v>675</v>
      </c>
      <c r="D2579" s="89" t="str">
        <f t="shared" si="275"/>
        <v>priseench</v>
      </c>
      <c r="E2579" s="90">
        <f>HLOOKUP(D2579,Analytique_compte!$A$3:$S$4,2,FALSE)</f>
        <v>6</v>
      </c>
      <c r="F2579" s="90" t="str">
        <f t="shared" si="272"/>
        <v>Analytique_compte_PCP104_priseench</v>
      </c>
      <c r="G2579" s="154">
        <f t="shared" si="273"/>
        <v>0</v>
      </c>
    </row>
    <row r="2580" spans="1:7" ht="26.4" x14ac:dyDescent="0.25">
      <c r="A2580" s="153" t="str">
        <f>+Identification!$C$4</f>
        <v>100000001</v>
      </c>
      <c r="B2580" s="153" t="s">
        <v>356</v>
      </c>
      <c r="C2580" s="50" t="s">
        <v>676</v>
      </c>
      <c r="D2580" s="89" t="str">
        <f t="shared" si="275"/>
        <v>priseench</v>
      </c>
      <c r="E2580" s="90">
        <f>HLOOKUP(D2580,Analytique_compte!$A$3:$S$4,2,FALSE)</f>
        <v>6</v>
      </c>
      <c r="F2580" s="90" t="str">
        <f t="shared" si="272"/>
        <v>Analytique_compte_PCP105_priseench</v>
      </c>
      <c r="G2580" s="154">
        <f t="shared" si="273"/>
        <v>0</v>
      </c>
    </row>
    <row r="2581" spans="1:7" ht="26.4" x14ac:dyDescent="0.25">
      <c r="A2581" s="153" t="str">
        <f>+Identification!$C$4</f>
        <v>100000001</v>
      </c>
      <c r="B2581" s="153" t="s">
        <v>356</v>
      </c>
      <c r="C2581" s="50" t="s">
        <v>677</v>
      </c>
      <c r="D2581" s="89" t="str">
        <f t="shared" si="275"/>
        <v>priseench</v>
      </c>
      <c r="E2581" s="90">
        <f>HLOOKUP(D2581,Analytique_compte!$A$3:$S$4,2,FALSE)</f>
        <v>6</v>
      </c>
      <c r="F2581" s="90" t="str">
        <f t="shared" si="272"/>
        <v>Analytique_compte_PCP106_priseench</v>
      </c>
      <c r="G2581" s="154">
        <f t="shared" si="273"/>
        <v>0</v>
      </c>
    </row>
    <row r="2582" spans="1:7" ht="26.4" x14ac:dyDescent="0.25">
      <c r="A2582" s="153" t="str">
        <f>+Identification!$C$4</f>
        <v>100000001</v>
      </c>
      <c r="B2582" s="153" t="s">
        <v>356</v>
      </c>
      <c r="C2582" s="50" t="s">
        <v>678</v>
      </c>
      <c r="D2582" s="89" t="str">
        <f t="shared" si="275"/>
        <v>priseench</v>
      </c>
      <c r="E2582" s="90">
        <f>HLOOKUP(D2582,Analytique_compte!$A$3:$S$4,2,FALSE)</f>
        <v>6</v>
      </c>
      <c r="F2582" s="90" t="str">
        <f t="shared" si="272"/>
        <v>Analytique_compte_PCP107_priseench</v>
      </c>
      <c r="G2582" s="154">
        <f t="shared" si="273"/>
        <v>0</v>
      </c>
    </row>
    <row r="2583" spans="1:7" ht="26.4" x14ac:dyDescent="0.25">
      <c r="A2583" s="153" t="str">
        <f>+Identification!$C$4</f>
        <v>100000001</v>
      </c>
      <c r="B2583" s="153" t="s">
        <v>356</v>
      </c>
      <c r="C2583" s="50" t="s">
        <v>679</v>
      </c>
      <c r="D2583" s="89" t="str">
        <f t="shared" si="275"/>
        <v>priseench</v>
      </c>
      <c r="E2583" s="90">
        <f>HLOOKUP(D2583,Analytique_compte!$A$3:$S$4,2,FALSE)</f>
        <v>6</v>
      </c>
      <c r="F2583" s="90" t="str">
        <f t="shared" si="272"/>
        <v>Analytique_compte_PCP108_priseench</v>
      </c>
      <c r="G2583" s="154">
        <f t="shared" si="273"/>
        <v>0</v>
      </c>
    </row>
    <row r="2584" spans="1:7" ht="26.4" x14ac:dyDescent="0.25">
      <c r="A2584" s="153" t="str">
        <f>+Identification!$C$4</f>
        <v>100000001</v>
      </c>
      <c r="B2584" s="153" t="s">
        <v>356</v>
      </c>
      <c r="C2584" s="50" t="s">
        <v>680</v>
      </c>
      <c r="D2584" s="89" t="str">
        <f t="shared" si="275"/>
        <v>priseench</v>
      </c>
      <c r="E2584" s="90">
        <f>HLOOKUP(D2584,Analytique_compte!$A$3:$S$4,2,FALSE)</f>
        <v>6</v>
      </c>
      <c r="F2584" s="90" t="str">
        <f t="shared" si="272"/>
        <v>Analytique_compte_PCP109_priseench</v>
      </c>
      <c r="G2584" s="154">
        <f t="shared" si="273"/>
        <v>0</v>
      </c>
    </row>
    <row r="2585" spans="1:7" ht="26.4" x14ac:dyDescent="0.25">
      <c r="A2585" s="153" t="str">
        <f>+Identification!$C$4</f>
        <v>100000001</v>
      </c>
      <c r="B2585" s="153" t="s">
        <v>356</v>
      </c>
      <c r="C2585" s="50" t="s">
        <v>681</v>
      </c>
      <c r="D2585" s="89" t="str">
        <f t="shared" si="275"/>
        <v>priseench</v>
      </c>
      <c r="E2585" s="90">
        <f>HLOOKUP(D2585,Analytique_compte!$A$3:$S$4,2,FALSE)</f>
        <v>6</v>
      </c>
      <c r="F2585" s="90" t="str">
        <f t="shared" si="272"/>
        <v>Analytique_compte_PCP110_priseench</v>
      </c>
      <c r="G2585" s="154">
        <f t="shared" si="273"/>
        <v>0</v>
      </c>
    </row>
    <row r="2586" spans="1:7" ht="26.4" x14ac:dyDescent="0.25">
      <c r="A2586" s="153" t="str">
        <f>+Identification!$C$4</f>
        <v>100000001</v>
      </c>
      <c r="B2586" s="153" t="s">
        <v>356</v>
      </c>
      <c r="C2586" s="50" t="s">
        <v>682</v>
      </c>
      <c r="D2586" s="89" t="str">
        <f>+D2553</f>
        <v>priseench</v>
      </c>
      <c r="E2586" s="90">
        <f>HLOOKUP(D2586,Analytique_compte!$A$3:$S$4,2,FALSE)</f>
        <v>6</v>
      </c>
      <c r="F2586" s="90" t="str">
        <f t="shared" si="272"/>
        <v>Analytique_compte_PCP111_priseench</v>
      </c>
      <c r="G2586" s="154">
        <f t="shared" si="273"/>
        <v>0</v>
      </c>
    </row>
    <row r="2587" spans="1:7" ht="26.4" x14ac:dyDescent="0.25">
      <c r="A2587" s="153" t="str">
        <f>+Identification!$C$4</f>
        <v>100000001</v>
      </c>
      <c r="B2587" s="153" t="s">
        <v>356</v>
      </c>
      <c r="C2587" s="50" t="s">
        <v>683</v>
      </c>
      <c r="D2587" s="89" t="str">
        <f>+D2554</f>
        <v>priseench</v>
      </c>
      <c r="E2587" s="90">
        <f>HLOOKUP(D2587,Analytique_compte!$A$3:$S$4,2,FALSE)</f>
        <v>6</v>
      </c>
      <c r="F2587" s="90" t="str">
        <f t="shared" ref="F2587:F2589" si="276">CONCATENATE(B2587,"_",C2587,"_",D2587)</f>
        <v>Analytique_compte_PCP112_priseench</v>
      </c>
      <c r="G2587" s="154">
        <f t="shared" ref="G2587:G2589" si="277">VLOOKUP(C2587,ana_compte,E2587,FALSE)</f>
        <v>0</v>
      </c>
    </row>
    <row r="2588" spans="1:7" ht="26.4" x14ac:dyDescent="0.25">
      <c r="A2588" s="153" t="str">
        <f>+Identification!$C$4</f>
        <v>100000001</v>
      </c>
      <c r="B2588" s="153" t="s">
        <v>356</v>
      </c>
      <c r="C2588" s="50" t="s">
        <v>684</v>
      </c>
      <c r="D2588" s="89" t="str">
        <f>+D2554</f>
        <v>priseench</v>
      </c>
      <c r="E2588" s="90">
        <f>HLOOKUP(D2588,Analytique_compte!$A$3:$S$4,2,FALSE)</f>
        <v>6</v>
      </c>
      <c r="F2588" s="90" t="str">
        <f t="shared" ref="F2588" si="278">CONCATENATE(B2588,"_",C2588,"_",D2588)</f>
        <v>Analytique_compte_PCP113_priseench</v>
      </c>
      <c r="G2588" s="154">
        <f t="shared" ref="G2588" si="279">VLOOKUP(C2588,ana_compte,E2588,FALSE)</f>
        <v>0</v>
      </c>
    </row>
    <row r="2589" spans="1:7" ht="26.4" x14ac:dyDescent="0.25">
      <c r="A2589" s="153" t="str">
        <f>+Identification!$C$4</f>
        <v>100000001</v>
      </c>
      <c r="B2589" s="153" t="s">
        <v>356</v>
      </c>
      <c r="C2589" s="50" t="s">
        <v>685</v>
      </c>
      <c r="D2589" s="89" t="str">
        <f>+D2555</f>
        <v>priseench</v>
      </c>
      <c r="E2589" s="90">
        <f>HLOOKUP(D2589,Analytique_compte!$A$3:$S$4,2,FALSE)</f>
        <v>6</v>
      </c>
      <c r="F2589" s="90" t="str">
        <f t="shared" si="276"/>
        <v>Analytique_compte_PCP114_priseench</v>
      </c>
      <c r="G2589" s="154">
        <f t="shared" si="277"/>
        <v>0</v>
      </c>
    </row>
    <row r="2590" spans="1:7" ht="26.4" x14ac:dyDescent="0.25">
      <c r="A2590" s="153" t="str">
        <f>+Identification!$C$4</f>
        <v>100000001</v>
      </c>
      <c r="B2590" s="153" t="s">
        <v>356</v>
      </c>
      <c r="C2590" s="11" t="s">
        <v>266</v>
      </c>
      <c r="D2590" s="89" t="str">
        <f>+D2553</f>
        <v>priseench</v>
      </c>
      <c r="E2590" s="90">
        <f>HLOOKUP(D2590,Analytique_compte!$A$3:$S$4,2,FALSE)</f>
        <v>6</v>
      </c>
      <c r="F2590" s="90" t="str">
        <f t="shared" si="267"/>
        <v>Analytique_compte_pcptot_priseench</v>
      </c>
      <c r="G2590" s="154">
        <f t="shared" si="268"/>
        <v>0</v>
      </c>
    </row>
    <row r="2591" spans="1:7" ht="26.4" x14ac:dyDescent="0.25">
      <c r="A2591" s="153" t="str">
        <f>+Identification!$C$4</f>
        <v>100000001</v>
      </c>
      <c r="B2591" s="153" t="s">
        <v>356</v>
      </c>
      <c r="C2591" s="11" t="s">
        <v>342</v>
      </c>
      <c r="D2591" s="89" t="str">
        <f t="shared" si="266"/>
        <v>priseench</v>
      </c>
      <c r="E2591" s="90">
        <f>HLOOKUP(D2591,Analytique_compte!$A$3:$S$4,2,FALSE)</f>
        <v>6</v>
      </c>
      <c r="F2591" s="90" t="str">
        <f t="shared" si="267"/>
        <v>Analytique_compte_solde_priseench</v>
      </c>
      <c r="G2591" s="154">
        <f t="shared" si="268"/>
        <v>0</v>
      </c>
    </row>
    <row r="2592" spans="1:7" ht="26.4" x14ac:dyDescent="0.25">
      <c r="A2592" s="135" t="str">
        <f>+Identification!$C$4</f>
        <v>100000001</v>
      </c>
      <c r="B2592" s="135" t="s">
        <v>356</v>
      </c>
      <c r="C2592" s="92" t="s">
        <v>171</v>
      </c>
      <c r="D2592" s="91" t="s">
        <v>296</v>
      </c>
      <c r="E2592" s="93">
        <f>HLOOKUP(D2592,Analytique_compte!$A$3:$S$4,2,FALSE)</f>
        <v>7</v>
      </c>
      <c r="F2592" s="93" t="str">
        <f t="shared" si="267"/>
        <v>Analytique_compte_PCC1_consult</v>
      </c>
      <c r="G2592" s="143">
        <f t="shared" si="268"/>
        <v>0</v>
      </c>
    </row>
    <row r="2593" spans="1:7" ht="26.4" x14ac:dyDescent="0.25">
      <c r="A2593" s="153" t="str">
        <f>+Identification!$C$4</f>
        <v>100000001</v>
      </c>
      <c r="B2593" s="153" t="s">
        <v>356</v>
      </c>
      <c r="C2593" s="11" t="s">
        <v>172</v>
      </c>
      <c r="D2593" s="89" t="str">
        <f>+D2592</f>
        <v>consult</v>
      </c>
      <c r="E2593" s="90">
        <f>HLOOKUP(D2593,Analytique_compte!$A$3:$S$4,2,FALSE)</f>
        <v>7</v>
      </c>
      <c r="F2593" s="90" t="str">
        <f t="shared" si="267"/>
        <v>Analytique_compte_PCC2_consult</v>
      </c>
      <c r="G2593" s="154">
        <f t="shared" si="268"/>
        <v>0</v>
      </c>
    </row>
    <row r="2594" spans="1:7" ht="26.4" x14ac:dyDescent="0.25">
      <c r="A2594" s="153" t="str">
        <f>+Identification!$C$4</f>
        <v>100000001</v>
      </c>
      <c r="B2594" s="153" t="s">
        <v>356</v>
      </c>
      <c r="C2594" s="11" t="s">
        <v>173</v>
      </c>
      <c r="D2594" s="89" t="str">
        <f t="shared" ref="D2594:D2657" si="280">+D2593</f>
        <v>consult</v>
      </c>
      <c r="E2594" s="90">
        <f>HLOOKUP(D2594,Analytique_compte!$A$3:$S$4,2,FALSE)</f>
        <v>7</v>
      </c>
      <c r="F2594" s="90" t="str">
        <f t="shared" si="267"/>
        <v>Analytique_compte_PCC3_consult</v>
      </c>
      <c r="G2594" s="154">
        <f t="shared" si="268"/>
        <v>0</v>
      </c>
    </row>
    <row r="2595" spans="1:7" ht="26.4" x14ac:dyDescent="0.25">
      <c r="A2595" s="153" t="str">
        <f>+Identification!$C$4</f>
        <v>100000001</v>
      </c>
      <c r="B2595" s="153" t="s">
        <v>356</v>
      </c>
      <c r="C2595" s="11" t="s">
        <v>174</v>
      </c>
      <c r="D2595" s="89" t="str">
        <f t="shared" si="280"/>
        <v>consult</v>
      </c>
      <c r="E2595" s="90">
        <f>HLOOKUP(D2595,Analytique_compte!$A$3:$S$4,2,FALSE)</f>
        <v>7</v>
      </c>
      <c r="F2595" s="90" t="str">
        <f t="shared" si="267"/>
        <v>Analytique_compte_PCC4_consult</v>
      </c>
      <c r="G2595" s="154">
        <f t="shared" si="268"/>
        <v>0</v>
      </c>
    </row>
    <row r="2596" spans="1:7" ht="26.4" x14ac:dyDescent="0.25">
      <c r="A2596" s="153" t="str">
        <f>+Identification!$C$4</f>
        <v>100000001</v>
      </c>
      <c r="B2596" s="153" t="s">
        <v>356</v>
      </c>
      <c r="C2596" s="11" t="s">
        <v>175</v>
      </c>
      <c r="D2596" s="89" t="str">
        <f t="shared" si="280"/>
        <v>consult</v>
      </c>
      <c r="E2596" s="90">
        <f>HLOOKUP(D2596,Analytique_compte!$A$3:$S$4,2,FALSE)</f>
        <v>7</v>
      </c>
      <c r="F2596" s="90" t="str">
        <f t="shared" si="267"/>
        <v>Analytique_compte_PCC5_consult</v>
      </c>
      <c r="G2596" s="154">
        <f t="shared" si="268"/>
        <v>0</v>
      </c>
    </row>
    <row r="2597" spans="1:7" ht="26.4" x14ac:dyDescent="0.25">
      <c r="A2597" s="153" t="str">
        <f>+Identification!$C$4</f>
        <v>100000001</v>
      </c>
      <c r="B2597" s="153" t="s">
        <v>356</v>
      </c>
      <c r="C2597" s="11" t="s">
        <v>176</v>
      </c>
      <c r="D2597" s="89" t="str">
        <f t="shared" si="280"/>
        <v>consult</v>
      </c>
      <c r="E2597" s="90">
        <f>HLOOKUP(D2597,Analytique_compte!$A$3:$S$4,2,FALSE)</f>
        <v>7</v>
      </c>
      <c r="F2597" s="90" t="str">
        <f t="shared" si="267"/>
        <v>Analytique_compte_PCC6_consult</v>
      </c>
      <c r="G2597" s="154">
        <f t="shared" si="268"/>
        <v>0</v>
      </c>
    </row>
    <row r="2598" spans="1:7" ht="26.4" x14ac:dyDescent="0.25">
      <c r="A2598" s="153" t="str">
        <f>+Identification!$C$4</f>
        <v>100000001</v>
      </c>
      <c r="B2598" s="153" t="s">
        <v>356</v>
      </c>
      <c r="C2598" s="11" t="s">
        <v>177</v>
      </c>
      <c r="D2598" s="89" t="str">
        <f t="shared" si="280"/>
        <v>consult</v>
      </c>
      <c r="E2598" s="90">
        <f>HLOOKUP(D2598,Analytique_compte!$A$3:$S$4,2,FALSE)</f>
        <v>7</v>
      </c>
      <c r="F2598" s="90" t="str">
        <f t="shared" si="267"/>
        <v>Analytique_compte_PCC7_consult</v>
      </c>
      <c r="G2598" s="154">
        <f t="shared" si="268"/>
        <v>0</v>
      </c>
    </row>
    <row r="2599" spans="1:7" ht="26.4" x14ac:dyDescent="0.25">
      <c r="A2599" s="153" t="str">
        <f>+Identification!$C$4</f>
        <v>100000001</v>
      </c>
      <c r="B2599" s="153" t="s">
        <v>356</v>
      </c>
      <c r="C2599" s="11" t="s">
        <v>178</v>
      </c>
      <c r="D2599" s="89" t="str">
        <f t="shared" si="280"/>
        <v>consult</v>
      </c>
      <c r="E2599" s="90">
        <f>HLOOKUP(D2599,Analytique_compte!$A$3:$S$4,2,FALSE)</f>
        <v>7</v>
      </c>
      <c r="F2599" s="90" t="str">
        <f t="shared" si="267"/>
        <v>Analytique_compte_PCC8_consult</v>
      </c>
      <c r="G2599" s="154">
        <f t="shared" si="268"/>
        <v>0</v>
      </c>
    </row>
    <row r="2600" spans="1:7" ht="26.4" x14ac:dyDescent="0.25">
      <c r="A2600" s="153" t="str">
        <f>+Identification!$C$4</f>
        <v>100000001</v>
      </c>
      <c r="B2600" s="153" t="s">
        <v>356</v>
      </c>
      <c r="C2600" s="11" t="s">
        <v>179</v>
      </c>
      <c r="D2600" s="89" t="str">
        <f t="shared" si="280"/>
        <v>consult</v>
      </c>
      <c r="E2600" s="90">
        <f>HLOOKUP(D2600,Analytique_compte!$A$3:$S$4,2,FALSE)</f>
        <v>7</v>
      </c>
      <c r="F2600" s="90" t="str">
        <f t="shared" si="267"/>
        <v>Analytique_compte_PCC9_consult</v>
      </c>
      <c r="G2600" s="154">
        <f t="shared" si="268"/>
        <v>0</v>
      </c>
    </row>
    <row r="2601" spans="1:7" ht="26.4" x14ac:dyDescent="0.25">
      <c r="A2601" s="153" t="str">
        <f>+Identification!$C$4</f>
        <v>100000001</v>
      </c>
      <c r="B2601" s="153" t="s">
        <v>356</v>
      </c>
      <c r="C2601" s="11" t="s">
        <v>180</v>
      </c>
      <c r="D2601" s="89" t="str">
        <f t="shared" si="280"/>
        <v>consult</v>
      </c>
      <c r="E2601" s="90">
        <f>HLOOKUP(D2601,Analytique_compte!$A$3:$S$4,2,FALSE)</f>
        <v>7</v>
      </c>
      <c r="F2601" s="90" t="str">
        <f t="shared" si="267"/>
        <v>Analytique_compte_PCC10_consult</v>
      </c>
      <c r="G2601" s="154">
        <f t="shared" si="268"/>
        <v>0</v>
      </c>
    </row>
    <row r="2602" spans="1:7" ht="26.4" x14ac:dyDescent="0.25">
      <c r="A2602" s="153" t="str">
        <f>+Identification!$C$4</f>
        <v>100000001</v>
      </c>
      <c r="B2602" s="153" t="s">
        <v>356</v>
      </c>
      <c r="C2602" s="11" t="s">
        <v>181</v>
      </c>
      <c r="D2602" s="89" t="str">
        <f t="shared" si="280"/>
        <v>consult</v>
      </c>
      <c r="E2602" s="90">
        <f>HLOOKUP(D2602,Analytique_compte!$A$3:$S$4,2,FALSE)</f>
        <v>7</v>
      </c>
      <c r="F2602" s="90" t="str">
        <f t="shared" si="267"/>
        <v>Analytique_compte_PCC11_consult</v>
      </c>
      <c r="G2602" s="154">
        <f t="shared" si="268"/>
        <v>0</v>
      </c>
    </row>
    <row r="2603" spans="1:7" ht="26.4" x14ac:dyDescent="0.25">
      <c r="A2603" s="153" t="str">
        <f>+Identification!$C$4</f>
        <v>100000001</v>
      </c>
      <c r="B2603" s="153" t="s">
        <v>356</v>
      </c>
      <c r="C2603" s="11" t="s">
        <v>182</v>
      </c>
      <c r="D2603" s="89" t="str">
        <f t="shared" si="280"/>
        <v>consult</v>
      </c>
      <c r="E2603" s="90">
        <f>HLOOKUP(D2603,Analytique_compte!$A$3:$S$4,2,FALSE)</f>
        <v>7</v>
      </c>
      <c r="F2603" s="90" t="str">
        <f t="shared" si="267"/>
        <v>Analytique_compte_PCC12_consult</v>
      </c>
      <c r="G2603" s="154">
        <f t="shared" si="268"/>
        <v>0</v>
      </c>
    </row>
    <row r="2604" spans="1:7" ht="26.4" x14ac:dyDescent="0.25">
      <c r="A2604" s="153" t="str">
        <f>+Identification!$C$4</f>
        <v>100000001</v>
      </c>
      <c r="B2604" s="153" t="s">
        <v>356</v>
      </c>
      <c r="C2604" s="11" t="s">
        <v>183</v>
      </c>
      <c r="D2604" s="89" t="str">
        <f t="shared" si="280"/>
        <v>consult</v>
      </c>
      <c r="E2604" s="90">
        <f>HLOOKUP(D2604,Analytique_compte!$A$3:$S$4,2,FALSE)</f>
        <v>7</v>
      </c>
      <c r="F2604" s="90" t="str">
        <f t="shared" si="267"/>
        <v>Analytique_compte_PCC13_consult</v>
      </c>
      <c r="G2604" s="154">
        <f t="shared" si="268"/>
        <v>0</v>
      </c>
    </row>
    <row r="2605" spans="1:7" ht="26.4" x14ac:dyDescent="0.25">
      <c r="A2605" s="153" t="str">
        <f>+Identification!$C$4</f>
        <v>100000001</v>
      </c>
      <c r="B2605" s="153" t="s">
        <v>356</v>
      </c>
      <c r="C2605" s="11" t="s">
        <v>184</v>
      </c>
      <c r="D2605" s="89" t="str">
        <f t="shared" si="280"/>
        <v>consult</v>
      </c>
      <c r="E2605" s="90">
        <f>HLOOKUP(D2605,Analytique_compte!$A$3:$S$4,2,FALSE)</f>
        <v>7</v>
      </c>
      <c r="F2605" s="90" t="str">
        <f t="shared" si="267"/>
        <v>Analytique_compte_PCC14_consult</v>
      </c>
      <c r="G2605" s="154">
        <f t="shared" si="268"/>
        <v>0</v>
      </c>
    </row>
    <row r="2606" spans="1:7" ht="26.4" x14ac:dyDescent="0.25">
      <c r="A2606" s="153" t="str">
        <f>+Identification!$C$4</f>
        <v>100000001</v>
      </c>
      <c r="B2606" s="153" t="s">
        <v>356</v>
      </c>
      <c r="C2606" s="11" t="s">
        <v>185</v>
      </c>
      <c r="D2606" s="89" t="str">
        <f t="shared" si="280"/>
        <v>consult</v>
      </c>
      <c r="E2606" s="90">
        <f>HLOOKUP(D2606,Analytique_compte!$A$3:$S$4,2,FALSE)</f>
        <v>7</v>
      </c>
      <c r="F2606" s="90" t="str">
        <f t="shared" si="267"/>
        <v>Analytique_compte_PCC15_consult</v>
      </c>
      <c r="G2606" s="154">
        <f t="shared" si="268"/>
        <v>0</v>
      </c>
    </row>
    <row r="2607" spans="1:7" ht="26.4" x14ac:dyDescent="0.25">
      <c r="A2607" s="153" t="str">
        <f>+Identification!$C$4</f>
        <v>100000001</v>
      </c>
      <c r="B2607" s="153" t="s">
        <v>356</v>
      </c>
      <c r="C2607" s="11" t="s">
        <v>186</v>
      </c>
      <c r="D2607" s="89" t="str">
        <f t="shared" si="280"/>
        <v>consult</v>
      </c>
      <c r="E2607" s="90">
        <f>HLOOKUP(D2607,Analytique_compte!$A$3:$S$4,2,FALSE)</f>
        <v>7</v>
      </c>
      <c r="F2607" s="90" t="str">
        <f t="shared" si="267"/>
        <v>Analytique_compte_PCC16_consult</v>
      </c>
      <c r="G2607" s="154">
        <f t="shared" si="268"/>
        <v>0</v>
      </c>
    </row>
    <row r="2608" spans="1:7" ht="26.4" x14ac:dyDescent="0.25">
      <c r="A2608" s="153" t="str">
        <f>+Identification!$C$4</f>
        <v>100000001</v>
      </c>
      <c r="B2608" s="153" t="s">
        <v>356</v>
      </c>
      <c r="C2608" s="11" t="s">
        <v>187</v>
      </c>
      <c r="D2608" s="89" t="str">
        <f t="shared" si="280"/>
        <v>consult</v>
      </c>
      <c r="E2608" s="90">
        <f>HLOOKUP(D2608,Analytique_compte!$A$3:$S$4,2,FALSE)</f>
        <v>7</v>
      </c>
      <c r="F2608" s="90" t="str">
        <f t="shared" si="267"/>
        <v>Analytique_compte_PCC17_consult</v>
      </c>
      <c r="G2608" s="154">
        <f t="shared" si="268"/>
        <v>0</v>
      </c>
    </row>
    <row r="2609" spans="1:7" ht="26.4" x14ac:dyDescent="0.25">
      <c r="A2609" s="153" t="str">
        <f>+Identification!$C$4</f>
        <v>100000001</v>
      </c>
      <c r="B2609" s="153" t="s">
        <v>356</v>
      </c>
      <c r="C2609" s="11" t="s">
        <v>188</v>
      </c>
      <c r="D2609" s="89" t="str">
        <f t="shared" si="280"/>
        <v>consult</v>
      </c>
      <c r="E2609" s="90">
        <f>HLOOKUP(D2609,Analytique_compte!$A$3:$S$4,2,FALSE)</f>
        <v>7</v>
      </c>
      <c r="F2609" s="90" t="str">
        <f t="shared" si="267"/>
        <v>Analytique_compte_PCC18_consult</v>
      </c>
      <c r="G2609" s="154">
        <f t="shared" si="268"/>
        <v>0</v>
      </c>
    </row>
    <row r="2610" spans="1:7" ht="26.4" x14ac:dyDescent="0.25">
      <c r="A2610" s="153" t="str">
        <f>+Identification!$C$4</f>
        <v>100000001</v>
      </c>
      <c r="B2610" s="153" t="s">
        <v>356</v>
      </c>
      <c r="C2610" s="11" t="s">
        <v>189</v>
      </c>
      <c r="D2610" s="89" t="str">
        <f t="shared" si="280"/>
        <v>consult</v>
      </c>
      <c r="E2610" s="90">
        <f>HLOOKUP(D2610,Analytique_compte!$A$3:$S$4,2,FALSE)</f>
        <v>7</v>
      </c>
      <c r="F2610" s="90" t="str">
        <f t="shared" si="267"/>
        <v>Analytique_compte_PCC19_consult</v>
      </c>
      <c r="G2610" s="154">
        <f t="shared" si="268"/>
        <v>0</v>
      </c>
    </row>
    <row r="2611" spans="1:7" ht="26.4" x14ac:dyDescent="0.25">
      <c r="A2611" s="153" t="str">
        <f>+Identification!$C$4</f>
        <v>100000001</v>
      </c>
      <c r="B2611" s="153" t="s">
        <v>356</v>
      </c>
      <c r="C2611" s="11" t="s">
        <v>190</v>
      </c>
      <c r="D2611" s="89" t="str">
        <f t="shared" si="280"/>
        <v>consult</v>
      </c>
      <c r="E2611" s="90">
        <f>HLOOKUP(D2611,Analytique_compte!$A$3:$S$4,2,FALSE)</f>
        <v>7</v>
      </c>
      <c r="F2611" s="90" t="str">
        <f t="shared" si="267"/>
        <v>Analytique_compte_PCC20_consult</v>
      </c>
      <c r="G2611" s="154">
        <f t="shared" si="268"/>
        <v>0</v>
      </c>
    </row>
    <row r="2612" spans="1:7" ht="26.4" x14ac:dyDescent="0.25">
      <c r="A2612" s="153" t="str">
        <f>+Identification!$C$4</f>
        <v>100000001</v>
      </c>
      <c r="B2612" s="153" t="s">
        <v>356</v>
      </c>
      <c r="C2612" s="11" t="s">
        <v>191</v>
      </c>
      <c r="D2612" s="89" t="str">
        <f t="shared" si="280"/>
        <v>consult</v>
      </c>
      <c r="E2612" s="90">
        <f>HLOOKUP(D2612,Analytique_compte!$A$3:$S$4,2,FALSE)</f>
        <v>7</v>
      </c>
      <c r="F2612" s="90" t="str">
        <f t="shared" si="267"/>
        <v>Analytique_compte_PCC21_consult</v>
      </c>
      <c r="G2612" s="154">
        <f t="shared" si="268"/>
        <v>0</v>
      </c>
    </row>
    <row r="2613" spans="1:7" ht="26.4" x14ac:dyDescent="0.25">
      <c r="A2613" s="153" t="str">
        <f>+Identification!$C$4</f>
        <v>100000001</v>
      </c>
      <c r="B2613" s="153" t="s">
        <v>356</v>
      </c>
      <c r="C2613" s="11" t="s">
        <v>192</v>
      </c>
      <c r="D2613" s="89" t="str">
        <f t="shared" si="280"/>
        <v>consult</v>
      </c>
      <c r="E2613" s="90">
        <f>HLOOKUP(D2613,Analytique_compte!$A$3:$S$4,2,FALSE)</f>
        <v>7</v>
      </c>
      <c r="F2613" s="90" t="str">
        <f t="shared" si="267"/>
        <v>Analytique_compte_PCC22_consult</v>
      </c>
      <c r="G2613" s="154">
        <f t="shared" si="268"/>
        <v>0</v>
      </c>
    </row>
    <row r="2614" spans="1:7" ht="26.4" x14ac:dyDescent="0.25">
      <c r="A2614" s="153" t="str">
        <f>+Identification!$C$4</f>
        <v>100000001</v>
      </c>
      <c r="B2614" s="153" t="s">
        <v>356</v>
      </c>
      <c r="C2614" s="11" t="s">
        <v>193</v>
      </c>
      <c r="D2614" s="89" t="str">
        <f t="shared" si="280"/>
        <v>consult</v>
      </c>
      <c r="E2614" s="90">
        <f>HLOOKUP(D2614,Analytique_compte!$A$3:$S$4,2,FALSE)</f>
        <v>7</v>
      </c>
      <c r="F2614" s="90" t="str">
        <f t="shared" si="267"/>
        <v>Analytique_compte_PCC23_consult</v>
      </c>
      <c r="G2614" s="154">
        <f t="shared" si="268"/>
        <v>0</v>
      </c>
    </row>
    <row r="2615" spans="1:7" ht="26.4" x14ac:dyDescent="0.25">
      <c r="A2615" s="153" t="str">
        <f>+Identification!$C$4</f>
        <v>100000001</v>
      </c>
      <c r="B2615" s="153" t="s">
        <v>356</v>
      </c>
      <c r="C2615" s="11" t="s">
        <v>194</v>
      </c>
      <c r="D2615" s="89" t="str">
        <f t="shared" si="280"/>
        <v>consult</v>
      </c>
      <c r="E2615" s="90">
        <f>HLOOKUP(D2615,Analytique_compte!$A$3:$S$4,2,FALSE)</f>
        <v>7</v>
      </c>
      <c r="F2615" s="90" t="str">
        <f t="shared" si="267"/>
        <v>Analytique_compte_PCC24_consult</v>
      </c>
      <c r="G2615" s="154">
        <f t="shared" si="268"/>
        <v>0</v>
      </c>
    </row>
    <row r="2616" spans="1:7" ht="26.4" x14ac:dyDescent="0.25">
      <c r="A2616" s="153" t="str">
        <f>+Identification!$C$4</f>
        <v>100000001</v>
      </c>
      <c r="B2616" s="153" t="s">
        <v>356</v>
      </c>
      <c r="C2616" s="11" t="s">
        <v>195</v>
      </c>
      <c r="D2616" s="89" t="str">
        <f t="shared" si="280"/>
        <v>consult</v>
      </c>
      <c r="E2616" s="90">
        <f>HLOOKUP(D2616,Analytique_compte!$A$3:$S$4,2,FALSE)</f>
        <v>7</v>
      </c>
      <c r="F2616" s="90" t="str">
        <f t="shared" si="267"/>
        <v>Analytique_compte_PCC25_consult</v>
      </c>
      <c r="G2616" s="154">
        <f t="shared" si="268"/>
        <v>0</v>
      </c>
    </row>
    <row r="2617" spans="1:7" ht="26.4" x14ac:dyDescent="0.25">
      <c r="A2617" s="153" t="str">
        <f>+Identification!$C$4</f>
        <v>100000001</v>
      </c>
      <c r="B2617" s="153" t="s">
        <v>356</v>
      </c>
      <c r="C2617" s="11" t="s">
        <v>196</v>
      </c>
      <c r="D2617" s="89" t="str">
        <f t="shared" si="280"/>
        <v>consult</v>
      </c>
      <c r="E2617" s="90">
        <f>HLOOKUP(D2617,Analytique_compte!$A$3:$S$4,2,FALSE)</f>
        <v>7</v>
      </c>
      <c r="F2617" s="90" t="str">
        <f t="shared" si="267"/>
        <v>Analytique_compte_PCC26_consult</v>
      </c>
      <c r="G2617" s="154">
        <f t="shared" si="268"/>
        <v>0</v>
      </c>
    </row>
    <row r="2618" spans="1:7" ht="26.4" x14ac:dyDescent="0.25">
      <c r="A2618" s="153" t="str">
        <f>+Identification!$C$4</f>
        <v>100000001</v>
      </c>
      <c r="B2618" s="153" t="s">
        <v>356</v>
      </c>
      <c r="C2618" s="11" t="s">
        <v>197</v>
      </c>
      <c r="D2618" s="89" t="str">
        <f t="shared" si="280"/>
        <v>consult</v>
      </c>
      <c r="E2618" s="90">
        <f>HLOOKUP(D2618,Analytique_compte!$A$3:$S$4,2,FALSE)</f>
        <v>7</v>
      </c>
      <c r="F2618" s="90" t="str">
        <f t="shared" si="267"/>
        <v>Analytique_compte_PCC27_consult</v>
      </c>
      <c r="G2618" s="154">
        <f t="shared" si="268"/>
        <v>0</v>
      </c>
    </row>
    <row r="2619" spans="1:7" ht="26.4" x14ac:dyDescent="0.25">
      <c r="A2619" s="153" t="str">
        <f>+Identification!$C$4</f>
        <v>100000001</v>
      </c>
      <c r="B2619" s="153" t="s">
        <v>356</v>
      </c>
      <c r="C2619" s="11" t="s">
        <v>198</v>
      </c>
      <c r="D2619" s="89" t="str">
        <f t="shared" si="280"/>
        <v>consult</v>
      </c>
      <c r="E2619" s="90">
        <f>HLOOKUP(D2619,Analytique_compte!$A$3:$S$4,2,FALSE)</f>
        <v>7</v>
      </c>
      <c r="F2619" s="90" t="str">
        <f t="shared" si="267"/>
        <v>Analytique_compte_PCC28_consult</v>
      </c>
      <c r="G2619" s="154">
        <f t="shared" si="268"/>
        <v>0</v>
      </c>
    </row>
    <row r="2620" spans="1:7" ht="26.4" x14ac:dyDescent="0.25">
      <c r="A2620" s="153" t="str">
        <f>+Identification!$C$4</f>
        <v>100000001</v>
      </c>
      <c r="B2620" s="153" t="s">
        <v>356</v>
      </c>
      <c r="C2620" s="11" t="s">
        <v>199</v>
      </c>
      <c r="D2620" s="89" t="str">
        <f t="shared" si="280"/>
        <v>consult</v>
      </c>
      <c r="E2620" s="90">
        <f>HLOOKUP(D2620,Analytique_compte!$A$3:$S$4,2,FALSE)</f>
        <v>7</v>
      </c>
      <c r="F2620" s="90" t="str">
        <f t="shared" si="267"/>
        <v>Analytique_compte_PCC29_consult</v>
      </c>
      <c r="G2620" s="154">
        <f t="shared" si="268"/>
        <v>0</v>
      </c>
    </row>
    <row r="2621" spans="1:7" ht="26.4" x14ac:dyDescent="0.25">
      <c r="A2621" s="153" t="str">
        <f>+Identification!$C$4</f>
        <v>100000001</v>
      </c>
      <c r="B2621" s="153" t="s">
        <v>356</v>
      </c>
      <c r="C2621" s="11" t="s">
        <v>200</v>
      </c>
      <c r="D2621" s="89" t="str">
        <f t="shared" si="280"/>
        <v>consult</v>
      </c>
      <c r="E2621" s="90">
        <f>HLOOKUP(D2621,Analytique_compte!$A$3:$S$4,2,FALSE)</f>
        <v>7</v>
      </c>
      <c r="F2621" s="90" t="str">
        <f t="shared" si="267"/>
        <v>Analytique_compte_PCC30_consult</v>
      </c>
      <c r="G2621" s="154">
        <f t="shared" si="268"/>
        <v>0</v>
      </c>
    </row>
    <row r="2622" spans="1:7" ht="26.4" x14ac:dyDescent="0.25">
      <c r="A2622" s="153" t="str">
        <f>+Identification!$C$4</f>
        <v>100000001</v>
      </c>
      <c r="B2622" s="153" t="s">
        <v>356</v>
      </c>
      <c r="C2622" s="11" t="s">
        <v>201</v>
      </c>
      <c r="D2622" s="89" t="str">
        <f t="shared" si="280"/>
        <v>consult</v>
      </c>
      <c r="E2622" s="90">
        <f>HLOOKUP(D2622,Analytique_compte!$A$3:$S$4,2,FALSE)</f>
        <v>7</v>
      </c>
      <c r="F2622" s="90" t="str">
        <f t="shared" si="267"/>
        <v>Analytique_compte_PCC31_consult</v>
      </c>
      <c r="G2622" s="154">
        <f t="shared" si="268"/>
        <v>0</v>
      </c>
    </row>
    <row r="2623" spans="1:7" ht="26.4" x14ac:dyDescent="0.25">
      <c r="A2623" s="153" t="str">
        <f>+Identification!$C$4</f>
        <v>100000001</v>
      </c>
      <c r="B2623" s="153" t="s">
        <v>356</v>
      </c>
      <c r="C2623" s="11" t="s">
        <v>202</v>
      </c>
      <c r="D2623" s="89" t="str">
        <f t="shared" si="280"/>
        <v>consult</v>
      </c>
      <c r="E2623" s="90">
        <f>HLOOKUP(D2623,Analytique_compte!$A$3:$S$4,2,FALSE)</f>
        <v>7</v>
      </c>
      <c r="F2623" s="90" t="str">
        <f t="shared" si="267"/>
        <v>Analytique_compte_PCC32_consult</v>
      </c>
      <c r="G2623" s="154">
        <f t="shared" si="268"/>
        <v>0</v>
      </c>
    </row>
    <row r="2624" spans="1:7" ht="26.4" x14ac:dyDescent="0.25">
      <c r="A2624" s="153" t="str">
        <f>+Identification!$C$4</f>
        <v>100000001</v>
      </c>
      <c r="B2624" s="153" t="s">
        <v>356</v>
      </c>
      <c r="C2624" s="11" t="s">
        <v>203</v>
      </c>
      <c r="D2624" s="89" t="str">
        <f t="shared" si="280"/>
        <v>consult</v>
      </c>
      <c r="E2624" s="90">
        <f>HLOOKUP(D2624,Analytique_compte!$A$3:$S$4,2,FALSE)</f>
        <v>7</v>
      </c>
      <c r="F2624" s="90" t="str">
        <f t="shared" si="267"/>
        <v>Analytique_compte_PCC33_consult</v>
      </c>
      <c r="G2624" s="154">
        <f t="shared" si="268"/>
        <v>0</v>
      </c>
    </row>
    <row r="2625" spans="1:7" ht="26.4" x14ac:dyDescent="0.25">
      <c r="A2625" s="153" t="str">
        <f>+Identification!$C$4</f>
        <v>100000001</v>
      </c>
      <c r="B2625" s="153" t="s">
        <v>356</v>
      </c>
      <c r="C2625" s="11" t="s">
        <v>204</v>
      </c>
      <c r="D2625" s="89" t="str">
        <f t="shared" si="280"/>
        <v>consult</v>
      </c>
      <c r="E2625" s="90">
        <f>HLOOKUP(D2625,Analytique_compte!$A$3:$S$4,2,FALSE)</f>
        <v>7</v>
      </c>
      <c r="F2625" s="90" t="str">
        <f t="shared" si="267"/>
        <v>Analytique_compte_PCC34_consult</v>
      </c>
      <c r="G2625" s="154">
        <f t="shared" si="268"/>
        <v>0</v>
      </c>
    </row>
    <row r="2626" spans="1:7" ht="26.4" x14ac:dyDescent="0.25">
      <c r="A2626" s="153" t="str">
        <f>+Identification!$C$4</f>
        <v>100000001</v>
      </c>
      <c r="B2626" s="153" t="s">
        <v>356</v>
      </c>
      <c r="C2626" s="11" t="s">
        <v>205</v>
      </c>
      <c r="D2626" s="89" t="str">
        <f t="shared" si="280"/>
        <v>consult</v>
      </c>
      <c r="E2626" s="90">
        <f>HLOOKUP(D2626,Analytique_compte!$A$3:$S$4,2,FALSE)</f>
        <v>7</v>
      </c>
      <c r="F2626" s="90" t="str">
        <f t="shared" si="267"/>
        <v>Analytique_compte_PCC35_consult</v>
      </c>
      <c r="G2626" s="154">
        <f t="shared" si="268"/>
        <v>0</v>
      </c>
    </row>
    <row r="2627" spans="1:7" ht="26.4" x14ac:dyDescent="0.25">
      <c r="A2627" s="153" t="str">
        <f>+Identification!$C$4</f>
        <v>100000001</v>
      </c>
      <c r="B2627" s="153" t="s">
        <v>356</v>
      </c>
      <c r="C2627" s="11" t="s">
        <v>206</v>
      </c>
      <c r="D2627" s="89" t="str">
        <f t="shared" si="280"/>
        <v>consult</v>
      </c>
      <c r="E2627" s="90">
        <f>HLOOKUP(D2627,Analytique_compte!$A$3:$S$4,2,FALSE)</f>
        <v>7</v>
      </c>
      <c r="F2627" s="90" t="str">
        <f t="shared" si="267"/>
        <v>Analytique_compte_PCC36_consult</v>
      </c>
      <c r="G2627" s="154">
        <f t="shared" si="268"/>
        <v>0</v>
      </c>
    </row>
    <row r="2628" spans="1:7" ht="26.4" x14ac:dyDescent="0.25">
      <c r="A2628" s="153" t="str">
        <f>+Identification!$C$4</f>
        <v>100000001</v>
      </c>
      <c r="B2628" s="153" t="s">
        <v>356</v>
      </c>
      <c r="C2628" s="11" t="s">
        <v>207</v>
      </c>
      <c r="D2628" s="89" t="str">
        <f t="shared" si="280"/>
        <v>consult</v>
      </c>
      <c r="E2628" s="90">
        <f>HLOOKUP(D2628,Analytique_compte!$A$3:$S$4,2,FALSE)</f>
        <v>7</v>
      </c>
      <c r="F2628" s="90" t="str">
        <f t="shared" ref="F2628:F2707" si="281">CONCATENATE(B2628,"_",C2628,"_",D2628)</f>
        <v>Analytique_compte_PCC37_consult</v>
      </c>
      <c r="G2628" s="154">
        <f t="shared" si="268"/>
        <v>0</v>
      </c>
    </row>
    <row r="2629" spans="1:7" ht="26.4" x14ac:dyDescent="0.25">
      <c r="A2629" s="153" t="str">
        <f>+Identification!$C$4</f>
        <v>100000001</v>
      </c>
      <c r="B2629" s="153" t="s">
        <v>356</v>
      </c>
      <c r="C2629" s="11" t="s">
        <v>208</v>
      </c>
      <c r="D2629" s="89" t="str">
        <f t="shared" si="280"/>
        <v>consult</v>
      </c>
      <c r="E2629" s="90">
        <f>HLOOKUP(D2629,Analytique_compte!$A$3:$S$4,2,FALSE)</f>
        <v>7</v>
      </c>
      <c r="F2629" s="90" t="str">
        <f t="shared" si="281"/>
        <v>Analytique_compte_PCC38_consult</v>
      </c>
      <c r="G2629" s="154">
        <f t="shared" si="268"/>
        <v>0</v>
      </c>
    </row>
    <row r="2630" spans="1:7" ht="26.4" x14ac:dyDescent="0.25">
      <c r="A2630" s="153" t="str">
        <f>+Identification!$C$4</f>
        <v>100000001</v>
      </c>
      <c r="B2630" s="153" t="s">
        <v>356</v>
      </c>
      <c r="C2630" s="11" t="s">
        <v>209</v>
      </c>
      <c r="D2630" s="89" t="str">
        <f t="shared" si="280"/>
        <v>consult</v>
      </c>
      <c r="E2630" s="90">
        <f>HLOOKUP(D2630,Analytique_compte!$A$3:$S$4,2,FALSE)</f>
        <v>7</v>
      </c>
      <c r="F2630" s="90" t="str">
        <f t="shared" si="281"/>
        <v>Analytique_compte_PCC39_consult</v>
      </c>
      <c r="G2630" s="154">
        <f t="shared" si="268"/>
        <v>0</v>
      </c>
    </row>
    <row r="2631" spans="1:7" ht="26.4" x14ac:dyDescent="0.25">
      <c r="A2631" s="153" t="str">
        <f>+Identification!$C$4</f>
        <v>100000001</v>
      </c>
      <c r="B2631" s="153" t="s">
        <v>356</v>
      </c>
      <c r="C2631" s="11" t="s">
        <v>210</v>
      </c>
      <c r="D2631" s="89" t="str">
        <f t="shared" si="280"/>
        <v>consult</v>
      </c>
      <c r="E2631" s="90">
        <f>HLOOKUP(D2631,Analytique_compte!$A$3:$S$4,2,FALSE)</f>
        <v>7</v>
      </c>
      <c r="F2631" s="90" t="str">
        <f t="shared" si="281"/>
        <v>Analytique_compte_PCC40_consult</v>
      </c>
      <c r="G2631" s="154">
        <f t="shared" si="268"/>
        <v>0</v>
      </c>
    </row>
    <row r="2632" spans="1:7" ht="26.4" x14ac:dyDescent="0.25">
      <c r="A2632" s="153" t="str">
        <f>+Identification!$C$4</f>
        <v>100000001</v>
      </c>
      <c r="B2632" s="153" t="s">
        <v>356</v>
      </c>
      <c r="C2632" s="11" t="s">
        <v>211</v>
      </c>
      <c r="D2632" s="89" t="str">
        <f t="shared" si="280"/>
        <v>consult</v>
      </c>
      <c r="E2632" s="90">
        <f>HLOOKUP(D2632,Analytique_compte!$A$3:$S$4,2,FALSE)</f>
        <v>7</v>
      </c>
      <c r="F2632" s="90" t="str">
        <f t="shared" si="281"/>
        <v>Analytique_compte_PCC41_consult</v>
      </c>
      <c r="G2632" s="154">
        <f t="shared" si="268"/>
        <v>0</v>
      </c>
    </row>
    <row r="2633" spans="1:7" ht="26.4" x14ac:dyDescent="0.25">
      <c r="A2633" s="153" t="str">
        <f>+Identification!$C$4</f>
        <v>100000001</v>
      </c>
      <c r="B2633" s="153" t="s">
        <v>356</v>
      </c>
      <c r="C2633" s="11" t="s">
        <v>212</v>
      </c>
      <c r="D2633" s="89" t="str">
        <f t="shared" si="280"/>
        <v>consult</v>
      </c>
      <c r="E2633" s="90">
        <f>HLOOKUP(D2633,Analytique_compte!$A$3:$S$4,2,FALSE)</f>
        <v>7</v>
      </c>
      <c r="F2633" s="90" t="str">
        <f t="shared" si="281"/>
        <v>Analytique_compte_PCC42_consult</v>
      </c>
      <c r="G2633" s="154">
        <f t="shared" si="268"/>
        <v>0</v>
      </c>
    </row>
    <row r="2634" spans="1:7" ht="26.4" x14ac:dyDescent="0.25">
      <c r="A2634" s="153" t="str">
        <f>+Identification!$C$4</f>
        <v>100000001</v>
      </c>
      <c r="B2634" s="153" t="s">
        <v>356</v>
      </c>
      <c r="C2634" s="11" t="s">
        <v>213</v>
      </c>
      <c r="D2634" s="89" t="str">
        <f t="shared" si="280"/>
        <v>consult</v>
      </c>
      <c r="E2634" s="90">
        <f>HLOOKUP(D2634,Analytique_compte!$A$3:$S$4,2,FALSE)</f>
        <v>7</v>
      </c>
      <c r="F2634" s="90" t="str">
        <f t="shared" si="281"/>
        <v>Analytique_compte_PCC43_consult</v>
      </c>
      <c r="G2634" s="154">
        <f t="shared" si="268"/>
        <v>0</v>
      </c>
    </row>
    <row r="2635" spans="1:7" ht="26.4" x14ac:dyDescent="0.25">
      <c r="A2635" s="153" t="str">
        <f>+Identification!$C$4</f>
        <v>100000001</v>
      </c>
      <c r="B2635" s="153" t="s">
        <v>356</v>
      </c>
      <c r="C2635" s="11" t="s">
        <v>214</v>
      </c>
      <c r="D2635" s="89" t="str">
        <f t="shared" si="280"/>
        <v>consult</v>
      </c>
      <c r="E2635" s="90">
        <f>HLOOKUP(D2635,Analytique_compte!$A$3:$S$4,2,FALSE)</f>
        <v>7</v>
      </c>
      <c r="F2635" s="90" t="str">
        <f t="shared" si="281"/>
        <v>Analytique_compte_PCC44_consult</v>
      </c>
      <c r="G2635" s="154">
        <f t="shared" si="268"/>
        <v>0</v>
      </c>
    </row>
    <row r="2636" spans="1:7" ht="26.4" x14ac:dyDescent="0.25">
      <c r="A2636" s="153" t="str">
        <f>+Identification!$C$4</f>
        <v>100000001</v>
      </c>
      <c r="B2636" s="153" t="s">
        <v>356</v>
      </c>
      <c r="C2636" s="11" t="s">
        <v>215</v>
      </c>
      <c r="D2636" s="89" t="str">
        <f t="shared" si="280"/>
        <v>consult</v>
      </c>
      <c r="E2636" s="90">
        <f>HLOOKUP(D2636,Analytique_compte!$A$3:$S$4,2,FALSE)</f>
        <v>7</v>
      </c>
      <c r="F2636" s="90" t="str">
        <f t="shared" si="281"/>
        <v>Analytique_compte_PCC45_consult</v>
      </c>
      <c r="G2636" s="154">
        <f t="shared" si="268"/>
        <v>0</v>
      </c>
    </row>
    <row r="2637" spans="1:7" ht="26.4" x14ac:dyDescent="0.25">
      <c r="A2637" s="153" t="str">
        <f>+Identification!$C$4</f>
        <v>100000001</v>
      </c>
      <c r="B2637" s="153" t="s">
        <v>356</v>
      </c>
      <c r="C2637" s="11" t="s">
        <v>216</v>
      </c>
      <c r="D2637" s="89" t="str">
        <f t="shared" si="280"/>
        <v>consult</v>
      </c>
      <c r="E2637" s="90">
        <f>HLOOKUP(D2637,Analytique_compte!$A$3:$S$4,2,FALSE)</f>
        <v>7</v>
      </c>
      <c r="F2637" s="90" t="str">
        <f t="shared" si="281"/>
        <v>Analytique_compte_PCC46_consult</v>
      </c>
      <c r="G2637" s="154">
        <f t="shared" si="268"/>
        <v>0</v>
      </c>
    </row>
    <row r="2638" spans="1:7" ht="26.4" x14ac:dyDescent="0.25">
      <c r="A2638" s="153" t="str">
        <f>+Identification!$C$4</f>
        <v>100000001</v>
      </c>
      <c r="B2638" s="153" t="s">
        <v>356</v>
      </c>
      <c r="C2638" s="11" t="s">
        <v>217</v>
      </c>
      <c r="D2638" s="89" t="str">
        <f t="shared" si="280"/>
        <v>consult</v>
      </c>
      <c r="E2638" s="90">
        <f>HLOOKUP(D2638,Analytique_compte!$A$3:$S$4,2,FALSE)</f>
        <v>7</v>
      </c>
      <c r="F2638" s="90" t="str">
        <f t="shared" si="281"/>
        <v>Analytique_compte_PCC47_consult</v>
      </c>
      <c r="G2638" s="154">
        <f t="shared" si="268"/>
        <v>0</v>
      </c>
    </row>
    <row r="2639" spans="1:7" ht="26.4" x14ac:dyDescent="0.25">
      <c r="A2639" s="153" t="str">
        <f>+Identification!$C$4</f>
        <v>100000001</v>
      </c>
      <c r="B2639" s="153" t="s">
        <v>356</v>
      </c>
      <c r="C2639" s="11" t="s">
        <v>218</v>
      </c>
      <c r="D2639" s="89" t="str">
        <f t="shared" si="280"/>
        <v>consult</v>
      </c>
      <c r="E2639" s="90">
        <f>HLOOKUP(D2639,Analytique_compte!$A$3:$S$4,2,FALSE)</f>
        <v>7</v>
      </c>
      <c r="F2639" s="90" t="str">
        <f t="shared" si="281"/>
        <v>Analytique_compte_PCC48_consult</v>
      </c>
      <c r="G2639" s="154">
        <f t="shared" si="268"/>
        <v>0</v>
      </c>
    </row>
    <row r="2640" spans="1:7" ht="26.4" x14ac:dyDescent="0.25">
      <c r="A2640" s="153" t="str">
        <f>+Identification!$C$4</f>
        <v>100000001</v>
      </c>
      <c r="B2640" s="153" t="s">
        <v>356</v>
      </c>
      <c r="C2640" s="11" t="s">
        <v>219</v>
      </c>
      <c r="D2640" s="89" t="str">
        <f t="shared" si="280"/>
        <v>consult</v>
      </c>
      <c r="E2640" s="90">
        <f>HLOOKUP(D2640,Analytique_compte!$A$3:$S$4,2,FALSE)</f>
        <v>7</v>
      </c>
      <c r="F2640" s="90" t="str">
        <f t="shared" si="281"/>
        <v>Analytique_compte_PCC49_consult</v>
      </c>
      <c r="G2640" s="154">
        <f t="shared" si="268"/>
        <v>0</v>
      </c>
    </row>
    <row r="2641" spans="1:7" ht="26.4" x14ac:dyDescent="0.25">
      <c r="A2641" s="153" t="str">
        <f>+Identification!$C$4</f>
        <v>100000001</v>
      </c>
      <c r="B2641" s="153" t="s">
        <v>356</v>
      </c>
      <c r="C2641" s="11" t="s">
        <v>220</v>
      </c>
      <c r="D2641" s="89" t="str">
        <f t="shared" si="280"/>
        <v>consult</v>
      </c>
      <c r="E2641" s="90">
        <f>HLOOKUP(D2641,Analytique_compte!$A$3:$S$4,2,FALSE)</f>
        <v>7</v>
      </c>
      <c r="F2641" s="90" t="str">
        <f t="shared" si="281"/>
        <v>Analytique_compte_PCC50_consult</v>
      </c>
      <c r="G2641" s="154">
        <f t="shared" si="268"/>
        <v>0</v>
      </c>
    </row>
    <row r="2642" spans="1:7" ht="26.4" x14ac:dyDescent="0.25">
      <c r="A2642" s="153" t="str">
        <f>+Identification!$C$4</f>
        <v>100000001</v>
      </c>
      <c r="B2642" s="153" t="s">
        <v>356</v>
      </c>
      <c r="C2642" s="11" t="s">
        <v>221</v>
      </c>
      <c r="D2642" s="89" t="str">
        <f t="shared" si="280"/>
        <v>consult</v>
      </c>
      <c r="E2642" s="90">
        <f>HLOOKUP(D2642,Analytique_compte!$A$3:$S$4,2,FALSE)</f>
        <v>7</v>
      </c>
      <c r="F2642" s="90" t="str">
        <f t="shared" si="281"/>
        <v>Analytique_compte_PCC51_consult</v>
      </c>
      <c r="G2642" s="154">
        <f t="shared" si="268"/>
        <v>0</v>
      </c>
    </row>
    <row r="2643" spans="1:7" ht="26.4" x14ac:dyDescent="0.25">
      <c r="A2643" s="153" t="str">
        <f>+Identification!$C$4</f>
        <v>100000001</v>
      </c>
      <c r="B2643" s="153" t="s">
        <v>356</v>
      </c>
      <c r="C2643" s="11" t="s">
        <v>222</v>
      </c>
      <c r="D2643" s="89" t="str">
        <f t="shared" si="280"/>
        <v>consult</v>
      </c>
      <c r="E2643" s="90">
        <f>HLOOKUP(D2643,Analytique_compte!$A$3:$S$4,2,FALSE)</f>
        <v>7</v>
      </c>
      <c r="F2643" s="90" t="str">
        <f t="shared" si="281"/>
        <v>Analytique_compte_PCC52_consult</v>
      </c>
      <c r="G2643" s="154">
        <f t="shared" si="268"/>
        <v>0</v>
      </c>
    </row>
    <row r="2644" spans="1:7" ht="26.4" x14ac:dyDescent="0.25">
      <c r="A2644" s="153" t="str">
        <f>+Identification!$C$4</f>
        <v>100000001</v>
      </c>
      <c r="B2644" s="153" t="s">
        <v>356</v>
      </c>
      <c r="C2644" s="11" t="s">
        <v>223</v>
      </c>
      <c r="D2644" s="89" t="str">
        <f t="shared" si="280"/>
        <v>consult</v>
      </c>
      <c r="E2644" s="90">
        <f>HLOOKUP(D2644,Analytique_compte!$A$3:$S$4,2,FALSE)</f>
        <v>7</v>
      </c>
      <c r="F2644" s="90" t="str">
        <f t="shared" si="281"/>
        <v>Analytique_compte_PCC53_consult</v>
      </c>
      <c r="G2644" s="154">
        <f t="shared" si="268"/>
        <v>0</v>
      </c>
    </row>
    <row r="2645" spans="1:7" ht="26.4" x14ac:dyDescent="0.25">
      <c r="A2645" s="153" t="str">
        <f>+Identification!$C$4</f>
        <v>100000001</v>
      </c>
      <c r="B2645" s="153" t="s">
        <v>356</v>
      </c>
      <c r="C2645" s="11" t="s">
        <v>224</v>
      </c>
      <c r="D2645" s="89" t="str">
        <f t="shared" si="280"/>
        <v>consult</v>
      </c>
      <c r="E2645" s="90">
        <f>HLOOKUP(D2645,Analytique_compte!$A$3:$S$4,2,FALSE)</f>
        <v>7</v>
      </c>
      <c r="F2645" s="90" t="str">
        <f t="shared" si="281"/>
        <v>Analytique_compte_PCC54_consult</v>
      </c>
      <c r="G2645" s="154">
        <f t="shared" si="268"/>
        <v>0</v>
      </c>
    </row>
    <row r="2646" spans="1:7" ht="26.4" x14ac:dyDescent="0.25">
      <c r="A2646" s="153" t="str">
        <f>+Identification!$C$4</f>
        <v>100000001</v>
      </c>
      <c r="B2646" s="153" t="s">
        <v>356</v>
      </c>
      <c r="C2646" s="11" t="s">
        <v>225</v>
      </c>
      <c r="D2646" s="89" t="str">
        <f t="shared" si="280"/>
        <v>consult</v>
      </c>
      <c r="E2646" s="90">
        <f>HLOOKUP(D2646,Analytique_compte!$A$3:$S$4,2,FALSE)</f>
        <v>7</v>
      </c>
      <c r="F2646" s="90" t="str">
        <f t="shared" si="281"/>
        <v>Analytique_compte_PCC55_consult</v>
      </c>
      <c r="G2646" s="154">
        <f t="shared" ref="G2646:G2725" si="282">VLOOKUP(C2646,ana_compte,E2646,FALSE)</f>
        <v>0</v>
      </c>
    </row>
    <row r="2647" spans="1:7" ht="26.4" x14ac:dyDescent="0.25">
      <c r="A2647" s="153" t="str">
        <f>+Identification!$C$4</f>
        <v>100000001</v>
      </c>
      <c r="B2647" s="153" t="s">
        <v>356</v>
      </c>
      <c r="C2647" s="11" t="s">
        <v>226</v>
      </c>
      <c r="D2647" s="89" t="str">
        <f t="shared" si="280"/>
        <v>consult</v>
      </c>
      <c r="E2647" s="90">
        <f>HLOOKUP(D2647,Analytique_compte!$A$3:$S$4,2,FALSE)</f>
        <v>7</v>
      </c>
      <c r="F2647" s="90" t="str">
        <f t="shared" si="281"/>
        <v>Analytique_compte_PCC56_consult</v>
      </c>
      <c r="G2647" s="154">
        <f t="shared" si="282"/>
        <v>0</v>
      </c>
    </row>
    <row r="2648" spans="1:7" ht="26.4" x14ac:dyDescent="0.25">
      <c r="A2648" s="153" t="str">
        <f>+Identification!$C$4</f>
        <v>100000001</v>
      </c>
      <c r="B2648" s="153" t="s">
        <v>356</v>
      </c>
      <c r="C2648" s="11" t="s">
        <v>227</v>
      </c>
      <c r="D2648" s="89" t="str">
        <f t="shared" si="280"/>
        <v>consult</v>
      </c>
      <c r="E2648" s="90">
        <f>HLOOKUP(D2648,Analytique_compte!$A$3:$S$4,2,FALSE)</f>
        <v>7</v>
      </c>
      <c r="F2648" s="90" t="str">
        <f t="shared" si="281"/>
        <v>Analytique_compte_PCC57_consult</v>
      </c>
      <c r="G2648" s="154">
        <f t="shared" si="282"/>
        <v>0</v>
      </c>
    </row>
    <row r="2649" spans="1:7" ht="26.4" x14ac:dyDescent="0.25">
      <c r="A2649" s="153" t="str">
        <f>+Identification!$C$4</f>
        <v>100000001</v>
      </c>
      <c r="B2649" s="153" t="s">
        <v>356</v>
      </c>
      <c r="C2649" s="11" t="s">
        <v>228</v>
      </c>
      <c r="D2649" s="89" t="str">
        <f t="shared" si="280"/>
        <v>consult</v>
      </c>
      <c r="E2649" s="90">
        <f>HLOOKUP(D2649,Analytique_compte!$A$3:$S$4,2,FALSE)</f>
        <v>7</v>
      </c>
      <c r="F2649" s="90" t="str">
        <f t="shared" si="281"/>
        <v>Analytique_compte_PCC58_consult</v>
      </c>
      <c r="G2649" s="154">
        <f t="shared" si="282"/>
        <v>0</v>
      </c>
    </row>
    <row r="2650" spans="1:7" ht="26.4" x14ac:dyDescent="0.25">
      <c r="A2650" s="153" t="str">
        <f>+Identification!$C$4</f>
        <v>100000001</v>
      </c>
      <c r="B2650" s="153" t="s">
        <v>356</v>
      </c>
      <c r="C2650" s="11" t="s">
        <v>229</v>
      </c>
      <c r="D2650" s="89" t="str">
        <f t="shared" si="280"/>
        <v>consult</v>
      </c>
      <c r="E2650" s="90">
        <f>HLOOKUP(D2650,Analytique_compte!$A$3:$S$4,2,FALSE)</f>
        <v>7</v>
      </c>
      <c r="F2650" s="90" t="str">
        <f t="shared" si="281"/>
        <v>Analytique_compte_PCC59_consult</v>
      </c>
      <c r="G2650" s="154">
        <f t="shared" si="282"/>
        <v>0</v>
      </c>
    </row>
    <row r="2651" spans="1:7" ht="26.4" x14ac:dyDescent="0.25">
      <c r="A2651" s="153" t="str">
        <f>+Identification!$C$4</f>
        <v>100000001</v>
      </c>
      <c r="B2651" s="153" t="s">
        <v>356</v>
      </c>
      <c r="C2651" s="11" t="s">
        <v>230</v>
      </c>
      <c r="D2651" s="89" t="str">
        <f t="shared" si="280"/>
        <v>consult</v>
      </c>
      <c r="E2651" s="90">
        <f>HLOOKUP(D2651,Analytique_compte!$A$3:$S$4,2,FALSE)</f>
        <v>7</v>
      </c>
      <c r="F2651" s="90" t="str">
        <f t="shared" si="281"/>
        <v>Analytique_compte_PCC60_consult</v>
      </c>
      <c r="G2651" s="154">
        <f t="shared" si="282"/>
        <v>0</v>
      </c>
    </row>
    <row r="2652" spans="1:7" ht="26.4" x14ac:dyDescent="0.25">
      <c r="A2652" s="153" t="str">
        <f>+Identification!$C$4</f>
        <v>100000001</v>
      </c>
      <c r="B2652" s="153" t="s">
        <v>356</v>
      </c>
      <c r="C2652" s="11" t="s">
        <v>231</v>
      </c>
      <c r="D2652" s="89" t="str">
        <f t="shared" si="280"/>
        <v>consult</v>
      </c>
      <c r="E2652" s="90">
        <f>HLOOKUP(D2652,Analytique_compte!$A$3:$S$4,2,FALSE)</f>
        <v>7</v>
      </c>
      <c r="F2652" s="90" t="str">
        <f t="shared" si="281"/>
        <v>Analytique_compte_PCC61_consult</v>
      </c>
      <c r="G2652" s="154">
        <f t="shared" si="282"/>
        <v>0</v>
      </c>
    </row>
    <row r="2653" spans="1:7" ht="26.4" x14ac:dyDescent="0.25">
      <c r="A2653" s="153" t="str">
        <f>+Identification!$C$4</f>
        <v>100000001</v>
      </c>
      <c r="B2653" s="153" t="s">
        <v>356</v>
      </c>
      <c r="C2653" s="11" t="s">
        <v>232</v>
      </c>
      <c r="D2653" s="89" t="str">
        <f t="shared" si="280"/>
        <v>consult</v>
      </c>
      <c r="E2653" s="90">
        <f>HLOOKUP(D2653,Analytique_compte!$A$3:$S$4,2,FALSE)</f>
        <v>7</v>
      </c>
      <c r="F2653" s="90" t="str">
        <f t="shared" si="281"/>
        <v>Analytique_compte_PCC62_consult</v>
      </c>
      <c r="G2653" s="154">
        <f t="shared" si="282"/>
        <v>0</v>
      </c>
    </row>
    <row r="2654" spans="1:7" ht="26.4" x14ac:dyDescent="0.25">
      <c r="A2654" s="153" t="str">
        <f>+Identification!$C$4</f>
        <v>100000001</v>
      </c>
      <c r="B2654" s="153" t="s">
        <v>356</v>
      </c>
      <c r="C2654" s="11" t="s">
        <v>233</v>
      </c>
      <c r="D2654" s="89" t="str">
        <f t="shared" si="280"/>
        <v>consult</v>
      </c>
      <c r="E2654" s="90">
        <f>HLOOKUP(D2654,Analytique_compte!$A$3:$S$4,2,FALSE)</f>
        <v>7</v>
      </c>
      <c r="F2654" s="90" t="str">
        <f t="shared" si="281"/>
        <v>Analytique_compte_PCC63_consult</v>
      </c>
      <c r="G2654" s="154">
        <f t="shared" si="282"/>
        <v>0</v>
      </c>
    </row>
    <row r="2655" spans="1:7" ht="26.4" x14ac:dyDescent="0.25">
      <c r="A2655" s="153" t="str">
        <f>+Identification!$C$4</f>
        <v>100000001</v>
      </c>
      <c r="B2655" s="153" t="s">
        <v>356</v>
      </c>
      <c r="C2655" s="11" t="s">
        <v>234</v>
      </c>
      <c r="D2655" s="89" t="str">
        <f t="shared" si="280"/>
        <v>consult</v>
      </c>
      <c r="E2655" s="90">
        <f>HLOOKUP(D2655,Analytique_compte!$A$3:$S$4,2,FALSE)</f>
        <v>7</v>
      </c>
      <c r="F2655" s="90" t="str">
        <f t="shared" si="281"/>
        <v>Analytique_compte_PCC64_consult</v>
      </c>
      <c r="G2655" s="154">
        <f t="shared" si="282"/>
        <v>0</v>
      </c>
    </row>
    <row r="2656" spans="1:7" ht="26.4" x14ac:dyDescent="0.25">
      <c r="A2656" s="153" t="str">
        <f>+Identification!$C$4</f>
        <v>100000001</v>
      </c>
      <c r="B2656" s="153" t="s">
        <v>356</v>
      </c>
      <c r="C2656" s="11" t="s">
        <v>235</v>
      </c>
      <c r="D2656" s="89" t="str">
        <f t="shared" si="280"/>
        <v>consult</v>
      </c>
      <c r="E2656" s="90">
        <f>HLOOKUP(D2656,Analytique_compte!$A$3:$S$4,2,FALSE)</f>
        <v>7</v>
      </c>
      <c r="F2656" s="90" t="str">
        <f t="shared" si="281"/>
        <v>Analytique_compte_PCC65_consult</v>
      </c>
      <c r="G2656" s="154">
        <f t="shared" si="282"/>
        <v>0</v>
      </c>
    </row>
    <row r="2657" spans="1:7" ht="26.4" x14ac:dyDescent="0.25">
      <c r="A2657" s="153" t="str">
        <f>+Identification!$C$4</f>
        <v>100000001</v>
      </c>
      <c r="B2657" s="153" t="s">
        <v>356</v>
      </c>
      <c r="C2657" s="11" t="s">
        <v>236</v>
      </c>
      <c r="D2657" s="89" t="str">
        <f t="shared" si="280"/>
        <v>consult</v>
      </c>
      <c r="E2657" s="90">
        <f>HLOOKUP(D2657,Analytique_compte!$A$3:$S$4,2,FALSE)</f>
        <v>7</v>
      </c>
      <c r="F2657" s="90" t="str">
        <f t="shared" si="281"/>
        <v>Analytique_compte_PCC66_consult</v>
      </c>
      <c r="G2657" s="154">
        <f t="shared" si="282"/>
        <v>0</v>
      </c>
    </row>
    <row r="2658" spans="1:7" ht="26.4" x14ac:dyDescent="0.25">
      <c r="A2658" s="153" t="str">
        <f>+Identification!$C$4</f>
        <v>100000001</v>
      </c>
      <c r="B2658" s="153" t="s">
        <v>356</v>
      </c>
      <c r="C2658" s="11" t="s">
        <v>237</v>
      </c>
      <c r="D2658" s="89" t="str">
        <f t="shared" ref="D2658:D2737" si="283">+D2657</f>
        <v>consult</v>
      </c>
      <c r="E2658" s="90">
        <f>HLOOKUP(D2658,Analytique_compte!$A$3:$S$4,2,FALSE)</f>
        <v>7</v>
      </c>
      <c r="F2658" s="90" t="str">
        <f t="shared" si="281"/>
        <v>Analytique_compte_PCC67_consult</v>
      </c>
      <c r="G2658" s="154">
        <f t="shared" si="282"/>
        <v>0</v>
      </c>
    </row>
    <row r="2659" spans="1:7" ht="26.4" x14ac:dyDescent="0.25">
      <c r="A2659" s="153" t="str">
        <f>+Identification!$C$4</f>
        <v>100000001</v>
      </c>
      <c r="B2659" s="153" t="s">
        <v>356</v>
      </c>
      <c r="C2659" s="11" t="s">
        <v>238</v>
      </c>
      <c r="D2659" s="89" t="str">
        <f t="shared" si="283"/>
        <v>consult</v>
      </c>
      <c r="E2659" s="90">
        <f>HLOOKUP(D2659,Analytique_compte!$A$3:$S$4,2,FALSE)</f>
        <v>7</v>
      </c>
      <c r="F2659" s="90" t="str">
        <f t="shared" si="281"/>
        <v>Analytique_compte_PCC68_consult</v>
      </c>
      <c r="G2659" s="154">
        <f t="shared" si="282"/>
        <v>0</v>
      </c>
    </row>
    <row r="2660" spans="1:7" ht="26.4" x14ac:dyDescent="0.25">
      <c r="A2660" s="153" t="str">
        <f>+Identification!$C$4</f>
        <v>100000001</v>
      </c>
      <c r="B2660" s="153" t="s">
        <v>356</v>
      </c>
      <c r="C2660" s="11" t="s">
        <v>239</v>
      </c>
      <c r="D2660" s="89" t="str">
        <f t="shared" si="283"/>
        <v>consult</v>
      </c>
      <c r="E2660" s="90">
        <f>HLOOKUP(D2660,Analytique_compte!$A$3:$S$4,2,FALSE)</f>
        <v>7</v>
      </c>
      <c r="F2660" s="90" t="str">
        <f t="shared" si="281"/>
        <v>Analytique_compte_PCC69_consult</v>
      </c>
      <c r="G2660" s="154">
        <f t="shared" si="282"/>
        <v>0</v>
      </c>
    </row>
    <row r="2661" spans="1:7" ht="26.4" x14ac:dyDescent="0.25">
      <c r="A2661" s="153" t="str">
        <f>+Identification!$C$4</f>
        <v>100000001</v>
      </c>
      <c r="B2661" s="153" t="s">
        <v>356</v>
      </c>
      <c r="C2661" s="11" t="s">
        <v>240</v>
      </c>
      <c r="D2661" s="89" t="str">
        <f t="shared" si="283"/>
        <v>consult</v>
      </c>
      <c r="E2661" s="90">
        <f>HLOOKUP(D2661,Analytique_compte!$A$3:$S$4,2,FALSE)</f>
        <v>7</v>
      </c>
      <c r="F2661" s="90" t="str">
        <f t="shared" si="281"/>
        <v>Analytique_compte_PCC70_consult</v>
      </c>
      <c r="G2661" s="154">
        <f t="shared" si="282"/>
        <v>0</v>
      </c>
    </row>
    <row r="2662" spans="1:7" ht="26.4" x14ac:dyDescent="0.25">
      <c r="A2662" s="153" t="str">
        <f>+Identification!$C$4</f>
        <v>100000001</v>
      </c>
      <c r="B2662" s="153" t="s">
        <v>356</v>
      </c>
      <c r="C2662" s="11" t="s">
        <v>241</v>
      </c>
      <c r="D2662" s="89" t="str">
        <f t="shared" si="283"/>
        <v>consult</v>
      </c>
      <c r="E2662" s="90">
        <f>HLOOKUP(D2662,Analytique_compte!$A$3:$S$4,2,FALSE)</f>
        <v>7</v>
      </c>
      <c r="F2662" s="90" t="str">
        <f t="shared" si="281"/>
        <v>Analytique_compte_PCC71_consult</v>
      </c>
      <c r="G2662" s="154">
        <f t="shared" si="282"/>
        <v>0</v>
      </c>
    </row>
    <row r="2663" spans="1:7" ht="26.4" x14ac:dyDescent="0.25">
      <c r="A2663" s="153" t="str">
        <f>+Identification!$C$4</f>
        <v>100000001</v>
      </c>
      <c r="B2663" s="153" t="s">
        <v>356</v>
      </c>
      <c r="C2663" s="11" t="s">
        <v>242</v>
      </c>
      <c r="D2663" s="89" t="str">
        <f t="shared" si="283"/>
        <v>consult</v>
      </c>
      <c r="E2663" s="90">
        <f>HLOOKUP(D2663,Analytique_compte!$A$3:$S$4,2,FALSE)</f>
        <v>7</v>
      </c>
      <c r="F2663" s="90" t="str">
        <f t="shared" si="281"/>
        <v>Analytique_compte_PCC72_consult</v>
      </c>
      <c r="G2663" s="154">
        <f t="shared" si="282"/>
        <v>0</v>
      </c>
    </row>
    <row r="2664" spans="1:7" ht="26.4" x14ac:dyDescent="0.25">
      <c r="A2664" s="153" t="str">
        <f>+Identification!$C$4</f>
        <v>100000001</v>
      </c>
      <c r="B2664" s="153" t="s">
        <v>356</v>
      </c>
      <c r="C2664" s="11" t="s">
        <v>243</v>
      </c>
      <c r="D2664" s="89" t="str">
        <f t="shared" si="283"/>
        <v>consult</v>
      </c>
      <c r="E2664" s="90">
        <f>HLOOKUP(D2664,Analytique_compte!$A$3:$S$4,2,FALSE)</f>
        <v>7</v>
      </c>
      <c r="F2664" s="90" t="str">
        <f t="shared" si="281"/>
        <v>Analytique_compte_PCC73_consult</v>
      </c>
      <c r="G2664" s="154">
        <f t="shared" si="282"/>
        <v>0</v>
      </c>
    </row>
    <row r="2665" spans="1:7" ht="26.4" x14ac:dyDescent="0.25">
      <c r="A2665" s="153" t="str">
        <f>+Identification!$C$4</f>
        <v>100000001</v>
      </c>
      <c r="B2665" s="153" t="s">
        <v>356</v>
      </c>
      <c r="C2665" s="11" t="s">
        <v>244</v>
      </c>
      <c r="D2665" s="89" t="str">
        <f t="shared" si="283"/>
        <v>consult</v>
      </c>
      <c r="E2665" s="90">
        <f>HLOOKUP(D2665,Analytique_compte!$A$3:$S$4,2,FALSE)</f>
        <v>7</v>
      </c>
      <c r="F2665" s="90" t="str">
        <f t="shared" si="281"/>
        <v>Analytique_compte_PCC74_consult</v>
      </c>
      <c r="G2665" s="154">
        <f t="shared" si="282"/>
        <v>0</v>
      </c>
    </row>
    <row r="2666" spans="1:7" ht="26.4" x14ac:dyDescent="0.25">
      <c r="A2666" s="153" t="str">
        <f>+Identification!$C$4</f>
        <v>100000001</v>
      </c>
      <c r="B2666" s="153" t="s">
        <v>356</v>
      </c>
      <c r="C2666" s="11" t="s">
        <v>245</v>
      </c>
      <c r="D2666" s="89" t="str">
        <f t="shared" si="283"/>
        <v>consult</v>
      </c>
      <c r="E2666" s="90">
        <f>HLOOKUP(D2666,Analytique_compte!$A$3:$S$4,2,FALSE)</f>
        <v>7</v>
      </c>
      <c r="F2666" s="90" t="str">
        <f t="shared" si="281"/>
        <v>Analytique_compte_PCC75_consult</v>
      </c>
      <c r="G2666" s="154">
        <f t="shared" si="282"/>
        <v>0</v>
      </c>
    </row>
    <row r="2667" spans="1:7" ht="26.4" x14ac:dyDescent="0.25">
      <c r="A2667" s="153" t="str">
        <f>+Identification!$C$4</f>
        <v>100000001</v>
      </c>
      <c r="B2667" s="153" t="s">
        <v>356</v>
      </c>
      <c r="C2667" s="11" t="s">
        <v>246</v>
      </c>
      <c r="D2667" s="89" t="str">
        <f t="shared" si="283"/>
        <v>consult</v>
      </c>
      <c r="E2667" s="90">
        <f>HLOOKUP(D2667,Analytique_compte!$A$3:$S$4,2,FALSE)</f>
        <v>7</v>
      </c>
      <c r="F2667" s="90" t="str">
        <f t="shared" si="281"/>
        <v>Analytique_compte_PCC76_consult</v>
      </c>
      <c r="G2667" s="154">
        <f t="shared" si="282"/>
        <v>0</v>
      </c>
    </row>
    <row r="2668" spans="1:7" ht="26.4" x14ac:dyDescent="0.25">
      <c r="A2668" s="153" t="str">
        <f>+Identification!$C$4</f>
        <v>100000001</v>
      </c>
      <c r="B2668" s="153" t="s">
        <v>356</v>
      </c>
      <c r="C2668" s="11" t="s">
        <v>247</v>
      </c>
      <c r="D2668" s="89" t="str">
        <f t="shared" si="283"/>
        <v>consult</v>
      </c>
      <c r="E2668" s="90">
        <f>HLOOKUP(D2668,Analytique_compte!$A$3:$S$4,2,FALSE)</f>
        <v>7</v>
      </c>
      <c r="F2668" s="90" t="str">
        <f t="shared" si="281"/>
        <v>Analytique_compte_PCC77_consult</v>
      </c>
      <c r="G2668" s="154">
        <f t="shared" si="282"/>
        <v>0</v>
      </c>
    </row>
    <row r="2669" spans="1:7" ht="26.4" x14ac:dyDescent="0.25">
      <c r="A2669" s="153" t="str">
        <f>+Identification!$C$4</f>
        <v>100000001</v>
      </c>
      <c r="B2669" s="153" t="s">
        <v>356</v>
      </c>
      <c r="C2669" s="11" t="s">
        <v>248</v>
      </c>
      <c r="D2669" s="89" t="str">
        <f t="shared" si="283"/>
        <v>consult</v>
      </c>
      <c r="E2669" s="90">
        <f>HLOOKUP(D2669,Analytique_compte!$A$3:$S$4,2,FALSE)</f>
        <v>7</v>
      </c>
      <c r="F2669" s="90" t="str">
        <f t="shared" si="281"/>
        <v>Analytique_compte_PCC78_consult</v>
      </c>
      <c r="G2669" s="154">
        <f t="shared" si="282"/>
        <v>0</v>
      </c>
    </row>
    <row r="2670" spans="1:7" ht="26.4" x14ac:dyDescent="0.25">
      <c r="A2670" s="153" t="str">
        <f>+Identification!$C$4</f>
        <v>100000001</v>
      </c>
      <c r="B2670" s="153" t="s">
        <v>356</v>
      </c>
      <c r="C2670" s="11" t="s">
        <v>249</v>
      </c>
      <c r="D2670" s="89" t="str">
        <f t="shared" si="283"/>
        <v>consult</v>
      </c>
      <c r="E2670" s="90">
        <f>HLOOKUP(D2670,Analytique_compte!$A$3:$S$4,2,FALSE)</f>
        <v>7</v>
      </c>
      <c r="F2670" s="90" t="str">
        <f t="shared" si="281"/>
        <v>Analytique_compte_PCC79_consult</v>
      </c>
      <c r="G2670" s="154">
        <f t="shared" si="282"/>
        <v>0</v>
      </c>
    </row>
    <row r="2671" spans="1:7" ht="26.4" x14ac:dyDescent="0.25">
      <c r="A2671" s="153" t="str">
        <f>+Identification!$C$4</f>
        <v>100000001</v>
      </c>
      <c r="B2671" s="153" t="s">
        <v>356</v>
      </c>
      <c r="C2671" s="11" t="s">
        <v>250</v>
      </c>
      <c r="D2671" s="89" t="str">
        <f t="shared" si="283"/>
        <v>consult</v>
      </c>
      <c r="E2671" s="90">
        <f>HLOOKUP(D2671,Analytique_compte!$A$3:$S$4,2,FALSE)</f>
        <v>7</v>
      </c>
      <c r="F2671" s="90" t="str">
        <f t="shared" si="281"/>
        <v>Analytique_compte_PCC80_consult</v>
      </c>
      <c r="G2671" s="154">
        <f t="shared" si="282"/>
        <v>0</v>
      </c>
    </row>
    <row r="2672" spans="1:7" ht="26.4" x14ac:dyDescent="0.25">
      <c r="A2672" s="153" t="str">
        <f>+Identification!$C$4</f>
        <v>100000001</v>
      </c>
      <c r="B2672" s="153" t="s">
        <v>356</v>
      </c>
      <c r="C2672" s="11" t="s">
        <v>251</v>
      </c>
      <c r="D2672" s="89" t="str">
        <f t="shared" si="283"/>
        <v>consult</v>
      </c>
      <c r="E2672" s="90">
        <f>HLOOKUP(D2672,Analytique_compte!$A$3:$S$4,2,FALSE)</f>
        <v>7</v>
      </c>
      <c r="F2672" s="90" t="str">
        <f t="shared" si="281"/>
        <v>Analytique_compte_PCC81_consult</v>
      </c>
      <c r="G2672" s="154">
        <f t="shared" si="282"/>
        <v>0</v>
      </c>
    </row>
    <row r="2673" spans="1:7" ht="26.4" x14ac:dyDescent="0.25">
      <c r="A2673" s="153" t="str">
        <f>+Identification!$C$4</f>
        <v>100000001</v>
      </c>
      <c r="B2673" s="153" t="s">
        <v>356</v>
      </c>
      <c r="C2673" s="11" t="s">
        <v>252</v>
      </c>
      <c r="D2673" s="89" t="str">
        <f t="shared" si="283"/>
        <v>consult</v>
      </c>
      <c r="E2673" s="90">
        <f>HLOOKUP(D2673,Analytique_compte!$A$3:$S$4,2,FALSE)</f>
        <v>7</v>
      </c>
      <c r="F2673" s="90" t="str">
        <f t="shared" si="281"/>
        <v>Analytique_compte_PCC82_consult</v>
      </c>
      <c r="G2673" s="154">
        <f t="shared" si="282"/>
        <v>0</v>
      </c>
    </row>
    <row r="2674" spans="1:7" ht="26.4" x14ac:dyDescent="0.25">
      <c r="A2674" s="153" t="str">
        <f>+Identification!$C$4</f>
        <v>100000001</v>
      </c>
      <c r="B2674" s="153" t="s">
        <v>356</v>
      </c>
      <c r="C2674" s="11" t="s">
        <v>253</v>
      </c>
      <c r="D2674" s="89" t="str">
        <f t="shared" si="283"/>
        <v>consult</v>
      </c>
      <c r="E2674" s="90">
        <f>HLOOKUP(D2674,Analytique_compte!$A$3:$S$4,2,FALSE)</f>
        <v>7</v>
      </c>
      <c r="F2674" s="90" t="str">
        <f t="shared" si="281"/>
        <v>Analytique_compte_PCC83_consult</v>
      </c>
      <c r="G2674" s="154">
        <f t="shared" si="282"/>
        <v>0</v>
      </c>
    </row>
    <row r="2675" spans="1:7" ht="26.4" x14ac:dyDescent="0.25">
      <c r="A2675" s="153" t="str">
        <f>+Identification!$C$4</f>
        <v>100000001</v>
      </c>
      <c r="B2675" s="153" t="s">
        <v>356</v>
      </c>
      <c r="C2675" s="11" t="s">
        <v>254</v>
      </c>
      <c r="D2675" s="89" t="str">
        <f t="shared" si="283"/>
        <v>consult</v>
      </c>
      <c r="E2675" s="90">
        <f>HLOOKUP(D2675,Analytique_compte!$A$3:$S$4,2,FALSE)</f>
        <v>7</v>
      </c>
      <c r="F2675" s="90" t="str">
        <f t="shared" si="281"/>
        <v>Analytique_compte_PCC84_consult</v>
      </c>
      <c r="G2675" s="154">
        <f t="shared" si="282"/>
        <v>0</v>
      </c>
    </row>
    <row r="2676" spans="1:7" ht="26.4" x14ac:dyDescent="0.25">
      <c r="A2676" s="153" t="str">
        <f>+Identification!$C$4</f>
        <v>100000001</v>
      </c>
      <c r="B2676" s="153" t="s">
        <v>356</v>
      </c>
      <c r="C2676" s="11" t="s">
        <v>255</v>
      </c>
      <c r="D2676" s="89" t="str">
        <f t="shared" si="283"/>
        <v>consult</v>
      </c>
      <c r="E2676" s="90">
        <f>HLOOKUP(D2676,Analytique_compte!$A$3:$S$4,2,FALSE)</f>
        <v>7</v>
      </c>
      <c r="F2676" s="90" t="str">
        <f t="shared" si="281"/>
        <v>Analytique_compte_PCC85_consult</v>
      </c>
      <c r="G2676" s="154">
        <f t="shared" si="282"/>
        <v>0</v>
      </c>
    </row>
    <row r="2677" spans="1:7" ht="26.4" x14ac:dyDescent="0.25">
      <c r="A2677" s="153" t="str">
        <f>+Identification!$C$4</f>
        <v>100000001</v>
      </c>
      <c r="B2677" s="153" t="s">
        <v>356</v>
      </c>
      <c r="C2677" s="11" t="s">
        <v>256</v>
      </c>
      <c r="D2677" s="89" t="str">
        <f t="shared" si="283"/>
        <v>consult</v>
      </c>
      <c r="E2677" s="90">
        <f>HLOOKUP(D2677,Analytique_compte!$A$3:$S$4,2,FALSE)</f>
        <v>7</v>
      </c>
      <c r="F2677" s="90" t="str">
        <f t="shared" si="281"/>
        <v>Analytique_compte_PCC86_consult</v>
      </c>
      <c r="G2677" s="154">
        <f t="shared" si="282"/>
        <v>0</v>
      </c>
    </row>
    <row r="2678" spans="1:7" ht="26.4" x14ac:dyDescent="0.25">
      <c r="A2678" s="153" t="str">
        <f>+Identification!$C$4</f>
        <v>100000001</v>
      </c>
      <c r="B2678" s="153" t="s">
        <v>356</v>
      </c>
      <c r="C2678" s="11" t="s">
        <v>257</v>
      </c>
      <c r="D2678" s="89" t="str">
        <f t="shared" si="283"/>
        <v>consult</v>
      </c>
      <c r="E2678" s="90">
        <f>HLOOKUP(D2678,Analytique_compte!$A$3:$S$4,2,FALSE)</f>
        <v>7</v>
      </c>
      <c r="F2678" s="90" t="str">
        <f t="shared" si="281"/>
        <v>Analytique_compte_PCC87_consult</v>
      </c>
      <c r="G2678" s="154">
        <f t="shared" si="282"/>
        <v>0</v>
      </c>
    </row>
    <row r="2679" spans="1:7" ht="26.4" x14ac:dyDescent="0.25">
      <c r="A2679" s="153" t="str">
        <f>+Identification!$C$4</f>
        <v>100000001</v>
      </c>
      <c r="B2679" s="153" t="s">
        <v>356</v>
      </c>
      <c r="C2679" s="11" t="s">
        <v>258</v>
      </c>
      <c r="D2679" s="89" t="str">
        <f t="shared" si="283"/>
        <v>consult</v>
      </c>
      <c r="E2679" s="90">
        <f>HLOOKUP(D2679,Analytique_compte!$A$3:$S$4,2,FALSE)</f>
        <v>7</v>
      </c>
      <c r="F2679" s="90" t="str">
        <f t="shared" si="281"/>
        <v>Analytique_compte_PCC88_consult</v>
      </c>
      <c r="G2679" s="154">
        <f t="shared" si="282"/>
        <v>0</v>
      </c>
    </row>
    <row r="2680" spans="1:7" ht="26.4" x14ac:dyDescent="0.25">
      <c r="A2680" s="153" t="str">
        <f>+Identification!$C$4</f>
        <v>100000001</v>
      </c>
      <c r="B2680" s="153" t="s">
        <v>356</v>
      </c>
      <c r="C2680" s="11" t="s">
        <v>259</v>
      </c>
      <c r="D2680" s="89" t="str">
        <f t="shared" si="283"/>
        <v>consult</v>
      </c>
      <c r="E2680" s="90">
        <f>HLOOKUP(D2680,Analytique_compte!$A$3:$S$4,2,FALSE)</f>
        <v>7</v>
      </c>
      <c r="F2680" s="90" t="str">
        <f t="shared" si="281"/>
        <v>Analytique_compte_PCC89_consult</v>
      </c>
      <c r="G2680" s="154">
        <f t="shared" si="282"/>
        <v>0</v>
      </c>
    </row>
    <row r="2681" spans="1:7" ht="26.4" x14ac:dyDescent="0.25">
      <c r="A2681" s="153" t="str">
        <f>+Identification!$C$4</f>
        <v>100000001</v>
      </c>
      <c r="B2681" s="153" t="s">
        <v>356</v>
      </c>
      <c r="C2681" s="11" t="s">
        <v>260</v>
      </c>
      <c r="D2681" s="89" t="str">
        <f t="shared" si="283"/>
        <v>consult</v>
      </c>
      <c r="E2681" s="90">
        <f>HLOOKUP(D2681,Analytique_compte!$A$3:$S$4,2,FALSE)</f>
        <v>7</v>
      </c>
      <c r="F2681" s="90" t="str">
        <f t="shared" si="281"/>
        <v>Analytique_compte_PCC90_consult</v>
      </c>
      <c r="G2681" s="154">
        <f t="shared" si="282"/>
        <v>0</v>
      </c>
    </row>
    <row r="2682" spans="1:7" ht="26.4" x14ac:dyDescent="0.25">
      <c r="A2682" s="153" t="str">
        <f>+Identification!$C$4</f>
        <v>100000001</v>
      </c>
      <c r="B2682" s="153" t="s">
        <v>356</v>
      </c>
      <c r="C2682" s="11" t="s">
        <v>261</v>
      </c>
      <c r="D2682" s="89" t="str">
        <f t="shared" si="283"/>
        <v>consult</v>
      </c>
      <c r="E2682" s="90">
        <f>HLOOKUP(D2682,Analytique_compte!$A$3:$S$4,2,FALSE)</f>
        <v>7</v>
      </c>
      <c r="F2682" s="90" t="str">
        <f t="shared" si="281"/>
        <v>Analytique_compte_PCC91_consult</v>
      </c>
      <c r="G2682" s="154">
        <f t="shared" si="282"/>
        <v>0</v>
      </c>
    </row>
    <row r="2683" spans="1:7" ht="26.4" x14ac:dyDescent="0.25">
      <c r="A2683" s="153" t="str">
        <f>+Identification!$C$4</f>
        <v>100000001</v>
      </c>
      <c r="B2683" s="153" t="s">
        <v>356</v>
      </c>
      <c r="C2683" s="11" t="s">
        <v>262</v>
      </c>
      <c r="D2683" s="89" t="str">
        <f t="shared" si="283"/>
        <v>consult</v>
      </c>
      <c r="E2683" s="90">
        <f>HLOOKUP(D2683,Analytique_compte!$A$3:$S$4,2,FALSE)</f>
        <v>7</v>
      </c>
      <c r="F2683" s="90" t="str">
        <f t="shared" si="281"/>
        <v>Analytique_compte_PCC92_consult</v>
      </c>
      <c r="G2683" s="154">
        <f t="shared" si="282"/>
        <v>0</v>
      </c>
    </row>
    <row r="2684" spans="1:7" ht="26.4" x14ac:dyDescent="0.25">
      <c r="A2684" s="153" t="str">
        <f>+Identification!$C$4</f>
        <v>100000001</v>
      </c>
      <c r="B2684" s="153" t="s">
        <v>356</v>
      </c>
      <c r="C2684" s="11" t="s">
        <v>263</v>
      </c>
      <c r="D2684" s="89" t="str">
        <f t="shared" si="283"/>
        <v>consult</v>
      </c>
      <c r="E2684" s="90">
        <f>HLOOKUP(D2684,Analytique_compte!$A$3:$S$4,2,FALSE)</f>
        <v>7</v>
      </c>
      <c r="F2684" s="90" t="str">
        <f t="shared" si="281"/>
        <v>Analytique_compte_PCC93_consult</v>
      </c>
      <c r="G2684" s="154">
        <f t="shared" si="282"/>
        <v>0</v>
      </c>
    </row>
    <row r="2685" spans="1:7" ht="26.4" x14ac:dyDescent="0.25">
      <c r="A2685" s="153" t="str">
        <f>+Identification!$C$4</f>
        <v>100000001</v>
      </c>
      <c r="B2685" s="153" t="s">
        <v>356</v>
      </c>
      <c r="C2685" s="11" t="s">
        <v>264</v>
      </c>
      <c r="D2685" s="89" t="str">
        <f t="shared" si="283"/>
        <v>consult</v>
      </c>
      <c r="E2685" s="90">
        <f>HLOOKUP(D2685,Analytique_compte!$A$3:$S$4,2,FALSE)</f>
        <v>7</v>
      </c>
      <c r="F2685" s="90" t="str">
        <f t="shared" ref="F2685:F2694" si="284">CONCATENATE(B2685,"_",C2685,"_",D2685)</f>
        <v>Analytique_compte_PCC94_consult</v>
      </c>
      <c r="G2685" s="154">
        <f t="shared" ref="G2685:G2694" si="285">VLOOKUP(C2685,ana_compte,E2685,FALSE)</f>
        <v>0</v>
      </c>
    </row>
    <row r="2686" spans="1:7" ht="26.4" x14ac:dyDescent="0.25">
      <c r="A2686" s="153" t="str">
        <f>+Identification!$C$4</f>
        <v>100000001</v>
      </c>
      <c r="B2686" s="153" t="s">
        <v>356</v>
      </c>
      <c r="C2686" s="11" t="s">
        <v>435</v>
      </c>
      <c r="D2686" s="89" t="str">
        <f t="shared" si="283"/>
        <v>consult</v>
      </c>
      <c r="E2686" s="90">
        <f>HLOOKUP(D2686,Analytique_compte!$A$3:$S$4,2,FALSE)</f>
        <v>7</v>
      </c>
      <c r="F2686" s="90" t="str">
        <f t="shared" si="284"/>
        <v>Analytique_compte_PCC95_consult</v>
      </c>
      <c r="G2686" s="154">
        <f t="shared" si="285"/>
        <v>0</v>
      </c>
    </row>
    <row r="2687" spans="1:7" ht="26.4" x14ac:dyDescent="0.25">
      <c r="A2687" s="153" t="str">
        <f>+Identification!$C$4</f>
        <v>100000001</v>
      </c>
      <c r="B2687" s="153" t="s">
        <v>356</v>
      </c>
      <c r="C2687" s="11" t="s">
        <v>436</v>
      </c>
      <c r="D2687" s="89" t="str">
        <f t="shared" si="283"/>
        <v>consult</v>
      </c>
      <c r="E2687" s="90">
        <f>HLOOKUP(D2687,Analytique_compte!$A$3:$S$4,2,FALSE)</f>
        <v>7</v>
      </c>
      <c r="F2687" s="90" t="str">
        <f t="shared" si="284"/>
        <v>Analytique_compte_PCC96_consult</v>
      </c>
      <c r="G2687" s="154">
        <f t="shared" si="285"/>
        <v>0</v>
      </c>
    </row>
    <row r="2688" spans="1:7" ht="26.4" x14ac:dyDescent="0.25">
      <c r="A2688" s="153" t="str">
        <f>+Identification!$C$4</f>
        <v>100000001</v>
      </c>
      <c r="B2688" s="153" t="s">
        <v>356</v>
      </c>
      <c r="C2688" s="11" t="s">
        <v>437</v>
      </c>
      <c r="D2688" s="89" t="str">
        <f t="shared" si="283"/>
        <v>consult</v>
      </c>
      <c r="E2688" s="90">
        <f>HLOOKUP(D2688,Analytique_compte!$A$3:$S$4,2,FALSE)</f>
        <v>7</v>
      </c>
      <c r="F2688" s="90" t="str">
        <f t="shared" si="284"/>
        <v>Analytique_compte_PCC97_consult</v>
      </c>
      <c r="G2688" s="154">
        <f t="shared" si="285"/>
        <v>0</v>
      </c>
    </row>
    <row r="2689" spans="1:7" ht="26.4" x14ac:dyDescent="0.25">
      <c r="A2689" s="153" t="str">
        <f>+Identification!$C$4</f>
        <v>100000001</v>
      </c>
      <c r="B2689" s="153" t="s">
        <v>356</v>
      </c>
      <c r="C2689" s="11" t="s">
        <v>438</v>
      </c>
      <c r="D2689" s="89" t="str">
        <f t="shared" si="283"/>
        <v>consult</v>
      </c>
      <c r="E2689" s="90">
        <f>HLOOKUP(D2689,Analytique_compte!$A$3:$S$4,2,FALSE)</f>
        <v>7</v>
      </c>
      <c r="F2689" s="90" t="str">
        <f t="shared" si="284"/>
        <v>Analytique_compte_PCC98_consult</v>
      </c>
      <c r="G2689" s="154">
        <f t="shared" si="285"/>
        <v>0</v>
      </c>
    </row>
    <row r="2690" spans="1:7" ht="26.4" x14ac:dyDescent="0.25">
      <c r="A2690" s="153" t="str">
        <f>+Identification!$C$4</f>
        <v>100000001</v>
      </c>
      <c r="B2690" s="153" t="s">
        <v>356</v>
      </c>
      <c r="C2690" s="11" t="s">
        <v>439</v>
      </c>
      <c r="D2690" s="89" t="str">
        <f t="shared" si="283"/>
        <v>consult</v>
      </c>
      <c r="E2690" s="90">
        <f>HLOOKUP(D2690,Analytique_compte!$A$3:$S$4,2,FALSE)</f>
        <v>7</v>
      </c>
      <c r="F2690" s="90" t="str">
        <f t="shared" si="284"/>
        <v>Analytique_compte_PCC99_consult</v>
      </c>
      <c r="G2690" s="154">
        <f t="shared" si="285"/>
        <v>0</v>
      </c>
    </row>
    <row r="2691" spans="1:7" ht="26.4" x14ac:dyDescent="0.25">
      <c r="A2691" s="153" t="str">
        <f>+Identification!$C$4</f>
        <v>100000001</v>
      </c>
      <c r="B2691" s="153" t="s">
        <v>356</v>
      </c>
      <c r="C2691" s="11" t="s">
        <v>440</v>
      </c>
      <c r="D2691" s="89" t="str">
        <f t="shared" si="283"/>
        <v>consult</v>
      </c>
      <c r="E2691" s="90">
        <f>HLOOKUP(D2691,Analytique_compte!$A$3:$S$4,2,FALSE)</f>
        <v>7</v>
      </c>
      <c r="F2691" s="90" t="str">
        <f t="shared" si="284"/>
        <v>Analytique_compte_PCC100_consult</v>
      </c>
      <c r="G2691" s="154">
        <f t="shared" si="285"/>
        <v>0</v>
      </c>
    </row>
    <row r="2692" spans="1:7" ht="26.4" x14ac:dyDescent="0.25">
      <c r="A2692" s="153" t="str">
        <f>+Identification!$C$4</f>
        <v>100000001</v>
      </c>
      <c r="B2692" s="153" t="s">
        <v>356</v>
      </c>
      <c r="C2692" s="11" t="s">
        <v>441</v>
      </c>
      <c r="D2692" s="89" t="str">
        <f t="shared" si="283"/>
        <v>consult</v>
      </c>
      <c r="E2692" s="90">
        <f>HLOOKUP(D2692,Analytique_compte!$A$3:$S$4,2,FALSE)</f>
        <v>7</v>
      </c>
      <c r="F2692" s="90" t="str">
        <f t="shared" si="284"/>
        <v>Analytique_compte_PCC101_consult</v>
      </c>
      <c r="G2692" s="154">
        <f t="shared" si="285"/>
        <v>0</v>
      </c>
    </row>
    <row r="2693" spans="1:7" ht="26.4" x14ac:dyDescent="0.25">
      <c r="A2693" s="153" t="str">
        <f>+Identification!$C$4</f>
        <v>100000001</v>
      </c>
      <c r="B2693" s="153" t="s">
        <v>356</v>
      </c>
      <c r="C2693" s="11" t="s">
        <v>442</v>
      </c>
      <c r="D2693" s="89" t="str">
        <f t="shared" si="283"/>
        <v>consult</v>
      </c>
      <c r="E2693" s="90">
        <f>HLOOKUP(D2693,Analytique_compte!$A$3:$S$4,2,FALSE)</f>
        <v>7</v>
      </c>
      <c r="F2693" s="90" t="str">
        <f t="shared" si="284"/>
        <v>Analytique_compte_PCC102_consult</v>
      </c>
      <c r="G2693" s="154">
        <f t="shared" si="285"/>
        <v>0</v>
      </c>
    </row>
    <row r="2694" spans="1:7" ht="26.4" x14ac:dyDescent="0.25">
      <c r="A2694" s="153" t="str">
        <f>+Identification!$C$4</f>
        <v>100000001</v>
      </c>
      <c r="B2694" s="153" t="s">
        <v>356</v>
      </c>
      <c r="C2694" s="11" t="s">
        <v>443</v>
      </c>
      <c r="D2694" s="89" t="str">
        <f t="shared" si="283"/>
        <v>consult</v>
      </c>
      <c r="E2694" s="90">
        <f>HLOOKUP(D2694,Analytique_compte!$A$3:$S$4,2,FALSE)</f>
        <v>7</v>
      </c>
      <c r="F2694" s="90" t="str">
        <f t="shared" si="284"/>
        <v>Analytique_compte_PCC103_consult</v>
      </c>
      <c r="G2694" s="154">
        <f t="shared" si="285"/>
        <v>0</v>
      </c>
    </row>
    <row r="2695" spans="1:7" ht="26.4" x14ac:dyDescent="0.25">
      <c r="A2695" s="153" t="str">
        <f>+Identification!$C$4</f>
        <v>100000001</v>
      </c>
      <c r="B2695" s="153" t="s">
        <v>356</v>
      </c>
      <c r="C2695" s="11" t="s">
        <v>444</v>
      </c>
      <c r="D2695" s="89" t="str">
        <f t="shared" si="283"/>
        <v>consult</v>
      </c>
      <c r="E2695" s="90">
        <f>HLOOKUP(D2695,Analytique_compte!$A$3:$S$4,2,FALSE)</f>
        <v>7</v>
      </c>
      <c r="F2695" s="90" t="str">
        <f t="shared" ref="F2695:F2700" si="286">CONCATENATE(B2695,"_",C2695,"_",D2695)</f>
        <v>Analytique_compte_PCC104_consult</v>
      </c>
      <c r="G2695" s="154">
        <f t="shared" ref="G2695:G2700" si="287">VLOOKUP(C2695,ana_compte,E2695,FALSE)</f>
        <v>0</v>
      </c>
    </row>
    <row r="2696" spans="1:7" ht="26.4" x14ac:dyDescent="0.25">
      <c r="A2696" s="153" t="str">
        <f>+Identification!$C$4</f>
        <v>100000001</v>
      </c>
      <c r="B2696" s="153" t="s">
        <v>356</v>
      </c>
      <c r="C2696" s="11" t="s">
        <v>659</v>
      </c>
      <c r="D2696" s="89" t="str">
        <f t="shared" si="283"/>
        <v>consult</v>
      </c>
      <c r="E2696" s="90">
        <f>HLOOKUP(D2696,Analytique_compte!$A$3:$S$4,2,FALSE)</f>
        <v>7</v>
      </c>
      <c r="F2696" s="90" t="str">
        <f t="shared" si="286"/>
        <v>Analytique_compte_PCC105_consult</v>
      </c>
      <c r="G2696" s="154">
        <f t="shared" si="287"/>
        <v>0</v>
      </c>
    </row>
    <row r="2697" spans="1:7" ht="26.4" x14ac:dyDescent="0.25">
      <c r="A2697" s="153" t="str">
        <f>+Identification!$C$4</f>
        <v>100000001</v>
      </c>
      <c r="B2697" s="153" t="s">
        <v>356</v>
      </c>
      <c r="C2697" s="11" t="s">
        <v>660</v>
      </c>
      <c r="D2697" s="89" t="str">
        <f t="shared" si="283"/>
        <v>consult</v>
      </c>
      <c r="E2697" s="90">
        <f>HLOOKUP(D2697,Analytique_compte!$A$3:$S$4,2,FALSE)</f>
        <v>7</v>
      </c>
      <c r="F2697" s="90" t="str">
        <f t="shared" si="286"/>
        <v>Analytique_compte_PCC106_consult</v>
      </c>
      <c r="G2697" s="154">
        <f t="shared" si="287"/>
        <v>0</v>
      </c>
    </row>
    <row r="2698" spans="1:7" ht="26.4" x14ac:dyDescent="0.25">
      <c r="A2698" s="153" t="str">
        <f>+Identification!$C$4</f>
        <v>100000001</v>
      </c>
      <c r="B2698" s="153" t="s">
        <v>356</v>
      </c>
      <c r="C2698" s="11" t="s">
        <v>661</v>
      </c>
      <c r="D2698" s="89" t="str">
        <f t="shared" si="283"/>
        <v>consult</v>
      </c>
      <c r="E2698" s="90">
        <f>HLOOKUP(D2698,Analytique_compte!$A$3:$S$4,2,FALSE)</f>
        <v>7</v>
      </c>
      <c r="F2698" s="90" t="str">
        <f t="shared" si="286"/>
        <v>Analytique_compte_PCC107_consult</v>
      </c>
      <c r="G2698" s="154">
        <f t="shared" si="287"/>
        <v>0</v>
      </c>
    </row>
    <row r="2699" spans="1:7" ht="26.4" x14ac:dyDescent="0.25">
      <c r="A2699" s="153" t="str">
        <f>+Identification!$C$4</f>
        <v>100000001</v>
      </c>
      <c r="B2699" s="153" t="s">
        <v>356</v>
      </c>
      <c r="C2699" s="11" t="s">
        <v>662</v>
      </c>
      <c r="D2699" s="89" t="str">
        <f t="shared" si="283"/>
        <v>consult</v>
      </c>
      <c r="E2699" s="90">
        <f>HLOOKUP(D2699,Analytique_compte!$A$3:$S$4,2,FALSE)</f>
        <v>7</v>
      </c>
      <c r="F2699" s="90" t="str">
        <f t="shared" si="286"/>
        <v>Analytique_compte_PCC108_consult</v>
      </c>
      <c r="G2699" s="154">
        <f t="shared" si="287"/>
        <v>0</v>
      </c>
    </row>
    <row r="2700" spans="1:7" ht="26.4" x14ac:dyDescent="0.25">
      <c r="A2700" s="153" t="str">
        <f>+Identification!$C$4</f>
        <v>100000001</v>
      </c>
      <c r="B2700" s="153" t="s">
        <v>356</v>
      </c>
      <c r="C2700" s="11" t="s">
        <v>663</v>
      </c>
      <c r="D2700" s="89" t="str">
        <f t="shared" si="283"/>
        <v>consult</v>
      </c>
      <c r="E2700" s="90">
        <f>HLOOKUP(D2700,Analytique_compte!$A$3:$S$4,2,FALSE)</f>
        <v>7</v>
      </c>
      <c r="F2700" s="90" t="str">
        <f t="shared" si="286"/>
        <v>Analytique_compte_PCC109_consult</v>
      </c>
      <c r="G2700" s="154">
        <f t="shared" si="287"/>
        <v>0</v>
      </c>
    </row>
    <row r="2701" spans="1:7" ht="26.4" x14ac:dyDescent="0.25">
      <c r="A2701" s="153" t="str">
        <f>+Identification!$C$4</f>
        <v>100000001</v>
      </c>
      <c r="B2701" s="153" t="s">
        <v>356</v>
      </c>
      <c r="C2701" s="11" t="s">
        <v>265</v>
      </c>
      <c r="D2701" s="89" t="str">
        <f>+D2684</f>
        <v>consult</v>
      </c>
      <c r="E2701" s="90">
        <f>HLOOKUP(D2701,Analytique_compte!$A$3:$S$4,2,FALSE)</f>
        <v>7</v>
      </c>
      <c r="F2701" s="90" t="str">
        <f t="shared" si="281"/>
        <v>Analytique_compte_pcctot_consult</v>
      </c>
      <c r="G2701" s="154">
        <f t="shared" si="282"/>
        <v>0</v>
      </c>
    </row>
    <row r="2702" spans="1:7" ht="26.4" x14ac:dyDescent="0.25">
      <c r="A2702" s="153" t="str">
        <f>+Identification!$C$4</f>
        <v>100000001</v>
      </c>
      <c r="B2702" s="153" t="s">
        <v>356</v>
      </c>
      <c r="C2702" s="48" t="s">
        <v>92</v>
      </c>
      <c r="D2702" s="89" t="str">
        <f t="shared" si="283"/>
        <v>consult</v>
      </c>
      <c r="E2702" s="90">
        <f>HLOOKUP(D2702,Analytique_compte!$A$3:$S$4,2,FALSE)</f>
        <v>7</v>
      </c>
      <c r="F2702" s="90" t="str">
        <f t="shared" si="281"/>
        <v>Analytique_compte_PCP1_consult</v>
      </c>
      <c r="G2702" s="154">
        <f t="shared" si="282"/>
        <v>0</v>
      </c>
    </row>
    <row r="2703" spans="1:7" ht="26.4" x14ac:dyDescent="0.25">
      <c r="A2703" s="153" t="str">
        <f>+Identification!$C$4</f>
        <v>100000001</v>
      </c>
      <c r="B2703" s="153" t="s">
        <v>356</v>
      </c>
      <c r="C2703" s="48" t="s">
        <v>93</v>
      </c>
      <c r="D2703" s="89" t="str">
        <f t="shared" si="283"/>
        <v>consult</v>
      </c>
      <c r="E2703" s="90">
        <f>HLOOKUP(D2703,Analytique_compte!$A$3:$S$4,2,FALSE)</f>
        <v>7</v>
      </c>
      <c r="F2703" s="90" t="str">
        <f t="shared" si="281"/>
        <v>Analytique_compte_PCP2_consult</v>
      </c>
      <c r="G2703" s="154">
        <f t="shared" si="282"/>
        <v>0</v>
      </c>
    </row>
    <row r="2704" spans="1:7" ht="26.4" x14ac:dyDescent="0.25">
      <c r="A2704" s="153" t="str">
        <f>+Identification!$C$4</f>
        <v>100000001</v>
      </c>
      <c r="B2704" s="153" t="s">
        <v>356</v>
      </c>
      <c r="C2704" s="48" t="s">
        <v>94</v>
      </c>
      <c r="D2704" s="89" t="str">
        <f t="shared" si="283"/>
        <v>consult</v>
      </c>
      <c r="E2704" s="90">
        <f>HLOOKUP(D2704,Analytique_compte!$A$3:$S$4,2,FALSE)</f>
        <v>7</v>
      </c>
      <c r="F2704" s="90" t="str">
        <f t="shared" si="281"/>
        <v>Analytique_compte_PCP3_consult</v>
      </c>
      <c r="G2704" s="154">
        <f t="shared" si="282"/>
        <v>0</v>
      </c>
    </row>
    <row r="2705" spans="1:7" ht="26.4" x14ac:dyDescent="0.25">
      <c r="A2705" s="153" t="str">
        <f>+Identification!$C$4</f>
        <v>100000001</v>
      </c>
      <c r="B2705" s="153" t="s">
        <v>356</v>
      </c>
      <c r="C2705" s="48" t="s">
        <v>95</v>
      </c>
      <c r="D2705" s="89" t="str">
        <f t="shared" si="283"/>
        <v>consult</v>
      </c>
      <c r="E2705" s="90">
        <f>HLOOKUP(D2705,Analytique_compte!$A$3:$S$4,2,FALSE)</f>
        <v>7</v>
      </c>
      <c r="F2705" s="90" t="str">
        <f t="shared" si="281"/>
        <v>Analytique_compte_PCP4_consult</v>
      </c>
      <c r="G2705" s="154">
        <f t="shared" si="282"/>
        <v>0</v>
      </c>
    </row>
    <row r="2706" spans="1:7" ht="26.4" x14ac:dyDescent="0.25">
      <c r="A2706" s="153" t="str">
        <f>+Identification!$C$4</f>
        <v>100000001</v>
      </c>
      <c r="B2706" s="153" t="s">
        <v>356</v>
      </c>
      <c r="C2706" s="48" t="s">
        <v>96</v>
      </c>
      <c r="D2706" s="89" t="str">
        <f t="shared" si="283"/>
        <v>consult</v>
      </c>
      <c r="E2706" s="90">
        <f>HLOOKUP(D2706,Analytique_compte!$A$3:$S$4,2,FALSE)</f>
        <v>7</v>
      </c>
      <c r="F2706" s="90" t="str">
        <f t="shared" si="281"/>
        <v>Analytique_compte_PCP5_consult</v>
      </c>
      <c r="G2706" s="154">
        <f t="shared" si="282"/>
        <v>0</v>
      </c>
    </row>
    <row r="2707" spans="1:7" ht="26.4" x14ac:dyDescent="0.25">
      <c r="A2707" s="153" t="str">
        <f>+Identification!$C$4</f>
        <v>100000001</v>
      </c>
      <c r="B2707" s="153" t="s">
        <v>356</v>
      </c>
      <c r="C2707" s="48" t="s">
        <v>97</v>
      </c>
      <c r="D2707" s="89" t="str">
        <f t="shared" si="283"/>
        <v>consult</v>
      </c>
      <c r="E2707" s="90">
        <f>HLOOKUP(D2707,Analytique_compte!$A$3:$S$4,2,FALSE)</f>
        <v>7</v>
      </c>
      <c r="F2707" s="90" t="str">
        <f t="shared" si="281"/>
        <v>Analytique_compte_PCP6_consult</v>
      </c>
      <c r="G2707" s="154">
        <f t="shared" si="282"/>
        <v>0</v>
      </c>
    </row>
    <row r="2708" spans="1:7" ht="26.4" x14ac:dyDescent="0.25">
      <c r="A2708" s="153" t="str">
        <f>+Identification!$C$4</f>
        <v>100000001</v>
      </c>
      <c r="B2708" s="153" t="s">
        <v>356</v>
      </c>
      <c r="C2708" s="48" t="s">
        <v>98</v>
      </c>
      <c r="D2708" s="89" t="str">
        <f t="shared" si="283"/>
        <v>consult</v>
      </c>
      <c r="E2708" s="90">
        <f>HLOOKUP(D2708,Analytique_compte!$A$3:$S$4,2,FALSE)</f>
        <v>7</v>
      </c>
      <c r="F2708" s="90" t="str">
        <f t="shared" ref="F2708:F2771" si="288">CONCATENATE(B2708,"_",C2708,"_",D2708)</f>
        <v>Analytique_compte_PCP7_consult</v>
      </c>
      <c r="G2708" s="154">
        <f t="shared" si="282"/>
        <v>0</v>
      </c>
    </row>
    <row r="2709" spans="1:7" ht="26.4" x14ac:dyDescent="0.25">
      <c r="A2709" s="153" t="str">
        <f>+Identification!$C$4</f>
        <v>100000001</v>
      </c>
      <c r="B2709" s="153" t="s">
        <v>356</v>
      </c>
      <c r="C2709" s="48" t="s">
        <v>99</v>
      </c>
      <c r="D2709" s="89" t="str">
        <f t="shared" si="283"/>
        <v>consult</v>
      </c>
      <c r="E2709" s="90">
        <f>HLOOKUP(D2709,Analytique_compte!$A$3:$S$4,2,FALSE)</f>
        <v>7</v>
      </c>
      <c r="F2709" s="90" t="str">
        <f t="shared" si="288"/>
        <v>Analytique_compte_PCP8_consult</v>
      </c>
      <c r="G2709" s="154">
        <f t="shared" si="282"/>
        <v>0</v>
      </c>
    </row>
    <row r="2710" spans="1:7" ht="26.4" x14ac:dyDescent="0.25">
      <c r="A2710" s="153" t="str">
        <f>+Identification!$C$4</f>
        <v>100000001</v>
      </c>
      <c r="B2710" s="153" t="s">
        <v>356</v>
      </c>
      <c r="C2710" s="48" t="s">
        <v>100</v>
      </c>
      <c r="D2710" s="89" t="str">
        <f t="shared" si="283"/>
        <v>consult</v>
      </c>
      <c r="E2710" s="90">
        <f>HLOOKUP(D2710,Analytique_compte!$A$3:$S$4,2,FALSE)</f>
        <v>7</v>
      </c>
      <c r="F2710" s="90" t="str">
        <f t="shared" si="288"/>
        <v>Analytique_compte_PCP9_consult</v>
      </c>
      <c r="G2710" s="154">
        <f t="shared" si="282"/>
        <v>0</v>
      </c>
    </row>
    <row r="2711" spans="1:7" ht="26.4" x14ac:dyDescent="0.25">
      <c r="A2711" s="153" t="str">
        <f>+Identification!$C$4</f>
        <v>100000001</v>
      </c>
      <c r="B2711" s="153" t="s">
        <v>356</v>
      </c>
      <c r="C2711" s="48" t="s">
        <v>101</v>
      </c>
      <c r="D2711" s="89" t="str">
        <f t="shared" si="283"/>
        <v>consult</v>
      </c>
      <c r="E2711" s="90">
        <f>HLOOKUP(D2711,Analytique_compte!$A$3:$S$4,2,FALSE)</f>
        <v>7</v>
      </c>
      <c r="F2711" s="90" t="str">
        <f t="shared" si="288"/>
        <v>Analytique_compte_PCP10_consult</v>
      </c>
      <c r="G2711" s="154">
        <f t="shared" si="282"/>
        <v>0</v>
      </c>
    </row>
    <row r="2712" spans="1:7" ht="26.4" x14ac:dyDescent="0.25">
      <c r="A2712" s="153" t="str">
        <f>+Identification!$C$4</f>
        <v>100000001</v>
      </c>
      <c r="B2712" s="153" t="s">
        <v>356</v>
      </c>
      <c r="C2712" s="48" t="s">
        <v>102</v>
      </c>
      <c r="D2712" s="89" t="str">
        <f t="shared" si="283"/>
        <v>consult</v>
      </c>
      <c r="E2712" s="90">
        <f>HLOOKUP(D2712,Analytique_compte!$A$3:$S$4,2,FALSE)</f>
        <v>7</v>
      </c>
      <c r="F2712" s="90" t="str">
        <f t="shared" si="288"/>
        <v>Analytique_compte_PCP11_consult</v>
      </c>
      <c r="G2712" s="154">
        <f t="shared" si="282"/>
        <v>0</v>
      </c>
    </row>
    <row r="2713" spans="1:7" ht="26.4" x14ac:dyDescent="0.25">
      <c r="A2713" s="153" t="str">
        <f>+Identification!$C$4</f>
        <v>100000001</v>
      </c>
      <c r="B2713" s="153" t="s">
        <v>356</v>
      </c>
      <c r="C2713" s="48" t="s">
        <v>103</v>
      </c>
      <c r="D2713" s="89" t="str">
        <f t="shared" si="283"/>
        <v>consult</v>
      </c>
      <c r="E2713" s="90">
        <f>HLOOKUP(D2713,Analytique_compte!$A$3:$S$4,2,FALSE)</f>
        <v>7</v>
      </c>
      <c r="F2713" s="90" t="str">
        <f t="shared" si="288"/>
        <v>Analytique_compte_PCP12_consult</v>
      </c>
      <c r="G2713" s="154">
        <f t="shared" si="282"/>
        <v>0</v>
      </c>
    </row>
    <row r="2714" spans="1:7" ht="26.4" x14ac:dyDescent="0.25">
      <c r="A2714" s="153" t="str">
        <f>+Identification!$C$4</f>
        <v>100000001</v>
      </c>
      <c r="B2714" s="153" t="s">
        <v>356</v>
      </c>
      <c r="C2714" s="48" t="s">
        <v>104</v>
      </c>
      <c r="D2714" s="89" t="str">
        <f t="shared" si="283"/>
        <v>consult</v>
      </c>
      <c r="E2714" s="90">
        <f>HLOOKUP(D2714,Analytique_compte!$A$3:$S$4,2,FALSE)</f>
        <v>7</v>
      </c>
      <c r="F2714" s="90" t="str">
        <f t="shared" si="288"/>
        <v>Analytique_compte_PCP13_consult</v>
      </c>
      <c r="G2714" s="154">
        <f t="shared" si="282"/>
        <v>0</v>
      </c>
    </row>
    <row r="2715" spans="1:7" ht="26.4" x14ac:dyDescent="0.25">
      <c r="A2715" s="153" t="str">
        <f>+Identification!$C$4</f>
        <v>100000001</v>
      </c>
      <c r="B2715" s="153" t="s">
        <v>356</v>
      </c>
      <c r="C2715" s="48" t="s">
        <v>105</v>
      </c>
      <c r="D2715" s="89" t="str">
        <f t="shared" si="283"/>
        <v>consult</v>
      </c>
      <c r="E2715" s="90">
        <f>HLOOKUP(D2715,Analytique_compte!$A$3:$S$4,2,FALSE)</f>
        <v>7</v>
      </c>
      <c r="F2715" s="90" t="str">
        <f t="shared" si="288"/>
        <v>Analytique_compte_PCP14_consult</v>
      </c>
      <c r="G2715" s="154">
        <f t="shared" si="282"/>
        <v>0</v>
      </c>
    </row>
    <row r="2716" spans="1:7" ht="26.4" x14ac:dyDescent="0.25">
      <c r="A2716" s="153" t="str">
        <f>+Identification!$C$4</f>
        <v>100000001</v>
      </c>
      <c r="B2716" s="153" t="s">
        <v>356</v>
      </c>
      <c r="C2716" s="48" t="s">
        <v>106</v>
      </c>
      <c r="D2716" s="89" t="str">
        <f t="shared" si="283"/>
        <v>consult</v>
      </c>
      <c r="E2716" s="90">
        <f>HLOOKUP(D2716,Analytique_compte!$A$3:$S$4,2,FALSE)</f>
        <v>7</v>
      </c>
      <c r="F2716" s="90" t="str">
        <f t="shared" si="288"/>
        <v>Analytique_compte_PCP15_consult</v>
      </c>
      <c r="G2716" s="154">
        <f t="shared" si="282"/>
        <v>0</v>
      </c>
    </row>
    <row r="2717" spans="1:7" ht="26.4" x14ac:dyDescent="0.25">
      <c r="A2717" s="153" t="str">
        <f>+Identification!$C$4</f>
        <v>100000001</v>
      </c>
      <c r="B2717" s="153" t="s">
        <v>356</v>
      </c>
      <c r="C2717" s="48" t="s">
        <v>107</v>
      </c>
      <c r="D2717" s="89" t="str">
        <f t="shared" si="283"/>
        <v>consult</v>
      </c>
      <c r="E2717" s="90">
        <f>HLOOKUP(D2717,Analytique_compte!$A$3:$S$4,2,FALSE)</f>
        <v>7</v>
      </c>
      <c r="F2717" s="90" t="str">
        <f t="shared" si="288"/>
        <v>Analytique_compte_PCP16_consult</v>
      </c>
      <c r="G2717" s="154">
        <f t="shared" si="282"/>
        <v>0</v>
      </c>
    </row>
    <row r="2718" spans="1:7" ht="26.4" x14ac:dyDescent="0.25">
      <c r="A2718" s="153" t="str">
        <f>+Identification!$C$4</f>
        <v>100000001</v>
      </c>
      <c r="B2718" s="153" t="s">
        <v>356</v>
      </c>
      <c r="C2718" s="48" t="s">
        <v>108</v>
      </c>
      <c r="D2718" s="89" t="str">
        <f t="shared" si="283"/>
        <v>consult</v>
      </c>
      <c r="E2718" s="90">
        <f>HLOOKUP(D2718,Analytique_compte!$A$3:$S$4,2,FALSE)</f>
        <v>7</v>
      </c>
      <c r="F2718" s="90" t="str">
        <f t="shared" si="288"/>
        <v>Analytique_compte_PCP17_consult</v>
      </c>
      <c r="G2718" s="154">
        <f t="shared" si="282"/>
        <v>0</v>
      </c>
    </row>
    <row r="2719" spans="1:7" ht="26.4" x14ac:dyDescent="0.25">
      <c r="A2719" s="153" t="str">
        <f>+Identification!$C$4</f>
        <v>100000001</v>
      </c>
      <c r="B2719" s="153" t="s">
        <v>356</v>
      </c>
      <c r="C2719" s="48" t="s">
        <v>109</v>
      </c>
      <c r="D2719" s="89" t="str">
        <f t="shared" si="283"/>
        <v>consult</v>
      </c>
      <c r="E2719" s="90">
        <f>HLOOKUP(D2719,Analytique_compte!$A$3:$S$4,2,FALSE)</f>
        <v>7</v>
      </c>
      <c r="F2719" s="90" t="str">
        <f t="shared" si="288"/>
        <v>Analytique_compte_PCP18_consult</v>
      </c>
      <c r="G2719" s="154">
        <f t="shared" si="282"/>
        <v>0</v>
      </c>
    </row>
    <row r="2720" spans="1:7" ht="26.4" x14ac:dyDescent="0.25">
      <c r="A2720" s="153" t="str">
        <f>+Identification!$C$4</f>
        <v>100000001</v>
      </c>
      <c r="B2720" s="153" t="s">
        <v>356</v>
      </c>
      <c r="C2720" s="48" t="s">
        <v>110</v>
      </c>
      <c r="D2720" s="89" t="str">
        <f t="shared" si="283"/>
        <v>consult</v>
      </c>
      <c r="E2720" s="90">
        <f>HLOOKUP(D2720,Analytique_compte!$A$3:$S$4,2,FALSE)</f>
        <v>7</v>
      </c>
      <c r="F2720" s="90" t="str">
        <f t="shared" si="288"/>
        <v>Analytique_compte_PCP19_consult</v>
      </c>
      <c r="G2720" s="154">
        <f t="shared" si="282"/>
        <v>0</v>
      </c>
    </row>
    <row r="2721" spans="1:7" ht="26.4" x14ac:dyDescent="0.25">
      <c r="A2721" s="153" t="str">
        <f>+Identification!$C$4</f>
        <v>100000001</v>
      </c>
      <c r="B2721" s="153" t="s">
        <v>356</v>
      </c>
      <c r="C2721" s="48" t="s">
        <v>111</v>
      </c>
      <c r="D2721" s="89" t="str">
        <f t="shared" si="283"/>
        <v>consult</v>
      </c>
      <c r="E2721" s="90">
        <f>HLOOKUP(D2721,Analytique_compte!$A$3:$S$4,2,FALSE)</f>
        <v>7</v>
      </c>
      <c r="F2721" s="90" t="str">
        <f t="shared" si="288"/>
        <v>Analytique_compte_PCP20_consult</v>
      </c>
      <c r="G2721" s="154">
        <f t="shared" si="282"/>
        <v>0</v>
      </c>
    </row>
    <row r="2722" spans="1:7" ht="26.4" x14ac:dyDescent="0.25">
      <c r="A2722" s="153" t="str">
        <f>+Identification!$C$4</f>
        <v>100000001</v>
      </c>
      <c r="B2722" s="153" t="s">
        <v>356</v>
      </c>
      <c r="C2722" s="48" t="s">
        <v>112</v>
      </c>
      <c r="D2722" s="89" t="str">
        <f t="shared" si="283"/>
        <v>consult</v>
      </c>
      <c r="E2722" s="90">
        <f>HLOOKUP(D2722,Analytique_compte!$A$3:$S$4,2,FALSE)</f>
        <v>7</v>
      </c>
      <c r="F2722" s="90" t="str">
        <f t="shared" si="288"/>
        <v>Analytique_compte_PCP21_consult</v>
      </c>
      <c r="G2722" s="154">
        <f t="shared" si="282"/>
        <v>0</v>
      </c>
    </row>
    <row r="2723" spans="1:7" ht="26.4" x14ac:dyDescent="0.25">
      <c r="A2723" s="153" t="str">
        <f>+Identification!$C$4</f>
        <v>100000001</v>
      </c>
      <c r="B2723" s="153" t="s">
        <v>356</v>
      </c>
      <c r="C2723" s="48" t="s">
        <v>113</v>
      </c>
      <c r="D2723" s="89" t="str">
        <f t="shared" si="283"/>
        <v>consult</v>
      </c>
      <c r="E2723" s="90">
        <f>HLOOKUP(D2723,Analytique_compte!$A$3:$S$4,2,FALSE)</f>
        <v>7</v>
      </c>
      <c r="F2723" s="90" t="str">
        <f t="shared" si="288"/>
        <v>Analytique_compte_PCP22_consult</v>
      </c>
      <c r="G2723" s="154">
        <f t="shared" si="282"/>
        <v>0</v>
      </c>
    </row>
    <row r="2724" spans="1:7" ht="26.4" x14ac:dyDescent="0.25">
      <c r="A2724" s="153" t="str">
        <f>+Identification!$C$4</f>
        <v>100000001</v>
      </c>
      <c r="B2724" s="153" t="s">
        <v>356</v>
      </c>
      <c r="C2724" s="48" t="s">
        <v>114</v>
      </c>
      <c r="D2724" s="89" t="str">
        <f t="shared" si="283"/>
        <v>consult</v>
      </c>
      <c r="E2724" s="90">
        <f>HLOOKUP(D2724,Analytique_compte!$A$3:$S$4,2,FALSE)</f>
        <v>7</v>
      </c>
      <c r="F2724" s="90" t="str">
        <f t="shared" si="288"/>
        <v>Analytique_compte_PCP23_consult</v>
      </c>
      <c r="G2724" s="154">
        <f t="shared" si="282"/>
        <v>0</v>
      </c>
    </row>
    <row r="2725" spans="1:7" ht="26.4" x14ac:dyDescent="0.25">
      <c r="A2725" s="153" t="str">
        <f>+Identification!$C$4</f>
        <v>100000001</v>
      </c>
      <c r="B2725" s="153" t="s">
        <v>356</v>
      </c>
      <c r="C2725" s="48" t="s">
        <v>115</v>
      </c>
      <c r="D2725" s="89" t="str">
        <f t="shared" si="283"/>
        <v>consult</v>
      </c>
      <c r="E2725" s="90">
        <f>HLOOKUP(D2725,Analytique_compte!$A$3:$S$4,2,FALSE)</f>
        <v>7</v>
      </c>
      <c r="F2725" s="90" t="str">
        <f t="shared" si="288"/>
        <v>Analytique_compte_PCP24_consult</v>
      </c>
      <c r="G2725" s="154">
        <f t="shared" si="282"/>
        <v>0</v>
      </c>
    </row>
    <row r="2726" spans="1:7" ht="26.4" x14ac:dyDescent="0.25">
      <c r="A2726" s="153" t="str">
        <f>+Identification!$C$4</f>
        <v>100000001</v>
      </c>
      <c r="B2726" s="153" t="s">
        <v>356</v>
      </c>
      <c r="C2726" s="48" t="s">
        <v>116</v>
      </c>
      <c r="D2726" s="89" t="str">
        <f t="shared" si="283"/>
        <v>consult</v>
      </c>
      <c r="E2726" s="90">
        <f>HLOOKUP(D2726,Analytique_compte!$A$3:$S$4,2,FALSE)</f>
        <v>7</v>
      </c>
      <c r="F2726" s="90" t="str">
        <f t="shared" si="288"/>
        <v>Analytique_compte_PCP25_consult</v>
      </c>
      <c r="G2726" s="154">
        <f t="shared" ref="G2726:G2828" si="289">VLOOKUP(C2726,ana_compte,E2726,FALSE)</f>
        <v>0</v>
      </c>
    </row>
    <row r="2727" spans="1:7" ht="26.4" x14ac:dyDescent="0.25">
      <c r="A2727" s="153" t="str">
        <f>+Identification!$C$4</f>
        <v>100000001</v>
      </c>
      <c r="B2727" s="153" t="s">
        <v>356</v>
      </c>
      <c r="C2727" s="48" t="s">
        <v>117</v>
      </c>
      <c r="D2727" s="89" t="str">
        <f t="shared" si="283"/>
        <v>consult</v>
      </c>
      <c r="E2727" s="90">
        <f>HLOOKUP(D2727,Analytique_compte!$A$3:$S$4,2,FALSE)</f>
        <v>7</v>
      </c>
      <c r="F2727" s="90" t="str">
        <f t="shared" si="288"/>
        <v>Analytique_compte_PCP26_consult</v>
      </c>
      <c r="G2727" s="154">
        <f t="shared" si="289"/>
        <v>0</v>
      </c>
    </row>
    <row r="2728" spans="1:7" ht="26.4" x14ac:dyDescent="0.25">
      <c r="A2728" s="153" t="str">
        <f>+Identification!$C$4</f>
        <v>100000001</v>
      </c>
      <c r="B2728" s="153" t="s">
        <v>356</v>
      </c>
      <c r="C2728" s="48" t="s">
        <v>118</v>
      </c>
      <c r="D2728" s="89" t="str">
        <f t="shared" si="283"/>
        <v>consult</v>
      </c>
      <c r="E2728" s="90">
        <f>HLOOKUP(D2728,Analytique_compte!$A$3:$S$4,2,FALSE)</f>
        <v>7</v>
      </c>
      <c r="F2728" s="90" t="str">
        <f t="shared" si="288"/>
        <v>Analytique_compte_PCP27_consult</v>
      </c>
      <c r="G2728" s="154">
        <f t="shared" si="289"/>
        <v>0</v>
      </c>
    </row>
    <row r="2729" spans="1:7" ht="26.4" x14ac:dyDescent="0.25">
      <c r="A2729" s="153" t="str">
        <f>+Identification!$C$4</f>
        <v>100000001</v>
      </c>
      <c r="B2729" s="153" t="s">
        <v>356</v>
      </c>
      <c r="C2729" s="48" t="s">
        <v>119</v>
      </c>
      <c r="D2729" s="89" t="str">
        <f t="shared" si="283"/>
        <v>consult</v>
      </c>
      <c r="E2729" s="90">
        <f>HLOOKUP(D2729,Analytique_compte!$A$3:$S$4,2,FALSE)</f>
        <v>7</v>
      </c>
      <c r="F2729" s="90" t="str">
        <f t="shared" si="288"/>
        <v>Analytique_compte_PCP28_consult</v>
      </c>
      <c r="G2729" s="154">
        <f t="shared" si="289"/>
        <v>0</v>
      </c>
    </row>
    <row r="2730" spans="1:7" ht="26.4" x14ac:dyDescent="0.25">
      <c r="A2730" s="153" t="str">
        <f>+Identification!$C$4</f>
        <v>100000001</v>
      </c>
      <c r="B2730" s="153" t="s">
        <v>356</v>
      </c>
      <c r="C2730" s="48" t="s">
        <v>120</v>
      </c>
      <c r="D2730" s="89" t="str">
        <f t="shared" si="283"/>
        <v>consult</v>
      </c>
      <c r="E2730" s="90">
        <f>HLOOKUP(D2730,Analytique_compte!$A$3:$S$4,2,FALSE)</f>
        <v>7</v>
      </c>
      <c r="F2730" s="90" t="str">
        <f t="shared" si="288"/>
        <v>Analytique_compte_PCP29_consult</v>
      </c>
      <c r="G2730" s="154">
        <f t="shared" si="289"/>
        <v>0</v>
      </c>
    </row>
    <row r="2731" spans="1:7" ht="26.4" x14ac:dyDescent="0.25">
      <c r="A2731" s="153" t="str">
        <f>+Identification!$C$4</f>
        <v>100000001</v>
      </c>
      <c r="B2731" s="153" t="s">
        <v>356</v>
      </c>
      <c r="C2731" s="48" t="s">
        <v>121</v>
      </c>
      <c r="D2731" s="89" t="str">
        <f t="shared" si="283"/>
        <v>consult</v>
      </c>
      <c r="E2731" s="90">
        <f>HLOOKUP(D2731,Analytique_compte!$A$3:$S$4,2,FALSE)</f>
        <v>7</v>
      </c>
      <c r="F2731" s="90" t="str">
        <f t="shared" si="288"/>
        <v>Analytique_compte_PCP30_consult</v>
      </c>
      <c r="G2731" s="154">
        <f t="shared" si="289"/>
        <v>0</v>
      </c>
    </row>
    <row r="2732" spans="1:7" ht="26.4" x14ac:dyDescent="0.25">
      <c r="A2732" s="153" t="str">
        <f>+Identification!$C$4</f>
        <v>100000001</v>
      </c>
      <c r="B2732" s="153" t="s">
        <v>356</v>
      </c>
      <c r="C2732" s="48" t="s">
        <v>122</v>
      </c>
      <c r="D2732" s="89" t="str">
        <f t="shared" si="283"/>
        <v>consult</v>
      </c>
      <c r="E2732" s="90">
        <f>HLOOKUP(D2732,Analytique_compte!$A$3:$S$4,2,FALSE)</f>
        <v>7</v>
      </c>
      <c r="F2732" s="90" t="str">
        <f t="shared" si="288"/>
        <v>Analytique_compte_PCP31_consult</v>
      </c>
      <c r="G2732" s="154">
        <f t="shared" si="289"/>
        <v>0</v>
      </c>
    </row>
    <row r="2733" spans="1:7" ht="26.4" x14ac:dyDescent="0.25">
      <c r="A2733" s="153" t="str">
        <f>+Identification!$C$4</f>
        <v>100000001</v>
      </c>
      <c r="B2733" s="153" t="s">
        <v>356</v>
      </c>
      <c r="C2733" s="48" t="s">
        <v>123</v>
      </c>
      <c r="D2733" s="89" t="str">
        <f t="shared" si="283"/>
        <v>consult</v>
      </c>
      <c r="E2733" s="90">
        <f>HLOOKUP(D2733,Analytique_compte!$A$3:$S$4,2,FALSE)</f>
        <v>7</v>
      </c>
      <c r="F2733" s="90" t="str">
        <f t="shared" si="288"/>
        <v>Analytique_compte_PCP32_consult</v>
      </c>
      <c r="G2733" s="154">
        <f t="shared" si="289"/>
        <v>0</v>
      </c>
    </row>
    <row r="2734" spans="1:7" ht="26.4" x14ac:dyDescent="0.25">
      <c r="A2734" s="153" t="str">
        <f>+Identification!$C$4</f>
        <v>100000001</v>
      </c>
      <c r="B2734" s="153" t="s">
        <v>356</v>
      </c>
      <c r="C2734" s="48" t="s">
        <v>124</v>
      </c>
      <c r="D2734" s="89" t="str">
        <f t="shared" si="283"/>
        <v>consult</v>
      </c>
      <c r="E2734" s="90">
        <f>HLOOKUP(D2734,Analytique_compte!$A$3:$S$4,2,FALSE)</f>
        <v>7</v>
      </c>
      <c r="F2734" s="90" t="str">
        <f t="shared" si="288"/>
        <v>Analytique_compte_PCP33_consult</v>
      </c>
      <c r="G2734" s="154">
        <f t="shared" si="289"/>
        <v>0</v>
      </c>
    </row>
    <row r="2735" spans="1:7" ht="26.4" x14ac:dyDescent="0.25">
      <c r="A2735" s="153" t="str">
        <f>+Identification!$C$4</f>
        <v>100000001</v>
      </c>
      <c r="B2735" s="153" t="s">
        <v>356</v>
      </c>
      <c r="C2735" s="48" t="s">
        <v>125</v>
      </c>
      <c r="D2735" s="89" t="str">
        <f t="shared" si="283"/>
        <v>consult</v>
      </c>
      <c r="E2735" s="90">
        <f>HLOOKUP(D2735,Analytique_compte!$A$3:$S$4,2,FALSE)</f>
        <v>7</v>
      </c>
      <c r="F2735" s="90" t="str">
        <f t="shared" si="288"/>
        <v>Analytique_compte_PCP34_consult</v>
      </c>
      <c r="G2735" s="154">
        <f t="shared" si="289"/>
        <v>0</v>
      </c>
    </row>
    <row r="2736" spans="1:7" ht="26.4" x14ac:dyDescent="0.25">
      <c r="A2736" s="153" t="str">
        <f>+Identification!$C$4</f>
        <v>100000001</v>
      </c>
      <c r="B2736" s="153" t="s">
        <v>356</v>
      </c>
      <c r="C2736" s="48" t="s">
        <v>126</v>
      </c>
      <c r="D2736" s="89" t="str">
        <f t="shared" si="283"/>
        <v>consult</v>
      </c>
      <c r="E2736" s="90">
        <f>HLOOKUP(D2736,Analytique_compte!$A$3:$S$4,2,FALSE)</f>
        <v>7</v>
      </c>
      <c r="F2736" s="90" t="str">
        <f t="shared" si="288"/>
        <v>Analytique_compte_PCP35_consult</v>
      </c>
      <c r="G2736" s="154">
        <f t="shared" si="289"/>
        <v>0</v>
      </c>
    </row>
    <row r="2737" spans="1:7" ht="26.4" x14ac:dyDescent="0.25">
      <c r="A2737" s="153" t="str">
        <f>+Identification!$C$4</f>
        <v>100000001</v>
      </c>
      <c r="B2737" s="153" t="s">
        <v>356</v>
      </c>
      <c r="C2737" s="48" t="s">
        <v>127</v>
      </c>
      <c r="D2737" s="89" t="str">
        <f t="shared" si="283"/>
        <v>consult</v>
      </c>
      <c r="E2737" s="90">
        <f>HLOOKUP(D2737,Analytique_compte!$A$3:$S$4,2,FALSE)</f>
        <v>7</v>
      </c>
      <c r="F2737" s="90" t="str">
        <f t="shared" si="288"/>
        <v>Analytique_compte_PCP36_consult</v>
      </c>
      <c r="G2737" s="154">
        <f t="shared" si="289"/>
        <v>0</v>
      </c>
    </row>
    <row r="2738" spans="1:7" ht="26.4" x14ac:dyDescent="0.25">
      <c r="A2738" s="153" t="str">
        <f>+Identification!$C$4</f>
        <v>100000001</v>
      </c>
      <c r="B2738" s="153" t="s">
        <v>356</v>
      </c>
      <c r="C2738" s="48" t="s">
        <v>128</v>
      </c>
      <c r="D2738" s="89" t="str">
        <f t="shared" ref="D2738:D2816" si="290">+D2737</f>
        <v>consult</v>
      </c>
      <c r="E2738" s="90">
        <f>HLOOKUP(D2738,Analytique_compte!$A$3:$S$4,2,FALSE)</f>
        <v>7</v>
      </c>
      <c r="F2738" s="90" t="str">
        <f t="shared" si="288"/>
        <v>Analytique_compte_PCP37_consult</v>
      </c>
      <c r="G2738" s="154">
        <f t="shared" si="289"/>
        <v>0</v>
      </c>
    </row>
    <row r="2739" spans="1:7" ht="26.4" x14ac:dyDescent="0.25">
      <c r="A2739" s="153" t="str">
        <f>+Identification!$C$4</f>
        <v>100000001</v>
      </c>
      <c r="B2739" s="153" t="s">
        <v>356</v>
      </c>
      <c r="C2739" s="48" t="s">
        <v>129</v>
      </c>
      <c r="D2739" s="89" t="str">
        <f t="shared" si="290"/>
        <v>consult</v>
      </c>
      <c r="E2739" s="90">
        <f>HLOOKUP(D2739,Analytique_compte!$A$3:$S$4,2,FALSE)</f>
        <v>7</v>
      </c>
      <c r="F2739" s="90" t="str">
        <f t="shared" si="288"/>
        <v>Analytique_compte_PCP38_consult</v>
      </c>
      <c r="G2739" s="154">
        <f t="shared" si="289"/>
        <v>0</v>
      </c>
    </row>
    <row r="2740" spans="1:7" ht="26.4" x14ac:dyDescent="0.25">
      <c r="A2740" s="153" t="str">
        <f>+Identification!$C$4</f>
        <v>100000001</v>
      </c>
      <c r="B2740" s="153" t="s">
        <v>356</v>
      </c>
      <c r="C2740" s="48" t="s">
        <v>130</v>
      </c>
      <c r="D2740" s="89" t="str">
        <f t="shared" si="290"/>
        <v>consult</v>
      </c>
      <c r="E2740" s="90">
        <f>HLOOKUP(D2740,Analytique_compte!$A$3:$S$4,2,FALSE)</f>
        <v>7</v>
      </c>
      <c r="F2740" s="90" t="str">
        <f t="shared" si="288"/>
        <v>Analytique_compte_PCP39_consult</v>
      </c>
      <c r="G2740" s="154">
        <f t="shared" si="289"/>
        <v>0</v>
      </c>
    </row>
    <row r="2741" spans="1:7" ht="26.4" x14ac:dyDescent="0.25">
      <c r="A2741" s="153" t="str">
        <f>+Identification!$C$4</f>
        <v>100000001</v>
      </c>
      <c r="B2741" s="153" t="s">
        <v>356</v>
      </c>
      <c r="C2741" s="48" t="s">
        <v>131</v>
      </c>
      <c r="D2741" s="89" t="str">
        <f t="shared" si="290"/>
        <v>consult</v>
      </c>
      <c r="E2741" s="90">
        <f>HLOOKUP(D2741,Analytique_compte!$A$3:$S$4,2,FALSE)</f>
        <v>7</v>
      </c>
      <c r="F2741" s="90" t="str">
        <f t="shared" si="288"/>
        <v>Analytique_compte_PCP40_consult</v>
      </c>
      <c r="G2741" s="154">
        <f t="shared" si="289"/>
        <v>0</v>
      </c>
    </row>
    <row r="2742" spans="1:7" ht="26.4" x14ac:dyDescent="0.25">
      <c r="A2742" s="153" t="str">
        <f>+Identification!$C$4</f>
        <v>100000001</v>
      </c>
      <c r="B2742" s="153" t="s">
        <v>356</v>
      </c>
      <c r="C2742" s="48" t="s">
        <v>132</v>
      </c>
      <c r="D2742" s="89" t="str">
        <f t="shared" si="290"/>
        <v>consult</v>
      </c>
      <c r="E2742" s="90">
        <f>HLOOKUP(D2742,Analytique_compte!$A$3:$S$4,2,FALSE)</f>
        <v>7</v>
      </c>
      <c r="F2742" s="90" t="str">
        <f t="shared" si="288"/>
        <v>Analytique_compte_PCP41_consult</v>
      </c>
      <c r="G2742" s="154">
        <f t="shared" si="289"/>
        <v>0</v>
      </c>
    </row>
    <row r="2743" spans="1:7" ht="26.4" x14ac:dyDescent="0.25">
      <c r="A2743" s="153" t="str">
        <f>+Identification!$C$4</f>
        <v>100000001</v>
      </c>
      <c r="B2743" s="153" t="s">
        <v>356</v>
      </c>
      <c r="C2743" s="48" t="s">
        <v>133</v>
      </c>
      <c r="D2743" s="89" t="str">
        <f t="shared" si="290"/>
        <v>consult</v>
      </c>
      <c r="E2743" s="90">
        <f>HLOOKUP(D2743,Analytique_compte!$A$3:$S$4,2,FALSE)</f>
        <v>7</v>
      </c>
      <c r="F2743" s="90" t="str">
        <f t="shared" si="288"/>
        <v>Analytique_compte_PCP42_consult</v>
      </c>
      <c r="G2743" s="154">
        <f t="shared" si="289"/>
        <v>0</v>
      </c>
    </row>
    <row r="2744" spans="1:7" ht="26.4" x14ac:dyDescent="0.25">
      <c r="A2744" s="153" t="str">
        <f>+Identification!$C$4</f>
        <v>100000001</v>
      </c>
      <c r="B2744" s="153" t="s">
        <v>356</v>
      </c>
      <c r="C2744" s="48" t="s">
        <v>134</v>
      </c>
      <c r="D2744" s="89" t="str">
        <f t="shared" si="290"/>
        <v>consult</v>
      </c>
      <c r="E2744" s="90">
        <f>HLOOKUP(D2744,Analytique_compte!$A$3:$S$4,2,FALSE)</f>
        <v>7</v>
      </c>
      <c r="F2744" s="90" t="str">
        <f t="shared" si="288"/>
        <v>Analytique_compte_PCP43_consult</v>
      </c>
      <c r="G2744" s="154">
        <f t="shared" si="289"/>
        <v>0</v>
      </c>
    </row>
    <row r="2745" spans="1:7" ht="26.4" x14ac:dyDescent="0.25">
      <c r="A2745" s="153" t="str">
        <f>+Identification!$C$4</f>
        <v>100000001</v>
      </c>
      <c r="B2745" s="153" t="s">
        <v>356</v>
      </c>
      <c r="C2745" s="48" t="s">
        <v>135</v>
      </c>
      <c r="D2745" s="89" t="str">
        <f t="shared" si="290"/>
        <v>consult</v>
      </c>
      <c r="E2745" s="90">
        <f>HLOOKUP(D2745,Analytique_compte!$A$3:$S$4,2,FALSE)</f>
        <v>7</v>
      </c>
      <c r="F2745" s="90" t="str">
        <f t="shared" si="288"/>
        <v>Analytique_compte_PCP44_consult</v>
      </c>
      <c r="G2745" s="154">
        <f t="shared" si="289"/>
        <v>0</v>
      </c>
    </row>
    <row r="2746" spans="1:7" ht="26.4" x14ac:dyDescent="0.25">
      <c r="A2746" s="153" t="str">
        <f>+Identification!$C$4</f>
        <v>100000001</v>
      </c>
      <c r="B2746" s="153" t="s">
        <v>356</v>
      </c>
      <c r="C2746" s="48" t="s">
        <v>136</v>
      </c>
      <c r="D2746" s="89" t="str">
        <f t="shared" si="290"/>
        <v>consult</v>
      </c>
      <c r="E2746" s="90">
        <f>HLOOKUP(D2746,Analytique_compte!$A$3:$S$4,2,FALSE)</f>
        <v>7</v>
      </c>
      <c r="F2746" s="90" t="str">
        <f t="shared" si="288"/>
        <v>Analytique_compte_PCP45_consult</v>
      </c>
      <c r="G2746" s="154">
        <f t="shared" si="289"/>
        <v>0</v>
      </c>
    </row>
    <row r="2747" spans="1:7" ht="26.4" x14ac:dyDescent="0.25">
      <c r="A2747" s="153" t="str">
        <f>+Identification!$C$4</f>
        <v>100000001</v>
      </c>
      <c r="B2747" s="153" t="s">
        <v>356</v>
      </c>
      <c r="C2747" s="48" t="s">
        <v>137</v>
      </c>
      <c r="D2747" s="89" t="str">
        <f t="shared" si="290"/>
        <v>consult</v>
      </c>
      <c r="E2747" s="90">
        <f>HLOOKUP(D2747,Analytique_compte!$A$3:$S$4,2,FALSE)</f>
        <v>7</v>
      </c>
      <c r="F2747" s="90" t="str">
        <f t="shared" si="288"/>
        <v>Analytique_compte_PCP46_consult</v>
      </c>
      <c r="G2747" s="154">
        <f t="shared" si="289"/>
        <v>0</v>
      </c>
    </row>
    <row r="2748" spans="1:7" ht="26.4" x14ac:dyDescent="0.25">
      <c r="A2748" s="153" t="str">
        <f>+Identification!$C$4</f>
        <v>100000001</v>
      </c>
      <c r="B2748" s="153" t="s">
        <v>356</v>
      </c>
      <c r="C2748" s="48" t="s">
        <v>138</v>
      </c>
      <c r="D2748" s="89" t="str">
        <f t="shared" si="290"/>
        <v>consult</v>
      </c>
      <c r="E2748" s="90">
        <f>HLOOKUP(D2748,Analytique_compte!$A$3:$S$4,2,FALSE)</f>
        <v>7</v>
      </c>
      <c r="F2748" s="90" t="str">
        <f t="shared" si="288"/>
        <v>Analytique_compte_PCP47_consult</v>
      </c>
      <c r="G2748" s="154">
        <f t="shared" si="289"/>
        <v>0</v>
      </c>
    </row>
    <row r="2749" spans="1:7" ht="26.4" x14ac:dyDescent="0.25">
      <c r="A2749" s="153" t="str">
        <f>+Identification!$C$4</f>
        <v>100000001</v>
      </c>
      <c r="B2749" s="153" t="s">
        <v>356</v>
      </c>
      <c r="C2749" s="48" t="s">
        <v>139</v>
      </c>
      <c r="D2749" s="89" t="str">
        <f t="shared" si="290"/>
        <v>consult</v>
      </c>
      <c r="E2749" s="90">
        <f>HLOOKUP(D2749,Analytique_compte!$A$3:$S$4,2,FALSE)</f>
        <v>7</v>
      </c>
      <c r="F2749" s="90" t="str">
        <f t="shared" si="288"/>
        <v>Analytique_compte_PCP48_consult</v>
      </c>
      <c r="G2749" s="154">
        <f t="shared" si="289"/>
        <v>0</v>
      </c>
    </row>
    <row r="2750" spans="1:7" ht="26.4" x14ac:dyDescent="0.25">
      <c r="A2750" s="153" t="str">
        <f>+Identification!$C$4</f>
        <v>100000001</v>
      </c>
      <c r="B2750" s="153" t="s">
        <v>356</v>
      </c>
      <c r="C2750" s="48" t="s">
        <v>140</v>
      </c>
      <c r="D2750" s="89" t="str">
        <f t="shared" si="290"/>
        <v>consult</v>
      </c>
      <c r="E2750" s="90">
        <f>HLOOKUP(D2750,Analytique_compte!$A$3:$S$4,2,FALSE)</f>
        <v>7</v>
      </c>
      <c r="F2750" s="90" t="str">
        <f t="shared" si="288"/>
        <v>Analytique_compte_PCP49_consult</v>
      </c>
      <c r="G2750" s="154">
        <f t="shared" si="289"/>
        <v>0</v>
      </c>
    </row>
    <row r="2751" spans="1:7" ht="26.4" x14ac:dyDescent="0.25">
      <c r="A2751" s="153" t="str">
        <f>+Identification!$C$4</f>
        <v>100000001</v>
      </c>
      <c r="B2751" s="153" t="s">
        <v>356</v>
      </c>
      <c r="C2751" s="48" t="s">
        <v>141</v>
      </c>
      <c r="D2751" s="89" t="str">
        <f t="shared" si="290"/>
        <v>consult</v>
      </c>
      <c r="E2751" s="90">
        <f>HLOOKUP(D2751,Analytique_compte!$A$3:$S$4,2,FALSE)</f>
        <v>7</v>
      </c>
      <c r="F2751" s="90" t="str">
        <f t="shared" si="288"/>
        <v>Analytique_compte_PCP50_consult</v>
      </c>
      <c r="G2751" s="154">
        <f t="shared" si="289"/>
        <v>0</v>
      </c>
    </row>
    <row r="2752" spans="1:7" ht="26.4" x14ac:dyDescent="0.25">
      <c r="A2752" s="153" t="str">
        <f>+Identification!$C$4</f>
        <v>100000001</v>
      </c>
      <c r="B2752" s="153" t="s">
        <v>356</v>
      </c>
      <c r="C2752" s="48" t="s">
        <v>142</v>
      </c>
      <c r="D2752" s="89" t="str">
        <f t="shared" si="290"/>
        <v>consult</v>
      </c>
      <c r="E2752" s="90">
        <f>HLOOKUP(D2752,Analytique_compte!$A$3:$S$4,2,FALSE)</f>
        <v>7</v>
      </c>
      <c r="F2752" s="90" t="str">
        <f t="shared" si="288"/>
        <v>Analytique_compte_PCP51_consult</v>
      </c>
      <c r="G2752" s="154">
        <f t="shared" si="289"/>
        <v>0</v>
      </c>
    </row>
    <row r="2753" spans="1:7" ht="26.4" x14ac:dyDescent="0.25">
      <c r="A2753" s="153" t="str">
        <f>+Identification!$C$4</f>
        <v>100000001</v>
      </c>
      <c r="B2753" s="153" t="s">
        <v>356</v>
      </c>
      <c r="C2753" s="48" t="s">
        <v>143</v>
      </c>
      <c r="D2753" s="89" t="str">
        <f t="shared" si="290"/>
        <v>consult</v>
      </c>
      <c r="E2753" s="90">
        <f>HLOOKUP(D2753,Analytique_compte!$A$3:$S$4,2,FALSE)</f>
        <v>7</v>
      </c>
      <c r="F2753" s="90" t="str">
        <f t="shared" si="288"/>
        <v>Analytique_compte_PCP52_consult</v>
      </c>
      <c r="G2753" s="154">
        <f t="shared" si="289"/>
        <v>0</v>
      </c>
    </row>
    <row r="2754" spans="1:7" ht="26.4" x14ac:dyDescent="0.25">
      <c r="A2754" s="153" t="str">
        <f>+Identification!$C$4</f>
        <v>100000001</v>
      </c>
      <c r="B2754" s="153" t="s">
        <v>356</v>
      </c>
      <c r="C2754" s="48" t="s">
        <v>144</v>
      </c>
      <c r="D2754" s="89" t="str">
        <f t="shared" si="290"/>
        <v>consult</v>
      </c>
      <c r="E2754" s="90">
        <f>HLOOKUP(D2754,Analytique_compte!$A$3:$S$4,2,FALSE)</f>
        <v>7</v>
      </c>
      <c r="F2754" s="90" t="str">
        <f t="shared" si="288"/>
        <v>Analytique_compte_PCP53_consult</v>
      </c>
      <c r="G2754" s="154">
        <f t="shared" si="289"/>
        <v>0</v>
      </c>
    </row>
    <row r="2755" spans="1:7" ht="26.4" x14ac:dyDescent="0.25">
      <c r="A2755" s="153" t="str">
        <f>+Identification!$C$4</f>
        <v>100000001</v>
      </c>
      <c r="B2755" s="153" t="s">
        <v>356</v>
      </c>
      <c r="C2755" s="48" t="s">
        <v>145</v>
      </c>
      <c r="D2755" s="89" t="str">
        <f t="shared" si="290"/>
        <v>consult</v>
      </c>
      <c r="E2755" s="90">
        <f>HLOOKUP(D2755,Analytique_compte!$A$3:$S$4,2,FALSE)</f>
        <v>7</v>
      </c>
      <c r="F2755" s="90" t="str">
        <f t="shared" si="288"/>
        <v>Analytique_compte_PCP54_consult</v>
      </c>
      <c r="G2755" s="154">
        <f t="shared" si="289"/>
        <v>0</v>
      </c>
    </row>
    <row r="2756" spans="1:7" ht="26.4" x14ac:dyDescent="0.25">
      <c r="A2756" s="153" t="str">
        <f>+Identification!$C$4</f>
        <v>100000001</v>
      </c>
      <c r="B2756" s="153" t="s">
        <v>356</v>
      </c>
      <c r="C2756" s="48" t="s">
        <v>146</v>
      </c>
      <c r="D2756" s="89" t="str">
        <f t="shared" si="290"/>
        <v>consult</v>
      </c>
      <c r="E2756" s="90">
        <f>HLOOKUP(D2756,Analytique_compte!$A$3:$S$4,2,FALSE)</f>
        <v>7</v>
      </c>
      <c r="F2756" s="90" t="str">
        <f t="shared" si="288"/>
        <v>Analytique_compte_PCP55_consult</v>
      </c>
      <c r="G2756" s="154">
        <f t="shared" si="289"/>
        <v>0</v>
      </c>
    </row>
    <row r="2757" spans="1:7" ht="26.4" x14ac:dyDescent="0.25">
      <c r="A2757" s="153" t="str">
        <f>+Identification!$C$4</f>
        <v>100000001</v>
      </c>
      <c r="B2757" s="153" t="s">
        <v>356</v>
      </c>
      <c r="C2757" s="48" t="s">
        <v>147</v>
      </c>
      <c r="D2757" s="89" t="str">
        <f t="shared" si="290"/>
        <v>consult</v>
      </c>
      <c r="E2757" s="90">
        <f>HLOOKUP(D2757,Analytique_compte!$A$3:$S$4,2,FALSE)</f>
        <v>7</v>
      </c>
      <c r="F2757" s="90" t="str">
        <f t="shared" si="288"/>
        <v>Analytique_compte_PCP56_consult</v>
      </c>
      <c r="G2757" s="154">
        <f t="shared" si="289"/>
        <v>0</v>
      </c>
    </row>
    <row r="2758" spans="1:7" ht="26.4" x14ac:dyDescent="0.25">
      <c r="A2758" s="153" t="str">
        <f>+Identification!$C$4</f>
        <v>100000001</v>
      </c>
      <c r="B2758" s="153" t="s">
        <v>356</v>
      </c>
      <c r="C2758" s="48" t="s">
        <v>148</v>
      </c>
      <c r="D2758" s="89" t="str">
        <f t="shared" si="290"/>
        <v>consult</v>
      </c>
      <c r="E2758" s="90">
        <f>HLOOKUP(D2758,Analytique_compte!$A$3:$S$4,2,FALSE)</f>
        <v>7</v>
      </c>
      <c r="F2758" s="90" t="str">
        <f t="shared" si="288"/>
        <v>Analytique_compte_PCP57_consult</v>
      </c>
      <c r="G2758" s="154">
        <f t="shared" si="289"/>
        <v>0</v>
      </c>
    </row>
    <row r="2759" spans="1:7" ht="26.4" x14ac:dyDescent="0.25">
      <c r="A2759" s="153" t="str">
        <f>+Identification!$C$4</f>
        <v>100000001</v>
      </c>
      <c r="B2759" s="153" t="s">
        <v>356</v>
      </c>
      <c r="C2759" s="48" t="s">
        <v>149</v>
      </c>
      <c r="D2759" s="89" t="str">
        <f t="shared" si="290"/>
        <v>consult</v>
      </c>
      <c r="E2759" s="90">
        <f>HLOOKUP(D2759,Analytique_compte!$A$3:$S$4,2,FALSE)</f>
        <v>7</v>
      </c>
      <c r="F2759" s="90" t="str">
        <f t="shared" si="288"/>
        <v>Analytique_compte_PCP58_consult</v>
      </c>
      <c r="G2759" s="154">
        <f t="shared" si="289"/>
        <v>0</v>
      </c>
    </row>
    <row r="2760" spans="1:7" ht="26.4" x14ac:dyDescent="0.25">
      <c r="A2760" s="153" t="str">
        <f>+Identification!$C$4</f>
        <v>100000001</v>
      </c>
      <c r="B2760" s="153" t="s">
        <v>356</v>
      </c>
      <c r="C2760" s="48" t="s">
        <v>150</v>
      </c>
      <c r="D2760" s="89" t="str">
        <f t="shared" si="290"/>
        <v>consult</v>
      </c>
      <c r="E2760" s="90">
        <f>HLOOKUP(D2760,Analytique_compte!$A$3:$S$4,2,FALSE)</f>
        <v>7</v>
      </c>
      <c r="F2760" s="90" t="str">
        <f t="shared" si="288"/>
        <v>Analytique_compte_PCP59_consult</v>
      </c>
      <c r="G2760" s="154">
        <f t="shared" si="289"/>
        <v>0</v>
      </c>
    </row>
    <row r="2761" spans="1:7" ht="26.4" x14ac:dyDescent="0.25">
      <c r="A2761" s="153" t="str">
        <f>+Identification!$C$4</f>
        <v>100000001</v>
      </c>
      <c r="B2761" s="153" t="s">
        <v>356</v>
      </c>
      <c r="C2761" s="48" t="s">
        <v>151</v>
      </c>
      <c r="D2761" s="89" t="str">
        <f t="shared" si="290"/>
        <v>consult</v>
      </c>
      <c r="E2761" s="90">
        <f>HLOOKUP(D2761,Analytique_compte!$A$3:$S$4,2,FALSE)</f>
        <v>7</v>
      </c>
      <c r="F2761" s="90" t="str">
        <f t="shared" si="288"/>
        <v>Analytique_compte_PCP60_consult</v>
      </c>
      <c r="G2761" s="154">
        <f t="shared" si="289"/>
        <v>0</v>
      </c>
    </row>
    <row r="2762" spans="1:7" ht="26.4" x14ac:dyDescent="0.25">
      <c r="A2762" s="153" t="str">
        <f>+Identification!$C$4</f>
        <v>100000001</v>
      </c>
      <c r="B2762" s="153" t="s">
        <v>356</v>
      </c>
      <c r="C2762" s="48" t="s">
        <v>152</v>
      </c>
      <c r="D2762" s="89" t="str">
        <f t="shared" si="290"/>
        <v>consult</v>
      </c>
      <c r="E2762" s="90">
        <f>HLOOKUP(D2762,Analytique_compte!$A$3:$S$4,2,FALSE)</f>
        <v>7</v>
      </c>
      <c r="F2762" s="90" t="str">
        <f t="shared" si="288"/>
        <v>Analytique_compte_PCP61_consult</v>
      </c>
      <c r="G2762" s="154">
        <f t="shared" si="289"/>
        <v>0</v>
      </c>
    </row>
    <row r="2763" spans="1:7" ht="26.4" x14ac:dyDescent="0.25">
      <c r="A2763" s="153" t="str">
        <f>+Identification!$C$4</f>
        <v>100000001</v>
      </c>
      <c r="B2763" s="153" t="s">
        <v>356</v>
      </c>
      <c r="C2763" s="48" t="s">
        <v>153</v>
      </c>
      <c r="D2763" s="89" t="str">
        <f t="shared" si="290"/>
        <v>consult</v>
      </c>
      <c r="E2763" s="90">
        <f>HLOOKUP(D2763,Analytique_compte!$A$3:$S$4,2,FALSE)</f>
        <v>7</v>
      </c>
      <c r="F2763" s="90" t="str">
        <f t="shared" si="288"/>
        <v>Analytique_compte_PCP62_consult</v>
      </c>
      <c r="G2763" s="154">
        <f t="shared" si="289"/>
        <v>0</v>
      </c>
    </row>
    <row r="2764" spans="1:7" ht="26.4" x14ac:dyDescent="0.25">
      <c r="A2764" s="153" t="str">
        <f>+Identification!$C$4</f>
        <v>100000001</v>
      </c>
      <c r="B2764" s="153" t="s">
        <v>356</v>
      </c>
      <c r="C2764" s="48" t="s">
        <v>154</v>
      </c>
      <c r="D2764" s="89" t="str">
        <f t="shared" si="290"/>
        <v>consult</v>
      </c>
      <c r="E2764" s="90">
        <f>HLOOKUP(D2764,Analytique_compte!$A$3:$S$4,2,FALSE)</f>
        <v>7</v>
      </c>
      <c r="F2764" s="90" t="str">
        <f t="shared" si="288"/>
        <v>Analytique_compte_PCP63_consult</v>
      </c>
      <c r="G2764" s="154">
        <f t="shared" si="289"/>
        <v>0</v>
      </c>
    </row>
    <row r="2765" spans="1:7" ht="26.4" x14ac:dyDescent="0.25">
      <c r="A2765" s="153" t="str">
        <f>+Identification!$C$4</f>
        <v>100000001</v>
      </c>
      <c r="B2765" s="153" t="s">
        <v>356</v>
      </c>
      <c r="C2765" s="48" t="s">
        <v>155</v>
      </c>
      <c r="D2765" s="89" t="str">
        <f t="shared" si="290"/>
        <v>consult</v>
      </c>
      <c r="E2765" s="90">
        <f>HLOOKUP(D2765,Analytique_compte!$A$3:$S$4,2,FALSE)</f>
        <v>7</v>
      </c>
      <c r="F2765" s="90" t="str">
        <f t="shared" si="288"/>
        <v>Analytique_compte_PCP64_consult</v>
      </c>
      <c r="G2765" s="154">
        <f t="shared" si="289"/>
        <v>0</v>
      </c>
    </row>
    <row r="2766" spans="1:7" ht="26.4" x14ac:dyDescent="0.25">
      <c r="A2766" s="153" t="str">
        <f>+Identification!$C$4</f>
        <v>100000001</v>
      </c>
      <c r="B2766" s="153" t="s">
        <v>356</v>
      </c>
      <c r="C2766" s="48" t="s">
        <v>156</v>
      </c>
      <c r="D2766" s="89" t="str">
        <f t="shared" si="290"/>
        <v>consult</v>
      </c>
      <c r="E2766" s="90">
        <f>HLOOKUP(D2766,Analytique_compte!$A$3:$S$4,2,FALSE)</f>
        <v>7</v>
      </c>
      <c r="F2766" s="90" t="str">
        <f t="shared" si="288"/>
        <v>Analytique_compte_PCP65_consult</v>
      </c>
      <c r="G2766" s="154">
        <f t="shared" si="289"/>
        <v>0</v>
      </c>
    </row>
    <row r="2767" spans="1:7" ht="26.4" x14ac:dyDescent="0.25">
      <c r="A2767" s="153" t="str">
        <f>+Identification!$C$4</f>
        <v>100000001</v>
      </c>
      <c r="B2767" s="153" t="s">
        <v>356</v>
      </c>
      <c r="C2767" s="48" t="s">
        <v>157</v>
      </c>
      <c r="D2767" s="89" t="str">
        <f t="shared" si="290"/>
        <v>consult</v>
      </c>
      <c r="E2767" s="90">
        <f>HLOOKUP(D2767,Analytique_compte!$A$3:$S$4,2,FALSE)</f>
        <v>7</v>
      </c>
      <c r="F2767" s="90" t="str">
        <f t="shared" si="288"/>
        <v>Analytique_compte_PCP66_consult</v>
      </c>
      <c r="G2767" s="154">
        <f t="shared" si="289"/>
        <v>0</v>
      </c>
    </row>
    <row r="2768" spans="1:7" ht="26.4" x14ac:dyDescent="0.25">
      <c r="A2768" s="153" t="str">
        <f>+Identification!$C$4</f>
        <v>100000001</v>
      </c>
      <c r="B2768" s="153" t="s">
        <v>356</v>
      </c>
      <c r="C2768" s="48" t="s">
        <v>158</v>
      </c>
      <c r="D2768" s="89" t="str">
        <f t="shared" si="290"/>
        <v>consult</v>
      </c>
      <c r="E2768" s="90">
        <f>HLOOKUP(D2768,Analytique_compte!$A$3:$S$4,2,FALSE)</f>
        <v>7</v>
      </c>
      <c r="F2768" s="90" t="str">
        <f t="shared" si="288"/>
        <v>Analytique_compte_PCP67_consult</v>
      </c>
      <c r="G2768" s="154">
        <f t="shared" si="289"/>
        <v>0</v>
      </c>
    </row>
    <row r="2769" spans="1:7" ht="26.4" x14ac:dyDescent="0.25">
      <c r="A2769" s="153" t="str">
        <f>+Identification!$C$4</f>
        <v>100000001</v>
      </c>
      <c r="B2769" s="153" t="s">
        <v>356</v>
      </c>
      <c r="C2769" s="48" t="s">
        <v>159</v>
      </c>
      <c r="D2769" s="89" t="str">
        <f t="shared" si="290"/>
        <v>consult</v>
      </c>
      <c r="E2769" s="90">
        <f>HLOOKUP(D2769,Analytique_compte!$A$3:$S$4,2,FALSE)</f>
        <v>7</v>
      </c>
      <c r="F2769" s="90" t="str">
        <f t="shared" si="288"/>
        <v>Analytique_compte_PCP68_consult</v>
      </c>
      <c r="G2769" s="154">
        <f t="shared" si="289"/>
        <v>0</v>
      </c>
    </row>
    <row r="2770" spans="1:7" ht="26.4" x14ac:dyDescent="0.25">
      <c r="A2770" s="153" t="str">
        <f>+Identification!$C$4</f>
        <v>100000001</v>
      </c>
      <c r="B2770" s="153" t="s">
        <v>356</v>
      </c>
      <c r="C2770" s="48" t="s">
        <v>160</v>
      </c>
      <c r="D2770" s="89" t="str">
        <f t="shared" si="290"/>
        <v>consult</v>
      </c>
      <c r="E2770" s="90">
        <f>HLOOKUP(D2770,Analytique_compte!$A$3:$S$4,2,FALSE)</f>
        <v>7</v>
      </c>
      <c r="F2770" s="90" t="str">
        <f t="shared" si="288"/>
        <v>Analytique_compte_PCP69_consult</v>
      </c>
      <c r="G2770" s="154">
        <f t="shared" si="289"/>
        <v>0</v>
      </c>
    </row>
    <row r="2771" spans="1:7" ht="26.4" x14ac:dyDescent="0.25">
      <c r="A2771" s="153" t="str">
        <f>+Identification!$C$4</f>
        <v>100000001</v>
      </c>
      <c r="B2771" s="153" t="s">
        <v>356</v>
      </c>
      <c r="C2771" s="48" t="s">
        <v>161</v>
      </c>
      <c r="D2771" s="89" t="str">
        <f t="shared" si="290"/>
        <v>consult</v>
      </c>
      <c r="E2771" s="90">
        <f>HLOOKUP(D2771,Analytique_compte!$A$3:$S$4,2,FALSE)</f>
        <v>7</v>
      </c>
      <c r="F2771" s="90" t="str">
        <f t="shared" si="288"/>
        <v>Analytique_compte_PCP70_consult</v>
      </c>
      <c r="G2771" s="154">
        <f t="shared" si="289"/>
        <v>0</v>
      </c>
    </row>
    <row r="2772" spans="1:7" ht="26.4" x14ac:dyDescent="0.25">
      <c r="A2772" s="153" t="str">
        <f>+Identification!$C$4</f>
        <v>100000001</v>
      </c>
      <c r="B2772" s="153" t="s">
        <v>356</v>
      </c>
      <c r="C2772" s="48" t="s">
        <v>162</v>
      </c>
      <c r="D2772" s="89" t="str">
        <f t="shared" si="290"/>
        <v>consult</v>
      </c>
      <c r="E2772" s="90">
        <f>HLOOKUP(D2772,Analytique_compte!$A$3:$S$4,2,FALSE)</f>
        <v>7</v>
      </c>
      <c r="F2772" s="90" t="str">
        <f t="shared" ref="F2772:F2874" si="291">CONCATENATE(B2772,"_",C2772,"_",D2772)</f>
        <v>Analytique_compte_PCP71_consult</v>
      </c>
      <c r="G2772" s="154">
        <f t="shared" si="289"/>
        <v>0</v>
      </c>
    </row>
    <row r="2773" spans="1:7" ht="26.4" x14ac:dyDescent="0.25">
      <c r="A2773" s="153" t="str">
        <f>+Identification!$C$4</f>
        <v>100000001</v>
      </c>
      <c r="B2773" s="153" t="s">
        <v>356</v>
      </c>
      <c r="C2773" s="48" t="s">
        <v>163</v>
      </c>
      <c r="D2773" s="89" t="str">
        <f t="shared" si="290"/>
        <v>consult</v>
      </c>
      <c r="E2773" s="90">
        <f>HLOOKUP(D2773,Analytique_compte!$A$3:$S$4,2,FALSE)</f>
        <v>7</v>
      </c>
      <c r="F2773" s="90" t="str">
        <f t="shared" si="291"/>
        <v>Analytique_compte_PCP72_consult</v>
      </c>
      <c r="G2773" s="154">
        <f t="shared" si="289"/>
        <v>0</v>
      </c>
    </row>
    <row r="2774" spans="1:7" ht="26.4" x14ac:dyDescent="0.25">
      <c r="A2774" s="153" t="str">
        <f>+Identification!$C$4</f>
        <v>100000001</v>
      </c>
      <c r="B2774" s="153" t="s">
        <v>356</v>
      </c>
      <c r="C2774" s="48" t="s">
        <v>164</v>
      </c>
      <c r="D2774" s="89" t="str">
        <f t="shared" si="290"/>
        <v>consult</v>
      </c>
      <c r="E2774" s="90">
        <f>HLOOKUP(D2774,Analytique_compte!$A$3:$S$4,2,FALSE)</f>
        <v>7</v>
      </c>
      <c r="F2774" s="90" t="str">
        <f t="shared" si="291"/>
        <v>Analytique_compte_PCP73_consult</v>
      </c>
      <c r="G2774" s="154">
        <f t="shared" si="289"/>
        <v>0</v>
      </c>
    </row>
    <row r="2775" spans="1:7" ht="26.4" x14ac:dyDescent="0.25">
      <c r="A2775" s="153" t="str">
        <f>+Identification!$C$4</f>
        <v>100000001</v>
      </c>
      <c r="B2775" s="153" t="s">
        <v>356</v>
      </c>
      <c r="C2775" s="48" t="s">
        <v>165</v>
      </c>
      <c r="D2775" s="89" t="str">
        <f t="shared" si="290"/>
        <v>consult</v>
      </c>
      <c r="E2775" s="90">
        <f>HLOOKUP(D2775,Analytique_compte!$A$3:$S$4,2,FALSE)</f>
        <v>7</v>
      </c>
      <c r="F2775" s="90" t="str">
        <f t="shared" si="291"/>
        <v>Analytique_compte_PCP74_consult</v>
      </c>
      <c r="G2775" s="154">
        <f t="shared" si="289"/>
        <v>0</v>
      </c>
    </row>
    <row r="2776" spans="1:7" ht="26.4" x14ac:dyDescent="0.25">
      <c r="A2776" s="153" t="str">
        <f>+Identification!$C$4</f>
        <v>100000001</v>
      </c>
      <c r="B2776" s="153" t="s">
        <v>356</v>
      </c>
      <c r="C2776" s="48" t="s">
        <v>166</v>
      </c>
      <c r="D2776" s="89" t="str">
        <f t="shared" si="290"/>
        <v>consult</v>
      </c>
      <c r="E2776" s="90">
        <f>HLOOKUP(D2776,Analytique_compte!$A$3:$S$4,2,FALSE)</f>
        <v>7</v>
      </c>
      <c r="F2776" s="90" t="str">
        <f t="shared" si="291"/>
        <v>Analytique_compte_PCP75_consult</v>
      </c>
      <c r="G2776" s="154">
        <f t="shared" si="289"/>
        <v>0</v>
      </c>
    </row>
    <row r="2777" spans="1:7" ht="26.4" x14ac:dyDescent="0.25">
      <c r="A2777" s="153" t="str">
        <f>+Identification!$C$4</f>
        <v>100000001</v>
      </c>
      <c r="B2777" s="153" t="s">
        <v>356</v>
      </c>
      <c r="C2777" s="48" t="s">
        <v>167</v>
      </c>
      <c r="D2777" s="89" t="str">
        <f t="shared" si="290"/>
        <v>consult</v>
      </c>
      <c r="E2777" s="90">
        <f>HLOOKUP(D2777,Analytique_compte!$A$3:$S$4,2,FALSE)</f>
        <v>7</v>
      </c>
      <c r="F2777" s="90" t="str">
        <f t="shared" si="291"/>
        <v>Analytique_compte_PCP76_consult</v>
      </c>
      <c r="G2777" s="154">
        <f t="shared" si="289"/>
        <v>0</v>
      </c>
    </row>
    <row r="2778" spans="1:7" ht="26.4" x14ac:dyDescent="0.25">
      <c r="A2778" s="153" t="str">
        <f>+Identification!$C$4</f>
        <v>100000001</v>
      </c>
      <c r="B2778" s="153" t="s">
        <v>356</v>
      </c>
      <c r="C2778" s="48" t="s">
        <v>168</v>
      </c>
      <c r="D2778" s="89" t="str">
        <f t="shared" si="290"/>
        <v>consult</v>
      </c>
      <c r="E2778" s="90">
        <f>HLOOKUP(D2778,Analytique_compte!$A$3:$S$4,2,FALSE)</f>
        <v>7</v>
      </c>
      <c r="F2778" s="90" t="str">
        <f t="shared" si="291"/>
        <v>Analytique_compte_PCP77_consult</v>
      </c>
      <c r="G2778" s="154">
        <f t="shared" si="289"/>
        <v>0</v>
      </c>
    </row>
    <row r="2779" spans="1:7" ht="26.4" x14ac:dyDescent="0.25">
      <c r="A2779" s="153" t="str">
        <f>+Identification!$C$4</f>
        <v>100000001</v>
      </c>
      <c r="B2779" s="153" t="s">
        <v>356</v>
      </c>
      <c r="C2779" s="48" t="s">
        <v>169</v>
      </c>
      <c r="D2779" s="89" t="str">
        <f t="shared" si="290"/>
        <v>consult</v>
      </c>
      <c r="E2779" s="90">
        <f>HLOOKUP(D2779,Analytique_compte!$A$3:$S$4,2,FALSE)</f>
        <v>7</v>
      </c>
      <c r="F2779" s="90" t="str">
        <f t="shared" si="291"/>
        <v>Analytique_compte_PCP78_consult</v>
      </c>
      <c r="G2779" s="154">
        <f t="shared" si="289"/>
        <v>0</v>
      </c>
    </row>
    <row r="2780" spans="1:7" ht="26.4" x14ac:dyDescent="0.25">
      <c r="A2780" s="153" t="str">
        <f>+Identification!$C$4</f>
        <v>100000001</v>
      </c>
      <c r="B2780" s="153" t="s">
        <v>356</v>
      </c>
      <c r="C2780" s="48" t="s">
        <v>170</v>
      </c>
      <c r="D2780" s="89" t="str">
        <f t="shared" si="290"/>
        <v>consult</v>
      </c>
      <c r="E2780" s="90">
        <f>HLOOKUP(D2780,Analytique_compte!$A$3:$S$4,2,FALSE)</f>
        <v>7</v>
      </c>
      <c r="F2780" s="90" t="str">
        <f t="shared" ref="F2780:F2810" si="292">CONCATENATE(B2780,"_",C2780,"_",D2780)</f>
        <v>Analytique_compte_PCP79_consult</v>
      </c>
      <c r="G2780" s="154">
        <f t="shared" ref="G2780:G2810" si="293">VLOOKUP(C2780,ana_compte,E2780,FALSE)</f>
        <v>0</v>
      </c>
    </row>
    <row r="2781" spans="1:7" ht="26.4" x14ac:dyDescent="0.25">
      <c r="A2781" s="153" t="str">
        <f>+Identification!$C$4</f>
        <v>100000001</v>
      </c>
      <c r="B2781" s="153" t="s">
        <v>356</v>
      </c>
      <c r="C2781" s="48" t="s">
        <v>416</v>
      </c>
      <c r="D2781" s="89" t="str">
        <f t="shared" si="290"/>
        <v>consult</v>
      </c>
      <c r="E2781" s="90">
        <f>HLOOKUP(D2781,Analytique_compte!$A$3:$S$4,2,FALSE)</f>
        <v>7</v>
      </c>
      <c r="F2781" s="90" t="str">
        <f t="shared" si="292"/>
        <v>Analytique_compte_PCP80_consult</v>
      </c>
      <c r="G2781" s="154">
        <f t="shared" si="293"/>
        <v>0</v>
      </c>
    </row>
    <row r="2782" spans="1:7" ht="26.4" x14ac:dyDescent="0.25">
      <c r="A2782" s="153" t="str">
        <f>+Identification!$C$4</f>
        <v>100000001</v>
      </c>
      <c r="B2782" s="153" t="s">
        <v>356</v>
      </c>
      <c r="C2782" s="48" t="s">
        <v>417</v>
      </c>
      <c r="D2782" s="89" t="str">
        <f t="shared" si="290"/>
        <v>consult</v>
      </c>
      <c r="E2782" s="90">
        <f>HLOOKUP(D2782,Analytique_compte!$A$3:$S$4,2,FALSE)</f>
        <v>7</v>
      </c>
      <c r="F2782" s="90" t="str">
        <f t="shared" si="292"/>
        <v>Analytique_compte_PCP81_consult</v>
      </c>
      <c r="G2782" s="154">
        <f t="shared" si="293"/>
        <v>0</v>
      </c>
    </row>
    <row r="2783" spans="1:7" ht="26.4" x14ac:dyDescent="0.25">
      <c r="A2783" s="153" t="str">
        <f>+Identification!$C$4</f>
        <v>100000001</v>
      </c>
      <c r="B2783" s="153" t="s">
        <v>356</v>
      </c>
      <c r="C2783" s="48" t="s">
        <v>418</v>
      </c>
      <c r="D2783" s="89" t="str">
        <f t="shared" si="290"/>
        <v>consult</v>
      </c>
      <c r="E2783" s="90">
        <f>HLOOKUP(D2783,Analytique_compte!$A$3:$S$4,2,FALSE)</f>
        <v>7</v>
      </c>
      <c r="F2783" s="90" t="str">
        <f t="shared" si="292"/>
        <v>Analytique_compte_PCP82_consult</v>
      </c>
      <c r="G2783" s="154">
        <f t="shared" si="293"/>
        <v>0</v>
      </c>
    </row>
    <row r="2784" spans="1:7" ht="26.4" x14ac:dyDescent="0.25">
      <c r="A2784" s="153" t="str">
        <f>+Identification!$C$4</f>
        <v>100000001</v>
      </c>
      <c r="B2784" s="153" t="s">
        <v>356</v>
      </c>
      <c r="C2784" s="48" t="s">
        <v>419</v>
      </c>
      <c r="D2784" s="89" t="str">
        <f t="shared" si="290"/>
        <v>consult</v>
      </c>
      <c r="E2784" s="90">
        <f>HLOOKUP(D2784,Analytique_compte!$A$3:$S$4,2,FALSE)</f>
        <v>7</v>
      </c>
      <c r="F2784" s="90" t="str">
        <f t="shared" si="292"/>
        <v>Analytique_compte_PCP83_consult</v>
      </c>
      <c r="G2784" s="154">
        <f t="shared" si="293"/>
        <v>0</v>
      </c>
    </row>
    <row r="2785" spans="1:7" ht="26.4" x14ac:dyDescent="0.25">
      <c r="A2785" s="153" t="str">
        <f>+Identification!$C$4</f>
        <v>100000001</v>
      </c>
      <c r="B2785" s="153" t="s">
        <v>356</v>
      </c>
      <c r="C2785" s="48" t="s">
        <v>420</v>
      </c>
      <c r="D2785" s="89" t="str">
        <f t="shared" si="290"/>
        <v>consult</v>
      </c>
      <c r="E2785" s="90">
        <f>HLOOKUP(D2785,Analytique_compte!$A$3:$S$4,2,FALSE)</f>
        <v>7</v>
      </c>
      <c r="F2785" s="90" t="str">
        <f t="shared" si="292"/>
        <v>Analytique_compte_PCP84_consult</v>
      </c>
      <c r="G2785" s="154">
        <f t="shared" si="293"/>
        <v>0</v>
      </c>
    </row>
    <row r="2786" spans="1:7" ht="26.4" x14ac:dyDescent="0.25">
      <c r="A2786" s="153" t="str">
        <f>+Identification!$C$4</f>
        <v>100000001</v>
      </c>
      <c r="B2786" s="153" t="s">
        <v>356</v>
      </c>
      <c r="C2786" s="48" t="s">
        <v>421</v>
      </c>
      <c r="D2786" s="89" t="str">
        <f t="shared" si="290"/>
        <v>consult</v>
      </c>
      <c r="E2786" s="90">
        <f>HLOOKUP(D2786,Analytique_compte!$A$3:$S$4,2,FALSE)</f>
        <v>7</v>
      </c>
      <c r="F2786" s="90" t="str">
        <f t="shared" si="292"/>
        <v>Analytique_compte_PCP85_consult</v>
      </c>
      <c r="G2786" s="154">
        <f t="shared" si="293"/>
        <v>0</v>
      </c>
    </row>
    <row r="2787" spans="1:7" ht="26.4" x14ac:dyDescent="0.25">
      <c r="A2787" s="153" t="str">
        <f>+Identification!$C$4</f>
        <v>100000001</v>
      </c>
      <c r="B2787" s="153" t="s">
        <v>356</v>
      </c>
      <c r="C2787" s="48" t="s">
        <v>422</v>
      </c>
      <c r="D2787" s="89" t="str">
        <f t="shared" si="290"/>
        <v>consult</v>
      </c>
      <c r="E2787" s="90">
        <f>HLOOKUP(D2787,Analytique_compte!$A$3:$S$4,2,FALSE)</f>
        <v>7</v>
      </c>
      <c r="F2787" s="90" t="str">
        <f t="shared" si="292"/>
        <v>Analytique_compte_PCP86_consult</v>
      </c>
      <c r="G2787" s="154">
        <f t="shared" si="293"/>
        <v>0</v>
      </c>
    </row>
    <row r="2788" spans="1:7" ht="26.4" x14ac:dyDescent="0.25">
      <c r="A2788" s="153" t="str">
        <f>+Identification!$C$4</f>
        <v>100000001</v>
      </c>
      <c r="B2788" s="153" t="s">
        <v>356</v>
      </c>
      <c r="C2788" s="48" t="s">
        <v>423</v>
      </c>
      <c r="D2788" s="89" t="str">
        <f t="shared" ref="D2788:D2789" si="294">+D2785</f>
        <v>consult</v>
      </c>
      <c r="E2788" s="90">
        <f>HLOOKUP(D2788,Analytique_compte!$A$3:$S$4,2,FALSE)</f>
        <v>7</v>
      </c>
      <c r="F2788" s="90" t="str">
        <f t="shared" ref="F2788:F2809" si="295">CONCATENATE(B2788,"_",C2788,"_",D2788)</f>
        <v>Analytique_compte_PCP87_consult</v>
      </c>
      <c r="G2788" s="154">
        <f t="shared" ref="G2788:G2809" si="296">VLOOKUP(C2788,ana_compte,E2788,FALSE)</f>
        <v>0</v>
      </c>
    </row>
    <row r="2789" spans="1:7" ht="26.4" x14ac:dyDescent="0.25">
      <c r="A2789" s="153" t="str">
        <f>+Identification!$C$4</f>
        <v>100000001</v>
      </c>
      <c r="B2789" s="153" t="s">
        <v>356</v>
      </c>
      <c r="C2789" s="48" t="s">
        <v>424</v>
      </c>
      <c r="D2789" s="89" t="str">
        <f t="shared" si="294"/>
        <v>consult</v>
      </c>
      <c r="E2789" s="90">
        <f>HLOOKUP(D2789,Analytique_compte!$A$3:$S$4,2,FALSE)</f>
        <v>7</v>
      </c>
      <c r="F2789" s="90" t="str">
        <f t="shared" si="295"/>
        <v>Analytique_compte_PCP88_consult</v>
      </c>
      <c r="G2789" s="154">
        <f t="shared" si="296"/>
        <v>0</v>
      </c>
    </row>
    <row r="2790" spans="1:7" ht="26.4" x14ac:dyDescent="0.25">
      <c r="A2790" s="153" t="str">
        <f>+Identification!$C$4</f>
        <v>100000001</v>
      </c>
      <c r="B2790" s="153" t="s">
        <v>356</v>
      </c>
      <c r="C2790" s="48" t="s">
        <v>449</v>
      </c>
      <c r="D2790" s="89" t="str">
        <f t="shared" ref="D2790:D2792" si="297">+D2784</f>
        <v>consult</v>
      </c>
      <c r="E2790" s="90">
        <f>HLOOKUP(D2790,Analytique_compte!$A$3:$S$4,2,FALSE)</f>
        <v>7</v>
      </c>
      <c r="F2790" s="90" t="str">
        <f t="shared" si="295"/>
        <v>Analytique_compte_PCP89_consult</v>
      </c>
      <c r="G2790" s="154">
        <f t="shared" si="296"/>
        <v>0</v>
      </c>
    </row>
    <row r="2791" spans="1:7" ht="26.4" x14ac:dyDescent="0.25">
      <c r="A2791" s="153" t="str">
        <f>+Identification!$C$4</f>
        <v>100000001</v>
      </c>
      <c r="B2791" s="153" t="s">
        <v>356</v>
      </c>
      <c r="C2791" s="48" t="s">
        <v>450</v>
      </c>
      <c r="D2791" s="89" t="str">
        <f t="shared" si="297"/>
        <v>consult</v>
      </c>
      <c r="E2791" s="90">
        <f>HLOOKUP(D2791,Analytique_compte!$A$3:$S$4,2,FALSE)</f>
        <v>7</v>
      </c>
      <c r="F2791" s="90" t="str">
        <f t="shared" si="295"/>
        <v>Analytique_compte_PCP90_consult</v>
      </c>
      <c r="G2791" s="154">
        <f t="shared" si="296"/>
        <v>0</v>
      </c>
    </row>
    <row r="2792" spans="1:7" ht="26.4" x14ac:dyDescent="0.25">
      <c r="A2792" s="153" t="str">
        <f>+Identification!$C$4</f>
        <v>100000001</v>
      </c>
      <c r="B2792" s="153" t="s">
        <v>356</v>
      </c>
      <c r="C2792" s="48" t="s">
        <v>467</v>
      </c>
      <c r="D2792" s="89" t="str">
        <f t="shared" si="297"/>
        <v>consult</v>
      </c>
      <c r="E2792" s="90">
        <f>HLOOKUP(D2792,Analytique_compte!$A$3:$S$4,2,FALSE)</f>
        <v>7</v>
      </c>
      <c r="F2792" s="90" t="str">
        <f t="shared" si="295"/>
        <v>Analytique_compte_PCP91_consult</v>
      </c>
      <c r="G2792" s="154">
        <f t="shared" si="296"/>
        <v>0</v>
      </c>
    </row>
    <row r="2793" spans="1:7" ht="26.4" x14ac:dyDescent="0.25">
      <c r="A2793" s="153" t="str">
        <f>+Identification!$C$4</f>
        <v>100000001</v>
      </c>
      <c r="B2793" s="153" t="s">
        <v>356</v>
      </c>
      <c r="C2793" s="48" t="s">
        <v>468</v>
      </c>
      <c r="D2793" s="89" t="str">
        <f t="shared" ref="D2793:D2809" si="298">+D2770</f>
        <v>consult</v>
      </c>
      <c r="E2793" s="90">
        <f>HLOOKUP(D2793,Analytique_compte!$A$3:$S$4,2,FALSE)</f>
        <v>7</v>
      </c>
      <c r="F2793" s="90" t="str">
        <f t="shared" si="295"/>
        <v>Analytique_compte_PCP92_consult</v>
      </c>
      <c r="G2793" s="154">
        <f t="shared" si="296"/>
        <v>0</v>
      </c>
    </row>
    <row r="2794" spans="1:7" ht="26.4" x14ac:dyDescent="0.25">
      <c r="A2794" s="153" t="str">
        <f>+Identification!$C$4</f>
        <v>100000001</v>
      </c>
      <c r="B2794" s="153" t="s">
        <v>356</v>
      </c>
      <c r="C2794" s="48" t="s">
        <v>469</v>
      </c>
      <c r="D2794" s="89" t="str">
        <f t="shared" si="298"/>
        <v>consult</v>
      </c>
      <c r="E2794" s="90">
        <f>HLOOKUP(D2794,Analytique_compte!$A$3:$S$4,2,FALSE)</f>
        <v>7</v>
      </c>
      <c r="F2794" s="90" t="str">
        <f t="shared" si="295"/>
        <v>Analytique_compte_PCP93_consult</v>
      </c>
      <c r="G2794" s="154">
        <f t="shared" si="296"/>
        <v>0</v>
      </c>
    </row>
    <row r="2795" spans="1:7" ht="26.4" x14ac:dyDescent="0.25">
      <c r="A2795" s="153" t="str">
        <f>+Identification!$C$4</f>
        <v>100000001</v>
      </c>
      <c r="B2795" s="153" t="s">
        <v>356</v>
      </c>
      <c r="C2795" s="48" t="s">
        <v>665</v>
      </c>
      <c r="D2795" s="89" t="str">
        <f t="shared" si="298"/>
        <v>consult</v>
      </c>
      <c r="E2795" s="90">
        <f>HLOOKUP(D2795,Analytique_compte!$A$3:$S$4,2,FALSE)</f>
        <v>7</v>
      </c>
      <c r="F2795" s="90" t="str">
        <f t="shared" si="295"/>
        <v>Analytique_compte_PCP94_consult</v>
      </c>
      <c r="G2795" s="154">
        <f t="shared" si="296"/>
        <v>0</v>
      </c>
    </row>
    <row r="2796" spans="1:7" ht="26.4" x14ac:dyDescent="0.25">
      <c r="A2796" s="153" t="str">
        <f>+Identification!$C$4</f>
        <v>100000001</v>
      </c>
      <c r="B2796" s="153" t="s">
        <v>356</v>
      </c>
      <c r="C2796" s="50" t="s">
        <v>666</v>
      </c>
      <c r="D2796" s="89" t="str">
        <f t="shared" si="298"/>
        <v>consult</v>
      </c>
      <c r="E2796" s="90">
        <f>HLOOKUP(D2796,Analytique_compte!$A$3:$S$4,2,FALSE)</f>
        <v>7</v>
      </c>
      <c r="F2796" s="90" t="str">
        <f t="shared" si="295"/>
        <v>Analytique_compte_PCP95_consult</v>
      </c>
      <c r="G2796" s="154">
        <f t="shared" si="296"/>
        <v>0</v>
      </c>
    </row>
    <row r="2797" spans="1:7" ht="26.4" x14ac:dyDescent="0.25">
      <c r="A2797" s="153" t="str">
        <f>+Identification!$C$4</f>
        <v>100000001</v>
      </c>
      <c r="B2797" s="153" t="s">
        <v>356</v>
      </c>
      <c r="C2797" s="50" t="s">
        <v>667</v>
      </c>
      <c r="D2797" s="89" t="str">
        <f t="shared" si="298"/>
        <v>consult</v>
      </c>
      <c r="E2797" s="90">
        <f>HLOOKUP(D2797,Analytique_compte!$A$3:$S$4,2,FALSE)</f>
        <v>7</v>
      </c>
      <c r="F2797" s="90" t="str">
        <f t="shared" si="295"/>
        <v>Analytique_compte_PCP96_consult</v>
      </c>
      <c r="G2797" s="154">
        <f t="shared" si="296"/>
        <v>0</v>
      </c>
    </row>
    <row r="2798" spans="1:7" ht="26.4" x14ac:dyDescent="0.25">
      <c r="A2798" s="153" t="str">
        <f>+Identification!$C$4</f>
        <v>100000001</v>
      </c>
      <c r="B2798" s="153" t="s">
        <v>356</v>
      </c>
      <c r="C2798" s="50" t="s">
        <v>668</v>
      </c>
      <c r="D2798" s="89" t="str">
        <f t="shared" si="298"/>
        <v>consult</v>
      </c>
      <c r="E2798" s="90">
        <f>HLOOKUP(D2798,Analytique_compte!$A$3:$S$4,2,FALSE)</f>
        <v>7</v>
      </c>
      <c r="F2798" s="90" t="str">
        <f t="shared" si="295"/>
        <v>Analytique_compte_PCP97_consult</v>
      </c>
      <c r="G2798" s="154">
        <f t="shared" si="296"/>
        <v>0</v>
      </c>
    </row>
    <row r="2799" spans="1:7" ht="26.4" x14ac:dyDescent="0.25">
      <c r="A2799" s="153" t="str">
        <f>+Identification!$C$4</f>
        <v>100000001</v>
      </c>
      <c r="B2799" s="153" t="s">
        <v>356</v>
      </c>
      <c r="C2799" s="50" t="s">
        <v>669</v>
      </c>
      <c r="D2799" s="89" t="str">
        <f t="shared" si="298"/>
        <v>consult</v>
      </c>
      <c r="E2799" s="90">
        <f>HLOOKUP(D2799,Analytique_compte!$A$3:$S$4,2,FALSE)</f>
        <v>7</v>
      </c>
      <c r="F2799" s="90" t="str">
        <f t="shared" si="295"/>
        <v>Analytique_compte_PCP98_consult</v>
      </c>
      <c r="G2799" s="154">
        <f t="shared" si="296"/>
        <v>0</v>
      </c>
    </row>
    <row r="2800" spans="1:7" ht="26.4" x14ac:dyDescent="0.25">
      <c r="A2800" s="153" t="str">
        <f>+Identification!$C$4</f>
        <v>100000001</v>
      </c>
      <c r="B2800" s="153" t="s">
        <v>356</v>
      </c>
      <c r="C2800" s="50" t="s">
        <v>670</v>
      </c>
      <c r="D2800" s="89" t="str">
        <f t="shared" si="298"/>
        <v>consult</v>
      </c>
      <c r="E2800" s="90">
        <f>HLOOKUP(D2800,Analytique_compte!$A$3:$S$4,2,FALSE)</f>
        <v>7</v>
      </c>
      <c r="F2800" s="90" t="str">
        <f t="shared" si="295"/>
        <v>Analytique_compte_PCP99_consult</v>
      </c>
      <c r="G2800" s="154">
        <f t="shared" si="296"/>
        <v>0</v>
      </c>
    </row>
    <row r="2801" spans="1:7" ht="26.4" x14ac:dyDescent="0.25">
      <c r="A2801" s="153" t="str">
        <f>+Identification!$C$4</f>
        <v>100000001</v>
      </c>
      <c r="B2801" s="153" t="s">
        <v>356</v>
      </c>
      <c r="C2801" s="50" t="s">
        <v>671</v>
      </c>
      <c r="D2801" s="89" t="str">
        <f t="shared" si="298"/>
        <v>consult</v>
      </c>
      <c r="E2801" s="90">
        <f>HLOOKUP(D2801,Analytique_compte!$A$3:$S$4,2,FALSE)</f>
        <v>7</v>
      </c>
      <c r="F2801" s="90" t="str">
        <f t="shared" si="295"/>
        <v>Analytique_compte_PCP100_consult</v>
      </c>
      <c r="G2801" s="154">
        <f t="shared" si="296"/>
        <v>0</v>
      </c>
    </row>
    <row r="2802" spans="1:7" ht="26.4" x14ac:dyDescent="0.25">
      <c r="A2802" s="153" t="str">
        <f>+Identification!$C$4</f>
        <v>100000001</v>
      </c>
      <c r="B2802" s="153" t="s">
        <v>356</v>
      </c>
      <c r="C2802" s="50" t="s">
        <v>672</v>
      </c>
      <c r="D2802" s="89" t="str">
        <f t="shared" si="298"/>
        <v>consult</v>
      </c>
      <c r="E2802" s="90">
        <f>HLOOKUP(D2802,Analytique_compte!$A$3:$S$4,2,FALSE)</f>
        <v>7</v>
      </c>
      <c r="F2802" s="90" t="str">
        <f t="shared" si="295"/>
        <v>Analytique_compte_PCP101_consult</v>
      </c>
      <c r="G2802" s="154">
        <f t="shared" si="296"/>
        <v>0</v>
      </c>
    </row>
    <row r="2803" spans="1:7" ht="26.4" x14ac:dyDescent="0.25">
      <c r="A2803" s="153" t="str">
        <f>+Identification!$C$4</f>
        <v>100000001</v>
      </c>
      <c r="B2803" s="153" t="s">
        <v>356</v>
      </c>
      <c r="C2803" s="50" t="s">
        <v>673</v>
      </c>
      <c r="D2803" s="89" t="str">
        <f t="shared" si="298"/>
        <v>consult</v>
      </c>
      <c r="E2803" s="90">
        <f>HLOOKUP(D2803,Analytique_compte!$A$3:$S$4,2,FALSE)</f>
        <v>7</v>
      </c>
      <c r="F2803" s="90" t="str">
        <f t="shared" si="295"/>
        <v>Analytique_compte_PCP102_consult</v>
      </c>
      <c r="G2803" s="154">
        <f t="shared" si="296"/>
        <v>0</v>
      </c>
    </row>
    <row r="2804" spans="1:7" ht="26.4" x14ac:dyDescent="0.25">
      <c r="A2804" s="153" t="str">
        <f>+Identification!$C$4</f>
        <v>100000001</v>
      </c>
      <c r="B2804" s="153" t="s">
        <v>356</v>
      </c>
      <c r="C2804" s="50" t="s">
        <v>674</v>
      </c>
      <c r="D2804" s="89" t="str">
        <f t="shared" si="298"/>
        <v>consult</v>
      </c>
      <c r="E2804" s="90">
        <f>HLOOKUP(D2804,Analytique_compte!$A$3:$S$4,2,FALSE)</f>
        <v>7</v>
      </c>
      <c r="F2804" s="90" t="str">
        <f t="shared" si="295"/>
        <v>Analytique_compte_PCP103_consult</v>
      </c>
      <c r="G2804" s="154">
        <f t="shared" si="296"/>
        <v>0</v>
      </c>
    </row>
    <row r="2805" spans="1:7" ht="26.4" x14ac:dyDescent="0.25">
      <c r="A2805" s="153" t="str">
        <f>+Identification!$C$4</f>
        <v>100000001</v>
      </c>
      <c r="B2805" s="153" t="s">
        <v>356</v>
      </c>
      <c r="C2805" s="50" t="s">
        <v>675</v>
      </c>
      <c r="D2805" s="89" t="str">
        <f t="shared" si="298"/>
        <v>consult</v>
      </c>
      <c r="E2805" s="90">
        <f>HLOOKUP(D2805,Analytique_compte!$A$3:$S$4,2,FALSE)</f>
        <v>7</v>
      </c>
      <c r="F2805" s="90" t="str">
        <f t="shared" si="295"/>
        <v>Analytique_compte_PCP104_consult</v>
      </c>
      <c r="G2805" s="154">
        <f t="shared" si="296"/>
        <v>0</v>
      </c>
    </row>
    <row r="2806" spans="1:7" ht="26.4" x14ac:dyDescent="0.25">
      <c r="A2806" s="153" t="str">
        <f>+Identification!$C$4</f>
        <v>100000001</v>
      </c>
      <c r="B2806" s="153" t="s">
        <v>356</v>
      </c>
      <c r="C2806" s="50" t="s">
        <v>676</v>
      </c>
      <c r="D2806" s="89" t="str">
        <f t="shared" si="298"/>
        <v>consult</v>
      </c>
      <c r="E2806" s="90">
        <f>HLOOKUP(D2806,Analytique_compte!$A$3:$S$4,2,FALSE)</f>
        <v>7</v>
      </c>
      <c r="F2806" s="90" t="str">
        <f t="shared" si="295"/>
        <v>Analytique_compte_PCP105_consult</v>
      </c>
      <c r="G2806" s="154">
        <f t="shared" si="296"/>
        <v>0</v>
      </c>
    </row>
    <row r="2807" spans="1:7" ht="26.4" x14ac:dyDescent="0.25">
      <c r="A2807" s="153" t="str">
        <f>+Identification!$C$4</f>
        <v>100000001</v>
      </c>
      <c r="B2807" s="153" t="s">
        <v>356</v>
      </c>
      <c r="C2807" s="50" t="s">
        <v>677</v>
      </c>
      <c r="D2807" s="89" t="str">
        <f t="shared" si="298"/>
        <v>consult</v>
      </c>
      <c r="E2807" s="90">
        <f>HLOOKUP(D2807,Analytique_compte!$A$3:$S$4,2,FALSE)</f>
        <v>7</v>
      </c>
      <c r="F2807" s="90" t="str">
        <f t="shared" si="295"/>
        <v>Analytique_compte_PCP106_consult</v>
      </c>
      <c r="G2807" s="154">
        <f t="shared" si="296"/>
        <v>0</v>
      </c>
    </row>
    <row r="2808" spans="1:7" ht="26.4" x14ac:dyDescent="0.25">
      <c r="A2808" s="153" t="str">
        <f>+Identification!$C$4</f>
        <v>100000001</v>
      </c>
      <c r="B2808" s="153" t="s">
        <v>356</v>
      </c>
      <c r="C2808" s="50" t="s">
        <v>678</v>
      </c>
      <c r="D2808" s="89" t="str">
        <f t="shared" si="298"/>
        <v>consult</v>
      </c>
      <c r="E2808" s="90">
        <f>HLOOKUP(D2808,Analytique_compte!$A$3:$S$4,2,FALSE)</f>
        <v>7</v>
      </c>
      <c r="F2808" s="90" t="str">
        <f t="shared" si="295"/>
        <v>Analytique_compte_PCP107_consult</v>
      </c>
      <c r="G2808" s="154">
        <f t="shared" si="296"/>
        <v>0</v>
      </c>
    </row>
    <row r="2809" spans="1:7" ht="26.4" x14ac:dyDescent="0.25">
      <c r="A2809" s="153" t="str">
        <f>+Identification!$C$4</f>
        <v>100000001</v>
      </c>
      <c r="B2809" s="153" t="s">
        <v>356</v>
      </c>
      <c r="C2809" s="50" t="s">
        <v>679</v>
      </c>
      <c r="D2809" s="89" t="str">
        <f t="shared" si="298"/>
        <v>consult</v>
      </c>
      <c r="E2809" s="90">
        <f>HLOOKUP(D2809,Analytique_compte!$A$3:$S$4,2,FALSE)</f>
        <v>7</v>
      </c>
      <c r="F2809" s="90" t="str">
        <f t="shared" si="295"/>
        <v>Analytique_compte_PCP108_consult</v>
      </c>
      <c r="G2809" s="154">
        <f t="shared" si="296"/>
        <v>0</v>
      </c>
    </row>
    <row r="2810" spans="1:7" ht="26.4" x14ac:dyDescent="0.25">
      <c r="A2810" s="153" t="str">
        <f>+Identification!$C$4</f>
        <v>100000001</v>
      </c>
      <c r="B2810" s="153" t="s">
        <v>356</v>
      </c>
      <c r="C2810" s="50" t="s">
        <v>680</v>
      </c>
      <c r="D2810" s="89" t="str">
        <f>+D2787</f>
        <v>consult</v>
      </c>
      <c r="E2810" s="90">
        <f>HLOOKUP(D2810,Analytique_compte!$A$3:$S$4,2,FALSE)</f>
        <v>7</v>
      </c>
      <c r="F2810" s="90" t="str">
        <f t="shared" si="292"/>
        <v>Analytique_compte_PCP109_consult</v>
      </c>
      <c r="G2810" s="154">
        <f t="shared" si="293"/>
        <v>0</v>
      </c>
    </row>
    <row r="2811" spans="1:7" ht="26.4" x14ac:dyDescent="0.25">
      <c r="A2811" s="153" t="str">
        <f>+Identification!$C$4</f>
        <v>100000001</v>
      </c>
      <c r="B2811" s="153" t="s">
        <v>356</v>
      </c>
      <c r="C2811" s="50" t="s">
        <v>681</v>
      </c>
      <c r="D2811" s="89" t="str">
        <f>+D2779</f>
        <v>consult</v>
      </c>
      <c r="E2811" s="90">
        <f>HLOOKUP(D2811,Analytique_compte!$A$3:$S$4,2,FALSE)</f>
        <v>7</v>
      </c>
      <c r="F2811" s="90" t="str">
        <f t="shared" si="291"/>
        <v>Analytique_compte_PCP110_consult</v>
      </c>
      <c r="G2811" s="154">
        <f t="shared" si="289"/>
        <v>0</v>
      </c>
    </row>
    <row r="2812" spans="1:7" x14ac:dyDescent="0.25">
      <c r="A2812" s="153"/>
      <c r="B2812" s="153"/>
      <c r="C2812" s="50"/>
      <c r="D2812" s="89"/>
      <c r="E2812" s="90"/>
      <c r="F2812" s="90"/>
      <c r="G2812" s="154"/>
    </row>
    <row r="2813" spans="1:7" x14ac:dyDescent="0.25">
      <c r="A2813" s="153"/>
      <c r="B2813" s="153"/>
      <c r="C2813" s="50"/>
      <c r="D2813" s="89"/>
      <c r="E2813" s="90"/>
      <c r="F2813" s="90"/>
      <c r="G2813" s="154"/>
    </row>
    <row r="2814" spans="1:7" x14ac:dyDescent="0.25">
      <c r="A2814" s="153"/>
      <c r="B2814" s="153"/>
      <c r="C2814" s="50"/>
      <c r="D2814" s="89"/>
      <c r="E2814" s="90"/>
      <c r="F2814" s="90"/>
      <c r="G2814" s="154"/>
    </row>
    <row r="2815" spans="1:7" ht="26.4" x14ac:dyDescent="0.25">
      <c r="A2815" s="153" t="str">
        <f>+Identification!$C$4</f>
        <v>100000001</v>
      </c>
      <c r="B2815" s="153" t="s">
        <v>356</v>
      </c>
      <c r="C2815" s="50" t="s">
        <v>682</v>
      </c>
      <c r="D2815" s="89" t="str">
        <f>+D2811</f>
        <v>consult</v>
      </c>
      <c r="E2815" s="90">
        <f>HLOOKUP(D2815,Analytique_compte!$A$3:$S$4,2,FALSE)</f>
        <v>7</v>
      </c>
      <c r="F2815" s="90" t="str">
        <f t="shared" si="291"/>
        <v>Analytique_compte_PCP111_consult</v>
      </c>
      <c r="G2815" s="154">
        <f t="shared" si="289"/>
        <v>0</v>
      </c>
    </row>
    <row r="2816" spans="1:7" ht="26.4" x14ac:dyDescent="0.25">
      <c r="A2816" s="153" t="str">
        <f>+Identification!$C$4</f>
        <v>100000001</v>
      </c>
      <c r="B2816" s="153" t="s">
        <v>356</v>
      </c>
      <c r="C2816" s="50" t="s">
        <v>683</v>
      </c>
      <c r="D2816" s="89" t="str">
        <f t="shared" si="290"/>
        <v>consult</v>
      </c>
      <c r="E2816" s="90">
        <f>HLOOKUP(D2816,Analytique_compte!$A$3:$S$4,2,FALSE)</f>
        <v>7</v>
      </c>
      <c r="F2816" s="90" t="str">
        <f t="shared" ref="F2816:F2819" si="299">CONCATENATE(B2816,"_",C2816,"_",D2816)</f>
        <v>Analytique_compte_PCP112_consult</v>
      </c>
      <c r="G2816" s="154">
        <f t="shared" ref="G2816:G2819" si="300">VLOOKUP(C2816,ana_compte,E2816,FALSE)</f>
        <v>0</v>
      </c>
    </row>
    <row r="2817" spans="1:7" ht="26.4" x14ac:dyDescent="0.25">
      <c r="A2817" s="153" t="str">
        <f>+Identification!$C$4</f>
        <v>100000001</v>
      </c>
      <c r="B2817" s="153" t="s">
        <v>356</v>
      </c>
      <c r="C2817" s="50" t="s">
        <v>684</v>
      </c>
      <c r="D2817" s="89" t="str">
        <f>+D2815</f>
        <v>consult</v>
      </c>
      <c r="E2817" s="90">
        <f>HLOOKUP(D2817,Analytique_compte!$A$3:$S$4,2,FALSE)</f>
        <v>7</v>
      </c>
      <c r="F2817" s="90" t="str">
        <f t="shared" ref="F2817" si="301">CONCATENATE(B2817,"_",C2817,"_",D2817)</f>
        <v>Analytique_compte_PCP113_consult</v>
      </c>
      <c r="G2817" s="154">
        <f t="shared" ref="G2817" si="302">VLOOKUP(C2817,ana_compte,E2817,FALSE)</f>
        <v>0</v>
      </c>
    </row>
    <row r="2818" spans="1:7" ht="26.4" x14ac:dyDescent="0.25">
      <c r="A2818" s="153" t="str">
        <f>+Identification!$C$4</f>
        <v>100000001</v>
      </c>
      <c r="B2818" s="153" t="s">
        <v>356</v>
      </c>
      <c r="C2818" s="50" t="s">
        <v>685</v>
      </c>
      <c r="D2818" s="89" t="str">
        <f>+D2816</f>
        <v>consult</v>
      </c>
      <c r="E2818" s="90">
        <f>HLOOKUP(D2818,Analytique_compte!$A$3:$S$4,2,FALSE)</f>
        <v>7</v>
      </c>
      <c r="F2818" s="90" t="str">
        <f t="shared" si="299"/>
        <v>Analytique_compte_PCP114_consult</v>
      </c>
      <c r="G2818" s="154">
        <f t="shared" si="300"/>
        <v>0</v>
      </c>
    </row>
    <row r="2819" spans="1:7" ht="26.4" x14ac:dyDescent="0.25">
      <c r="A2819" s="153" t="str">
        <f>+Identification!$C$4</f>
        <v>100000001</v>
      </c>
      <c r="B2819" s="153" t="s">
        <v>356</v>
      </c>
      <c r="C2819" s="174" t="s">
        <v>266</v>
      </c>
      <c r="D2819" s="89" t="str">
        <f t="shared" ref="D2819:D2820" si="303">+D2818</f>
        <v>consult</v>
      </c>
      <c r="E2819" s="90">
        <f>HLOOKUP(D2819,Analytique_compte!$A$3:$S$4,2,FALSE)</f>
        <v>7</v>
      </c>
      <c r="F2819" s="90" t="str">
        <f t="shared" si="299"/>
        <v>Analytique_compte_pcptot_consult</v>
      </c>
      <c r="G2819" s="154">
        <f t="shared" si="300"/>
        <v>0</v>
      </c>
    </row>
    <row r="2820" spans="1:7" ht="26.4" x14ac:dyDescent="0.25">
      <c r="A2820" s="153" t="str">
        <f>+Identification!$C$4</f>
        <v>100000001</v>
      </c>
      <c r="B2820" s="153" t="s">
        <v>356</v>
      </c>
      <c r="C2820" s="174" t="s">
        <v>342</v>
      </c>
      <c r="D2820" s="89" t="str">
        <f t="shared" si="303"/>
        <v>consult</v>
      </c>
      <c r="E2820" s="90">
        <f>HLOOKUP(D2820,Analytique_compte!$A$3:$S$4,2,FALSE)</f>
        <v>7</v>
      </c>
      <c r="F2820" s="90" t="str">
        <f t="shared" ref="F2820" si="304">CONCATENATE(B2820,"_",C2820,"_",D2820)</f>
        <v>Analytique_compte_solde_consult</v>
      </c>
      <c r="G2820" s="154">
        <f t="shared" ref="G2820" si="305">VLOOKUP(C2820,ana_compte,E2820,FALSE)</f>
        <v>0</v>
      </c>
    </row>
    <row r="2821" spans="1:7" ht="26.4" x14ac:dyDescent="0.25">
      <c r="A2821" s="135" t="str">
        <f>+Identification!$C$4</f>
        <v>100000001</v>
      </c>
      <c r="B2821" s="135" t="s">
        <v>356</v>
      </c>
      <c r="C2821" s="92" t="s">
        <v>171</v>
      </c>
      <c r="D2821" s="91" t="s">
        <v>297</v>
      </c>
      <c r="E2821" s="93">
        <f>HLOOKUP(D2821,Analytique_compte!$A$3:$S$4,2,FALSE)</f>
        <v>8</v>
      </c>
      <c r="F2821" s="93" t="str">
        <f t="shared" si="291"/>
        <v>Analytique_compte_PCC1_dispo_perso</v>
      </c>
      <c r="G2821" s="143">
        <f t="shared" si="289"/>
        <v>0</v>
      </c>
    </row>
    <row r="2822" spans="1:7" ht="26.4" x14ac:dyDescent="0.25">
      <c r="A2822" s="153" t="str">
        <f>+Identification!$C$4</f>
        <v>100000001</v>
      </c>
      <c r="B2822" s="153" t="s">
        <v>356</v>
      </c>
      <c r="C2822" s="11" t="s">
        <v>172</v>
      </c>
      <c r="D2822" s="89" t="str">
        <f>+D2821</f>
        <v>dispo_perso</v>
      </c>
      <c r="E2822" s="90">
        <f>HLOOKUP(D2822,Analytique_compte!$A$3:$S$4,2,FALSE)</f>
        <v>8</v>
      </c>
      <c r="F2822" s="90" t="str">
        <f t="shared" si="291"/>
        <v>Analytique_compte_PCC2_dispo_perso</v>
      </c>
      <c r="G2822" s="154">
        <f t="shared" si="289"/>
        <v>0</v>
      </c>
    </row>
    <row r="2823" spans="1:7" ht="26.4" x14ac:dyDescent="0.25">
      <c r="A2823" s="153" t="str">
        <f>+Identification!$C$4</f>
        <v>100000001</v>
      </c>
      <c r="B2823" s="153" t="s">
        <v>356</v>
      </c>
      <c r="C2823" s="11" t="s">
        <v>173</v>
      </c>
      <c r="D2823" s="89" t="str">
        <f t="shared" ref="D2823:D2886" si="306">+D2822</f>
        <v>dispo_perso</v>
      </c>
      <c r="E2823" s="90">
        <f>HLOOKUP(D2823,Analytique_compte!$A$3:$S$4,2,FALSE)</f>
        <v>8</v>
      </c>
      <c r="F2823" s="90" t="str">
        <f t="shared" si="291"/>
        <v>Analytique_compte_PCC3_dispo_perso</v>
      </c>
      <c r="G2823" s="154">
        <f t="shared" si="289"/>
        <v>0</v>
      </c>
    </row>
    <row r="2824" spans="1:7" ht="26.4" x14ac:dyDescent="0.25">
      <c r="A2824" s="153" t="str">
        <f>+Identification!$C$4</f>
        <v>100000001</v>
      </c>
      <c r="B2824" s="153" t="s">
        <v>356</v>
      </c>
      <c r="C2824" s="11" t="s">
        <v>174</v>
      </c>
      <c r="D2824" s="89" t="str">
        <f t="shared" si="306"/>
        <v>dispo_perso</v>
      </c>
      <c r="E2824" s="90">
        <f>HLOOKUP(D2824,Analytique_compte!$A$3:$S$4,2,FALSE)</f>
        <v>8</v>
      </c>
      <c r="F2824" s="90" t="str">
        <f t="shared" si="291"/>
        <v>Analytique_compte_PCC4_dispo_perso</v>
      </c>
      <c r="G2824" s="154">
        <f t="shared" si="289"/>
        <v>0</v>
      </c>
    </row>
    <row r="2825" spans="1:7" ht="26.4" x14ac:dyDescent="0.25">
      <c r="A2825" s="153" t="str">
        <f>+Identification!$C$4</f>
        <v>100000001</v>
      </c>
      <c r="B2825" s="153" t="s">
        <v>356</v>
      </c>
      <c r="C2825" s="11" t="s">
        <v>175</v>
      </c>
      <c r="D2825" s="89" t="str">
        <f t="shared" si="306"/>
        <v>dispo_perso</v>
      </c>
      <c r="E2825" s="90">
        <f>HLOOKUP(D2825,Analytique_compte!$A$3:$S$4,2,FALSE)</f>
        <v>8</v>
      </c>
      <c r="F2825" s="90" t="str">
        <f t="shared" si="291"/>
        <v>Analytique_compte_PCC5_dispo_perso</v>
      </c>
      <c r="G2825" s="154">
        <f t="shared" si="289"/>
        <v>0</v>
      </c>
    </row>
    <row r="2826" spans="1:7" ht="26.4" x14ac:dyDescent="0.25">
      <c r="A2826" s="153" t="str">
        <f>+Identification!$C$4</f>
        <v>100000001</v>
      </c>
      <c r="B2826" s="153" t="s">
        <v>356</v>
      </c>
      <c r="C2826" s="11" t="s">
        <v>176</v>
      </c>
      <c r="D2826" s="89" t="str">
        <f t="shared" si="306"/>
        <v>dispo_perso</v>
      </c>
      <c r="E2826" s="90">
        <f>HLOOKUP(D2826,Analytique_compte!$A$3:$S$4,2,FALSE)</f>
        <v>8</v>
      </c>
      <c r="F2826" s="90" t="str">
        <f t="shared" si="291"/>
        <v>Analytique_compte_PCC6_dispo_perso</v>
      </c>
      <c r="G2826" s="154">
        <f t="shared" si="289"/>
        <v>0</v>
      </c>
    </row>
    <row r="2827" spans="1:7" ht="26.4" x14ac:dyDescent="0.25">
      <c r="A2827" s="153" t="str">
        <f>+Identification!$C$4</f>
        <v>100000001</v>
      </c>
      <c r="B2827" s="153" t="s">
        <v>356</v>
      </c>
      <c r="C2827" s="11" t="s">
        <v>177</v>
      </c>
      <c r="D2827" s="89" t="str">
        <f t="shared" si="306"/>
        <v>dispo_perso</v>
      </c>
      <c r="E2827" s="90">
        <f>HLOOKUP(D2827,Analytique_compte!$A$3:$S$4,2,FALSE)</f>
        <v>8</v>
      </c>
      <c r="F2827" s="90" t="str">
        <f t="shared" si="291"/>
        <v>Analytique_compte_PCC7_dispo_perso</v>
      </c>
      <c r="G2827" s="154">
        <f t="shared" si="289"/>
        <v>0</v>
      </c>
    </row>
    <row r="2828" spans="1:7" ht="26.4" x14ac:dyDescent="0.25">
      <c r="A2828" s="153" t="str">
        <f>+Identification!$C$4</f>
        <v>100000001</v>
      </c>
      <c r="B2828" s="153" t="s">
        <v>356</v>
      </c>
      <c r="C2828" s="11" t="s">
        <v>178</v>
      </c>
      <c r="D2828" s="89" t="str">
        <f t="shared" si="306"/>
        <v>dispo_perso</v>
      </c>
      <c r="E2828" s="90">
        <f>HLOOKUP(D2828,Analytique_compte!$A$3:$S$4,2,FALSE)</f>
        <v>8</v>
      </c>
      <c r="F2828" s="90" t="str">
        <f t="shared" si="291"/>
        <v>Analytique_compte_PCC8_dispo_perso</v>
      </c>
      <c r="G2828" s="154">
        <f t="shared" si="289"/>
        <v>0</v>
      </c>
    </row>
    <row r="2829" spans="1:7" ht="26.4" x14ac:dyDescent="0.25">
      <c r="A2829" s="153" t="str">
        <f>+Identification!$C$4</f>
        <v>100000001</v>
      </c>
      <c r="B2829" s="153" t="s">
        <v>356</v>
      </c>
      <c r="C2829" s="11" t="s">
        <v>179</v>
      </c>
      <c r="D2829" s="89" t="str">
        <f t="shared" si="306"/>
        <v>dispo_perso</v>
      </c>
      <c r="E2829" s="90">
        <f>HLOOKUP(D2829,Analytique_compte!$A$3:$S$4,2,FALSE)</f>
        <v>8</v>
      </c>
      <c r="F2829" s="90" t="str">
        <f t="shared" si="291"/>
        <v>Analytique_compte_PCC9_dispo_perso</v>
      </c>
      <c r="G2829" s="154">
        <f t="shared" ref="G2829:G2892" si="307">VLOOKUP(C2829,ana_compte,E2829,FALSE)</f>
        <v>0</v>
      </c>
    </row>
    <row r="2830" spans="1:7" ht="26.4" x14ac:dyDescent="0.25">
      <c r="A2830" s="153" t="str">
        <f>+Identification!$C$4</f>
        <v>100000001</v>
      </c>
      <c r="B2830" s="153" t="s">
        <v>356</v>
      </c>
      <c r="C2830" s="11" t="s">
        <v>180</v>
      </c>
      <c r="D2830" s="89" t="str">
        <f t="shared" si="306"/>
        <v>dispo_perso</v>
      </c>
      <c r="E2830" s="90">
        <f>HLOOKUP(D2830,Analytique_compte!$A$3:$S$4,2,FALSE)</f>
        <v>8</v>
      </c>
      <c r="F2830" s="90" t="str">
        <f t="shared" si="291"/>
        <v>Analytique_compte_PCC10_dispo_perso</v>
      </c>
      <c r="G2830" s="154">
        <f t="shared" si="307"/>
        <v>0</v>
      </c>
    </row>
    <row r="2831" spans="1:7" ht="26.4" x14ac:dyDescent="0.25">
      <c r="A2831" s="153" t="str">
        <f>+Identification!$C$4</f>
        <v>100000001</v>
      </c>
      <c r="B2831" s="153" t="s">
        <v>356</v>
      </c>
      <c r="C2831" s="11" t="s">
        <v>181</v>
      </c>
      <c r="D2831" s="89" t="str">
        <f t="shared" si="306"/>
        <v>dispo_perso</v>
      </c>
      <c r="E2831" s="90">
        <f>HLOOKUP(D2831,Analytique_compte!$A$3:$S$4,2,FALSE)</f>
        <v>8</v>
      </c>
      <c r="F2831" s="90" t="str">
        <f t="shared" si="291"/>
        <v>Analytique_compte_PCC11_dispo_perso</v>
      </c>
      <c r="G2831" s="154">
        <f t="shared" si="307"/>
        <v>0</v>
      </c>
    </row>
    <row r="2832" spans="1:7" ht="26.4" x14ac:dyDescent="0.25">
      <c r="A2832" s="153" t="str">
        <f>+Identification!$C$4</f>
        <v>100000001</v>
      </c>
      <c r="B2832" s="153" t="s">
        <v>356</v>
      </c>
      <c r="C2832" s="11" t="s">
        <v>182</v>
      </c>
      <c r="D2832" s="89" t="str">
        <f t="shared" si="306"/>
        <v>dispo_perso</v>
      </c>
      <c r="E2832" s="90">
        <f>HLOOKUP(D2832,Analytique_compte!$A$3:$S$4,2,FALSE)</f>
        <v>8</v>
      </c>
      <c r="F2832" s="90" t="str">
        <f t="shared" si="291"/>
        <v>Analytique_compte_PCC12_dispo_perso</v>
      </c>
      <c r="G2832" s="154">
        <f t="shared" si="307"/>
        <v>0</v>
      </c>
    </row>
    <row r="2833" spans="1:7" ht="26.4" x14ac:dyDescent="0.25">
      <c r="A2833" s="153" t="str">
        <f>+Identification!$C$4</f>
        <v>100000001</v>
      </c>
      <c r="B2833" s="153" t="s">
        <v>356</v>
      </c>
      <c r="C2833" s="11" t="s">
        <v>183</v>
      </c>
      <c r="D2833" s="89" t="str">
        <f t="shared" si="306"/>
        <v>dispo_perso</v>
      </c>
      <c r="E2833" s="90">
        <f>HLOOKUP(D2833,Analytique_compte!$A$3:$S$4,2,FALSE)</f>
        <v>8</v>
      </c>
      <c r="F2833" s="90" t="str">
        <f t="shared" si="291"/>
        <v>Analytique_compte_PCC13_dispo_perso</v>
      </c>
      <c r="G2833" s="154">
        <f t="shared" si="307"/>
        <v>0</v>
      </c>
    </row>
    <row r="2834" spans="1:7" ht="26.4" x14ac:dyDescent="0.25">
      <c r="A2834" s="153" t="str">
        <f>+Identification!$C$4</f>
        <v>100000001</v>
      </c>
      <c r="B2834" s="153" t="s">
        <v>356</v>
      </c>
      <c r="C2834" s="11" t="s">
        <v>184</v>
      </c>
      <c r="D2834" s="89" t="str">
        <f t="shared" si="306"/>
        <v>dispo_perso</v>
      </c>
      <c r="E2834" s="90">
        <f>HLOOKUP(D2834,Analytique_compte!$A$3:$S$4,2,FALSE)</f>
        <v>8</v>
      </c>
      <c r="F2834" s="90" t="str">
        <f t="shared" si="291"/>
        <v>Analytique_compte_PCC14_dispo_perso</v>
      </c>
      <c r="G2834" s="154">
        <f t="shared" si="307"/>
        <v>0</v>
      </c>
    </row>
    <row r="2835" spans="1:7" ht="26.4" x14ac:dyDescent="0.25">
      <c r="A2835" s="153" t="str">
        <f>+Identification!$C$4</f>
        <v>100000001</v>
      </c>
      <c r="B2835" s="153" t="s">
        <v>356</v>
      </c>
      <c r="C2835" s="11" t="s">
        <v>185</v>
      </c>
      <c r="D2835" s="89" t="str">
        <f t="shared" si="306"/>
        <v>dispo_perso</v>
      </c>
      <c r="E2835" s="90">
        <f>HLOOKUP(D2835,Analytique_compte!$A$3:$S$4,2,FALSE)</f>
        <v>8</v>
      </c>
      <c r="F2835" s="90" t="str">
        <f t="shared" si="291"/>
        <v>Analytique_compte_PCC15_dispo_perso</v>
      </c>
      <c r="G2835" s="154">
        <f t="shared" si="307"/>
        <v>0</v>
      </c>
    </row>
    <row r="2836" spans="1:7" ht="26.4" x14ac:dyDescent="0.25">
      <c r="A2836" s="153" t="str">
        <f>+Identification!$C$4</f>
        <v>100000001</v>
      </c>
      <c r="B2836" s="153" t="s">
        <v>356</v>
      </c>
      <c r="C2836" s="11" t="s">
        <v>186</v>
      </c>
      <c r="D2836" s="89" t="str">
        <f t="shared" si="306"/>
        <v>dispo_perso</v>
      </c>
      <c r="E2836" s="90">
        <f>HLOOKUP(D2836,Analytique_compte!$A$3:$S$4,2,FALSE)</f>
        <v>8</v>
      </c>
      <c r="F2836" s="90" t="str">
        <f t="shared" si="291"/>
        <v>Analytique_compte_PCC16_dispo_perso</v>
      </c>
      <c r="G2836" s="154">
        <f t="shared" si="307"/>
        <v>0</v>
      </c>
    </row>
    <row r="2837" spans="1:7" ht="26.4" x14ac:dyDescent="0.25">
      <c r="A2837" s="153" t="str">
        <f>+Identification!$C$4</f>
        <v>100000001</v>
      </c>
      <c r="B2837" s="153" t="s">
        <v>356</v>
      </c>
      <c r="C2837" s="11" t="s">
        <v>187</v>
      </c>
      <c r="D2837" s="89" t="str">
        <f t="shared" si="306"/>
        <v>dispo_perso</v>
      </c>
      <c r="E2837" s="90">
        <f>HLOOKUP(D2837,Analytique_compte!$A$3:$S$4,2,FALSE)</f>
        <v>8</v>
      </c>
      <c r="F2837" s="90" t="str">
        <f t="shared" si="291"/>
        <v>Analytique_compte_PCC17_dispo_perso</v>
      </c>
      <c r="G2837" s="154">
        <f t="shared" si="307"/>
        <v>0</v>
      </c>
    </row>
    <row r="2838" spans="1:7" ht="26.4" x14ac:dyDescent="0.25">
      <c r="A2838" s="153" t="str">
        <f>+Identification!$C$4</f>
        <v>100000001</v>
      </c>
      <c r="B2838" s="153" t="s">
        <v>356</v>
      </c>
      <c r="C2838" s="11" t="s">
        <v>188</v>
      </c>
      <c r="D2838" s="89" t="str">
        <f t="shared" si="306"/>
        <v>dispo_perso</v>
      </c>
      <c r="E2838" s="90">
        <f>HLOOKUP(D2838,Analytique_compte!$A$3:$S$4,2,FALSE)</f>
        <v>8</v>
      </c>
      <c r="F2838" s="90" t="str">
        <f t="shared" si="291"/>
        <v>Analytique_compte_PCC18_dispo_perso</v>
      </c>
      <c r="G2838" s="154">
        <f t="shared" si="307"/>
        <v>0</v>
      </c>
    </row>
    <row r="2839" spans="1:7" ht="26.4" x14ac:dyDescent="0.25">
      <c r="A2839" s="153" t="str">
        <f>+Identification!$C$4</f>
        <v>100000001</v>
      </c>
      <c r="B2839" s="153" t="s">
        <v>356</v>
      </c>
      <c r="C2839" s="11" t="s">
        <v>189</v>
      </c>
      <c r="D2839" s="89" t="str">
        <f t="shared" si="306"/>
        <v>dispo_perso</v>
      </c>
      <c r="E2839" s="90">
        <f>HLOOKUP(D2839,Analytique_compte!$A$3:$S$4,2,FALSE)</f>
        <v>8</v>
      </c>
      <c r="F2839" s="90" t="str">
        <f t="shared" si="291"/>
        <v>Analytique_compte_PCC19_dispo_perso</v>
      </c>
      <c r="G2839" s="154">
        <f t="shared" si="307"/>
        <v>0</v>
      </c>
    </row>
    <row r="2840" spans="1:7" ht="26.4" x14ac:dyDescent="0.25">
      <c r="A2840" s="153" t="str">
        <f>+Identification!$C$4</f>
        <v>100000001</v>
      </c>
      <c r="B2840" s="153" t="s">
        <v>356</v>
      </c>
      <c r="C2840" s="11" t="s">
        <v>190</v>
      </c>
      <c r="D2840" s="89" t="str">
        <f t="shared" si="306"/>
        <v>dispo_perso</v>
      </c>
      <c r="E2840" s="90">
        <f>HLOOKUP(D2840,Analytique_compte!$A$3:$S$4,2,FALSE)</f>
        <v>8</v>
      </c>
      <c r="F2840" s="90" t="str">
        <f t="shared" si="291"/>
        <v>Analytique_compte_PCC20_dispo_perso</v>
      </c>
      <c r="G2840" s="154">
        <f t="shared" si="307"/>
        <v>0</v>
      </c>
    </row>
    <row r="2841" spans="1:7" ht="26.4" x14ac:dyDescent="0.25">
      <c r="A2841" s="153" t="str">
        <f>+Identification!$C$4</f>
        <v>100000001</v>
      </c>
      <c r="B2841" s="153" t="s">
        <v>356</v>
      </c>
      <c r="C2841" s="11" t="s">
        <v>191</v>
      </c>
      <c r="D2841" s="89" t="str">
        <f t="shared" si="306"/>
        <v>dispo_perso</v>
      </c>
      <c r="E2841" s="90">
        <f>HLOOKUP(D2841,Analytique_compte!$A$3:$S$4,2,FALSE)</f>
        <v>8</v>
      </c>
      <c r="F2841" s="90" t="str">
        <f t="shared" si="291"/>
        <v>Analytique_compte_PCC21_dispo_perso</v>
      </c>
      <c r="G2841" s="154">
        <f t="shared" si="307"/>
        <v>0</v>
      </c>
    </row>
    <row r="2842" spans="1:7" ht="26.4" x14ac:dyDescent="0.25">
      <c r="A2842" s="153" t="str">
        <f>+Identification!$C$4</f>
        <v>100000001</v>
      </c>
      <c r="B2842" s="153" t="s">
        <v>356</v>
      </c>
      <c r="C2842" s="11" t="s">
        <v>192</v>
      </c>
      <c r="D2842" s="89" t="str">
        <f t="shared" si="306"/>
        <v>dispo_perso</v>
      </c>
      <c r="E2842" s="90">
        <f>HLOOKUP(D2842,Analytique_compte!$A$3:$S$4,2,FALSE)</f>
        <v>8</v>
      </c>
      <c r="F2842" s="90" t="str">
        <f t="shared" si="291"/>
        <v>Analytique_compte_PCC22_dispo_perso</v>
      </c>
      <c r="G2842" s="154">
        <f t="shared" si="307"/>
        <v>0</v>
      </c>
    </row>
    <row r="2843" spans="1:7" ht="26.4" x14ac:dyDescent="0.25">
      <c r="A2843" s="153" t="str">
        <f>+Identification!$C$4</f>
        <v>100000001</v>
      </c>
      <c r="B2843" s="153" t="s">
        <v>356</v>
      </c>
      <c r="C2843" s="11" t="s">
        <v>193</v>
      </c>
      <c r="D2843" s="89" t="str">
        <f t="shared" si="306"/>
        <v>dispo_perso</v>
      </c>
      <c r="E2843" s="90">
        <f>HLOOKUP(D2843,Analytique_compte!$A$3:$S$4,2,FALSE)</f>
        <v>8</v>
      </c>
      <c r="F2843" s="90" t="str">
        <f t="shared" si="291"/>
        <v>Analytique_compte_PCC23_dispo_perso</v>
      </c>
      <c r="G2843" s="154">
        <f t="shared" si="307"/>
        <v>0</v>
      </c>
    </row>
    <row r="2844" spans="1:7" ht="26.4" x14ac:dyDescent="0.25">
      <c r="A2844" s="153" t="str">
        <f>+Identification!$C$4</f>
        <v>100000001</v>
      </c>
      <c r="B2844" s="153" t="s">
        <v>356</v>
      </c>
      <c r="C2844" s="11" t="s">
        <v>194</v>
      </c>
      <c r="D2844" s="89" t="str">
        <f t="shared" si="306"/>
        <v>dispo_perso</v>
      </c>
      <c r="E2844" s="90">
        <f>HLOOKUP(D2844,Analytique_compte!$A$3:$S$4,2,FALSE)</f>
        <v>8</v>
      </c>
      <c r="F2844" s="90" t="str">
        <f t="shared" si="291"/>
        <v>Analytique_compte_PCC24_dispo_perso</v>
      </c>
      <c r="G2844" s="154">
        <f t="shared" si="307"/>
        <v>0</v>
      </c>
    </row>
    <row r="2845" spans="1:7" ht="26.4" x14ac:dyDescent="0.25">
      <c r="A2845" s="153" t="str">
        <f>+Identification!$C$4</f>
        <v>100000001</v>
      </c>
      <c r="B2845" s="153" t="s">
        <v>356</v>
      </c>
      <c r="C2845" s="11" t="s">
        <v>195</v>
      </c>
      <c r="D2845" s="89" t="str">
        <f t="shared" si="306"/>
        <v>dispo_perso</v>
      </c>
      <c r="E2845" s="90">
        <f>HLOOKUP(D2845,Analytique_compte!$A$3:$S$4,2,FALSE)</f>
        <v>8</v>
      </c>
      <c r="F2845" s="90" t="str">
        <f t="shared" si="291"/>
        <v>Analytique_compte_PCC25_dispo_perso</v>
      </c>
      <c r="G2845" s="154">
        <f t="shared" si="307"/>
        <v>0</v>
      </c>
    </row>
    <row r="2846" spans="1:7" ht="26.4" x14ac:dyDescent="0.25">
      <c r="A2846" s="153" t="str">
        <f>+Identification!$C$4</f>
        <v>100000001</v>
      </c>
      <c r="B2846" s="153" t="s">
        <v>356</v>
      </c>
      <c r="C2846" s="11" t="s">
        <v>196</v>
      </c>
      <c r="D2846" s="89" t="str">
        <f t="shared" si="306"/>
        <v>dispo_perso</v>
      </c>
      <c r="E2846" s="90">
        <f>HLOOKUP(D2846,Analytique_compte!$A$3:$S$4,2,FALSE)</f>
        <v>8</v>
      </c>
      <c r="F2846" s="90" t="str">
        <f t="shared" si="291"/>
        <v>Analytique_compte_PCC26_dispo_perso</v>
      </c>
      <c r="G2846" s="154">
        <f t="shared" si="307"/>
        <v>0</v>
      </c>
    </row>
    <row r="2847" spans="1:7" ht="26.4" x14ac:dyDescent="0.25">
      <c r="A2847" s="153" t="str">
        <f>+Identification!$C$4</f>
        <v>100000001</v>
      </c>
      <c r="B2847" s="153" t="s">
        <v>356</v>
      </c>
      <c r="C2847" s="11" t="s">
        <v>197</v>
      </c>
      <c r="D2847" s="89" t="str">
        <f t="shared" si="306"/>
        <v>dispo_perso</v>
      </c>
      <c r="E2847" s="90">
        <f>HLOOKUP(D2847,Analytique_compte!$A$3:$S$4,2,FALSE)</f>
        <v>8</v>
      </c>
      <c r="F2847" s="90" t="str">
        <f t="shared" si="291"/>
        <v>Analytique_compte_PCC27_dispo_perso</v>
      </c>
      <c r="G2847" s="154">
        <f t="shared" si="307"/>
        <v>0</v>
      </c>
    </row>
    <row r="2848" spans="1:7" ht="26.4" x14ac:dyDescent="0.25">
      <c r="A2848" s="153" t="str">
        <f>+Identification!$C$4</f>
        <v>100000001</v>
      </c>
      <c r="B2848" s="153" t="s">
        <v>356</v>
      </c>
      <c r="C2848" s="11" t="s">
        <v>198</v>
      </c>
      <c r="D2848" s="89" t="str">
        <f t="shared" si="306"/>
        <v>dispo_perso</v>
      </c>
      <c r="E2848" s="90">
        <f>HLOOKUP(D2848,Analytique_compte!$A$3:$S$4,2,FALSE)</f>
        <v>8</v>
      </c>
      <c r="F2848" s="90" t="str">
        <f t="shared" si="291"/>
        <v>Analytique_compte_PCC28_dispo_perso</v>
      </c>
      <c r="G2848" s="154">
        <f t="shared" si="307"/>
        <v>0</v>
      </c>
    </row>
    <row r="2849" spans="1:7" ht="26.4" x14ac:dyDescent="0.25">
      <c r="A2849" s="153" t="str">
        <f>+Identification!$C$4</f>
        <v>100000001</v>
      </c>
      <c r="B2849" s="153" t="s">
        <v>356</v>
      </c>
      <c r="C2849" s="11" t="s">
        <v>199</v>
      </c>
      <c r="D2849" s="89" t="str">
        <f t="shared" si="306"/>
        <v>dispo_perso</v>
      </c>
      <c r="E2849" s="90">
        <f>HLOOKUP(D2849,Analytique_compte!$A$3:$S$4,2,FALSE)</f>
        <v>8</v>
      </c>
      <c r="F2849" s="90" t="str">
        <f t="shared" si="291"/>
        <v>Analytique_compte_PCC29_dispo_perso</v>
      </c>
      <c r="G2849" s="154">
        <f t="shared" si="307"/>
        <v>0</v>
      </c>
    </row>
    <row r="2850" spans="1:7" ht="26.4" x14ac:dyDescent="0.25">
      <c r="A2850" s="153" t="str">
        <f>+Identification!$C$4</f>
        <v>100000001</v>
      </c>
      <c r="B2850" s="153" t="s">
        <v>356</v>
      </c>
      <c r="C2850" s="11" t="s">
        <v>200</v>
      </c>
      <c r="D2850" s="89" t="str">
        <f t="shared" si="306"/>
        <v>dispo_perso</v>
      </c>
      <c r="E2850" s="90">
        <f>HLOOKUP(D2850,Analytique_compte!$A$3:$S$4,2,FALSE)</f>
        <v>8</v>
      </c>
      <c r="F2850" s="90" t="str">
        <f t="shared" si="291"/>
        <v>Analytique_compte_PCC30_dispo_perso</v>
      </c>
      <c r="G2850" s="154">
        <f t="shared" si="307"/>
        <v>0</v>
      </c>
    </row>
    <row r="2851" spans="1:7" ht="26.4" x14ac:dyDescent="0.25">
      <c r="A2851" s="153" t="str">
        <f>+Identification!$C$4</f>
        <v>100000001</v>
      </c>
      <c r="B2851" s="153" t="s">
        <v>356</v>
      </c>
      <c r="C2851" s="11" t="s">
        <v>201</v>
      </c>
      <c r="D2851" s="89" t="str">
        <f t="shared" si="306"/>
        <v>dispo_perso</v>
      </c>
      <c r="E2851" s="90">
        <f>HLOOKUP(D2851,Analytique_compte!$A$3:$S$4,2,FALSE)</f>
        <v>8</v>
      </c>
      <c r="F2851" s="90" t="str">
        <f t="shared" si="291"/>
        <v>Analytique_compte_PCC31_dispo_perso</v>
      </c>
      <c r="G2851" s="154">
        <f t="shared" si="307"/>
        <v>0</v>
      </c>
    </row>
    <row r="2852" spans="1:7" ht="26.4" x14ac:dyDescent="0.25">
      <c r="A2852" s="153" t="str">
        <f>+Identification!$C$4</f>
        <v>100000001</v>
      </c>
      <c r="B2852" s="153" t="s">
        <v>356</v>
      </c>
      <c r="C2852" s="11" t="s">
        <v>202</v>
      </c>
      <c r="D2852" s="89" t="str">
        <f t="shared" si="306"/>
        <v>dispo_perso</v>
      </c>
      <c r="E2852" s="90">
        <f>HLOOKUP(D2852,Analytique_compte!$A$3:$S$4,2,FALSE)</f>
        <v>8</v>
      </c>
      <c r="F2852" s="90" t="str">
        <f t="shared" si="291"/>
        <v>Analytique_compte_PCC32_dispo_perso</v>
      </c>
      <c r="G2852" s="154">
        <f t="shared" si="307"/>
        <v>0</v>
      </c>
    </row>
    <row r="2853" spans="1:7" ht="26.4" x14ac:dyDescent="0.25">
      <c r="A2853" s="153" t="str">
        <f>+Identification!$C$4</f>
        <v>100000001</v>
      </c>
      <c r="B2853" s="153" t="s">
        <v>356</v>
      </c>
      <c r="C2853" s="11" t="s">
        <v>203</v>
      </c>
      <c r="D2853" s="89" t="str">
        <f t="shared" si="306"/>
        <v>dispo_perso</v>
      </c>
      <c r="E2853" s="90">
        <f>HLOOKUP(D2853,Analytique_compte!$A$3:$S$4,2,FALSE)</f>
        <v>8</v>
      </c>
      <c r="F2853" s="90" t="str">
        <f t="shared" si="291"/>
        <v>Analytique_compte_PCC33_dispo_perso</v>
      </c>
      <c r="G2853" s="154">
        <f t="shared" si="307"/>
        <v>0</v>
      </c>
    </row>
    <row r="2854" spans="1:7" ht="26.4" x14ac:dyDescent="0.25">
      <c r="A2854" s="153" t="str">
        <f>+Identification!$C$4</f>
        <v>100000001</v>
      </c>
      <c r="B2854" s="153" t="s">
        <v>356</v>
      </c>
      <c r="C2854" s="11" t="s">
        <v>204</v>
      </c>
      <c r="D2854" s="89" t="str">
        <f t="shared" si="306"/>
        <v>dispo_perso</v>
      </c>
      <c r="E2854" s="90">
        <f>HLOOKUP(D2854,Analytique_compte!$A$3:$S$4,2,FALSE)</f>
        <v>8</v>
      </c>
      <c r="F2854" s="90" t="str">
        <f t="shared" si="291"/>
        <v>Analytique_compte_PCC34_dispo_perso</v>
      </c>
      <c r="G2854" s="154">
        <f t="shared" si="307"/>
        <v>0</v>
      </c>
    </row>
    <row r="2855" spans="1:7" ht="26.4" x14ac:dyDescent="0.25">
      <c r="A2855" s="153" t="str">
        <f>+Identification!$C$4</f>
        <v>100000001</v>
      </c>
      <c r="B2855" s="153" t="s">
        <v>356</v>
      </c>
      <c r="C2855" s="11" t="s">
        <v>205</v>
      </c>
      <c r="D2855" s="89" t="str">
        <f t="shared" si="306"/>
        <v>dispo_perso</v>
      </c>
      <c r="E2855" s="90">
        <f>HLOOKUP(D2855,Analytique_compte!$A$3:$S$4,2,FALSE)</f>
        <v>8</v>
      </c>
      <c r="F2855" s="90" t="str">
        <f t="shared" si="291"/>
        <v>Analytique_compte_PCC35_dispo_perso</v>
      </c>
      <c r="G2855" s="154">
        <f t="shared" si="307"/>
        <v>0</v>
      </c>
    </row>
    <row r="2856" spans="1:7" ht="26.4" x14ac:dyDescent="0.25">
      <c r="A2856" s="153" t="str">
        <f>+Identification!$C$4</f>
        <v>100000001</v>
      </c>
      <c r="B2856" s="153" t="s">
        <v>356</v>
      </c>
      <c r="C2856" s="11" t="s">
        <v>206</v>
      </c>
      <c r="D2856" s="89" t="str">
        <f t="shared" si="306"/>
        <v>dispo_perso</v>
      </c>
      <c r="E2856" s="90">
        <f>HLOOKUP(D2856,Analytique_compte!$A$3:$S$4,2,FALSE)</f>
        <v>8</v>
      </c>
      <c r="F2856" s="90" t="str">
        <f t="shared" si="291"/>
        <v>Analytique_compte_PCC36_dispo_perso</v>
      </c>
      <c r="G2856" s="154">
        <f t="shared" si="307"/>
        <v>0</v>
      </c>
    </row>
    <row r="2857" spans="1:7" ht="26.4" x14ac:dyDescent="0.25">
      <c r="A2857" s="153" t="str">
        <f>+Identification!$C$4</f>
        <v>100000001</v>
      </c>
      <c r="B2857" s="153" t="s">
        <v>356</v>
      </c>
      <c r="C2857" s="11" t="s">
        <v>207</v>
      </c>
      <c r="D2857" s="89" t="str">
        <f t="shared" si="306"/>
        <v>dispo_perso</v>
      </c>
      <c r="E2857" s="90">
        <f>HLOOKUP(D2857,Analytique_compte!$A$3:$S$4,2,FALSE)</f>
        <v>8</v>
      </c>
      <c r="F2857" s="90" t="str">
        <f t="shared" si="291"/>
        <v>Analytique_compte_PCC37_dispo_perso</v>
      </c>
      <c r="G2857" s="154">
        <f t="shared" si="307"/>
        <v>0</v>
      </c>
    </row>
    <row r="2858" spans="1:7" ht="26.4" x14ac:dyDescent="0.25">
      <c r="A2858" s="153" t="str">
        <f>+Identification!$C$4</f>
        <v>100000001</v>
      </c>
      <c r="B2858" s="153" t="s">
        <v>356</v>
      </c>
      <c r="C2858" s="11" t="s">
        <v>208</v>
      </c>
      <c r="D2858" s="89" t="str">
        <f t="shared" si="306"/>
        <v>dispo_perso</v>
      </c>
      <c r="E2858" s="90">
        <f>HLOOKUP(D2858,Analytique_compte!$A$3:$S$4,2,FALSE)</f>
        <v>8</v>
      </c>
      <c r="F2858" s="90" t="str">
        <f t="shared" si="291"/>
        <v>Analytique_compte_PCC38_dispo_perso</v>
      </c>
      <c r="G2858" s="154">
        <f t="shared" si="307"/>
        <v>0</v>
      </c>
    </row>
    <row r="2859" spans="1:7" ht="26.4" x14ac:dyDescent="0.25">
      <c r="A2859" s="153" t="str">
        <f>+Identification!$C$4</f>
        <v>100000001</v>
      </c>
      <c r="B2859" s="153" t="s">
        <v>356</v>
      </c>
      <c r="C2859" s="11" t="s">
        <v>209</v>
      </c>
      <c r="D2859" s="89" t="str">
        <f t="shared" si="306"/>
        <v>dispo_perso</v>
      </c>
      <c r="E2859" s="90">
        <f>HLOOKUP(D2859,Analytique_compte!$A$3:$S$4,2,FALSE)</f>
        <v>8</v>
      </c>
      <c r="F2859" s="90" t="str">
        <f t="shared" si="291"/>
        <v>Analytique_compte_PCC39_dispo_perso</v>
      </c>
      <c r="G2859" s="154">
        <f t="shared" si="307"/>
        <v>0</v>
      </c>
    </row>
    <row r="2860" spans="1:7" ht="26.4" x14ac:dyDescent="0.25">
      <c r="A2860" s="153" t="str">
        <f>+Identification!$C$4</f>
        <v>100000001</v>
      </c>
      <c r="B2860" s="153" t="s">
        <v>356</v>
      </c>
      <c r="C2860" s="11" t="s">
        <v>210</v>
      </c>
      <c r="D2860" s="89" t="str">
        <f t="shared" si="306"/>
        <v>dispo_perso</v>
      </c>
      <c r="E2860" s="90">
        <f>HLOOKUP(D2860,Analytique_compte!$A$3:$S$4,2,FALSE)</f>
        <v>8</v>
      </c>
      <c r="F2860" s="90" t="str">
        <f t="shared" si="291"/>
        <v>Analytique_compte_PCC40_dispo_perso</v>
      </c>
      <c r="G2860" s="154">
        <f t="shared" si="307"/>
        <v>0</v>
      </c>
    </row>
    <row r="2861" spans="1:7" ht="26.4" x14ac:dyDescent="0.25">
      <c r="A2861" s="153" t="str">
        <f>+Identification!$C$4</f>
        <v>100000001</v>
      </c>
      <c r="B2861" s="153" t="s">
        <v>356</v>
      </c>
      <c r="C2861" s="11" t="s">
        <v>211</v>
      </c>
      <c r="D2861" s="89" t="str">
        <f t="shared" si="306"/>
        <v>dispo_perso</v>
      </c>
      <c r="E2861" s="90">
        <f>HLOOKUP(D2861,Analytique_compte!$A$3:$S$4,2,FALSE)</f>
        <v>8</v>
      </c>
      <c r="F2861" s="90" t="str">
        <f t="shared" si="291"/>
        <v>Analytique_compte_PCC41_dispo_perso</v>
      </c>
      <c r="G2861" s="154">
        <f t="shared" si="307"/>
        <v>0</v>
      </c>
    </row>
    <row r="2862" spans="1:7" ht="26.4" x14ac:dyDescent="0.25">
      <c r="A2862" s="153" t="str">
        <f>+Identification!$C$4</f>
        <v>100000001</v>
      </c>
      <c r="B2862" s="153" t="s">
        <v>356</v>
      </c>
      <c r="C2862" s="11" t="s">
        <v>212</v>
      </c>
      <c r="D2862" s="89" t="str">
        <f t="shared" si="306"/>
        <v>dispo_perso</v>
      </c>
      <c r="E2862" s="90">
        <f>HLOOKUP(D2862,Analytique_compte!$A$3:$S$4,2,FALSE)</f>
        <v>8</v>
      </c>
      <c r="F2862" s="90" t="str">
        <f t="shared" si="291"/>
        <v>Analytique_compte_PCC42_dispo_perso</v>
      </c>
      <c r="G2862" s="154">
        <f t="shared" si="307"/>
        <v>0</v>
      </c>
    </row>
    <row r="2863" spans="1:7" ht="26.4" x14ac:dyDescent="0.25">
      <c r="A2863" s="153" t="str">
        <f>+Identification!$C$4</f>
        <v>100000001</v>
      </c>
      <c r="B2863" s="153" t="s">
        <v>356</v>
      </c>
      <c r="C2863" s="11" t="s">
        <v>213</v>
      </c>
      <c r="D2863" s="89" t="str">
        <f t="shared" si="306"/>
        <v>dispo_perso</v>
      </c>
      <c r="E2863" s="90">
        <f>HLOOKUP(D2863,Analytique_compte!$A$3:$S$4,2,FALSE)</f>
        <v>8</v>
      </c>
      <c r="F2863" s="90" t="str">
        <f t="shared" si="291"/>
        <v>Analytique_compte_PCC43_dispo_perso</v>
      </c>
      <c r="G2863" s="154">
        <f t="shared" si="307"/>
        <v>0</v>
      </c>
    </row>
    <row r="2864" spans="1:7" ht="26.4" x14ac:dyDescent="0.25">
      <c r="A2864" s="153" t="str">
        <f>+Identification!$C$4</f>
        <v>100000001</v>
      </c>
      <c r="B2864" s="153" t="s">
        <v>356</v>
      </c>
      <c r="C2864" s="11" t="s">
        <v>214</v>
      </c>
      <c r="D2864" s="89" t="str">
        <f t="shared" si="306"/>
        <v>dispo_perso</v>
      </c>
      <c r="E2864" s="90">
        <f>HLOOKUP(D2864,Analytique_compte!$A$3:$S$4,2,FALSE)</f>
        <v>8</v>
      </c>
      <c r="F2864" s="90" t="str">
        <f t="shared" si="291"/>
        <v>Analytique_compte_PCC44_dispo_perso</v>
      </c>
      <c r="G2864" s="154">
        <f t="shared" si="307"/>
        <v>0</v>
      </c>
    </row>
    <row r="2865" spans="1:7" ht="26.4" x14ac:dyDescent="0.25">
      <c r="A2865" s="153" t="str">
        <f>+Identification!$C$4</f>
        <v>100000001</v>
      </c>
      <c r="B2865" s="153" t="s">
        <v>356</v>
      </c>
      <c r="C2865" s="11" t="s">
        <v>215</v>
      </c>
      <c r="D2865" s="89" t="str">
        <f t="shared" si="306"/>
        <v>dispo_perso</v>
      </c>
      <c r="E2865" s="90">
        <f>HLOOKUP(D2865,Analytique_compte!$A$3:$S$4,2,FALSE)</f>
        <v>8</v>
      </c>
      <c r="F2865" s="90" t="str">
        <f t="shared" si="291"/>
        <v>Analytique_compte_PCC45_dispo_perso</v>
      </c>
      <c r="G2865" s="154">
        <f t="shared" si="307"/>
        <v>0</v>
      </c>
    </row>
    <row r="2866" spans="1:7" ht="26.4" x14ac:dyDescent="0.25">
      <c r="A2866" s="153" t="str">
        <f>+Identification!$C$4</f>
        <v>100000001</v>
      </c>
      <c r="B2866" s="153" t="s">
        <v>356</v>
      </c>
      <c r="C2866" s="11" t="s">
        <v>216</v>
      </c>
      <c r="D2866" s="89" t="str">
        <f t="shared" si="306"/>
        <v>dispo_perso</v>
      </c>
      <c r="E2866" s="90">
        <f>HLOOKUP(D2866,Analytique_compte!$A$3:$S$4,2,FALSE)</f>
        <v>8</v>
      </c>
      <c r="F2866" s="90" t="str">
        <f t="shared" si="291"/>
        <v>Analytique_compte_PCC46_dispo_perso</v>
      </c>
      <c r="G2866" s="154">
        <f t="shared" si="307"/>
        <v>0</v>
      </c>
    </row>
    <row r="2867" spans="1:7" ht="26.4" x14ac:dyDescent="0.25">
      <c r="A2867" s="153" t="str">
        <f>+Identification!$C$4</f>
        <v>100000001</v>
      </c>
      <c r="B2867" s="153" t="s">
        <v>356</v>
      </c>
      <c r="C2867" s="11" t="s">
        <v>217</v>
      </c>
      <c r="D2867" s="89" t="str">
        <f t="shared" si="306"/>
        <v>dispo_perso</v>
      </c>
      <c r="E2867" s="90">
        <f>HLOOKUP(D2867,Analytique_compte!$A$3:$S$4,2,FALSE)</f>
        <v>8</v>
      </c>
      <c r="F2867" s="90" t="str">
        <f t="shared" si="291"/>
        <v>Analytique_compte_PCC47_dispo_perso</v>
      </c>
      <c r="G2867" s="154">
        <f t="shared" si="307"/>
        <v>0</v>
      </c>
    </row>
    <row r="2868" spans="1:7" ht="26.4" x14ac:dyDescent="0.25">
      <c r="A2868" s="153" t="str">
        <f>+Identification!$C$4</f>
        <v>100000001</v>
      </c>
      <c r="B2868" s="153" t="s">
        <v>356</v>
      </c>
      <c r="C2868" s="11" t="s">
        <v>218</v>
      </c>
      <c r="D2868" s="89" t="str">
        <f t="shared" si="306"/>
        <v>dispo_perso</v>
      </c>
      <c r="E2868" s="90">
        <f>HLOOKUP(D2868,Analytique_compte!$A$3:$S$4,2,FALSE)</f>
        <v>8</v>
      </c>
      <c r="F2868" s="90" t="str">
        <f t="shared" si="291"/>
        <v>Analytique_compte_PCC48_dispo_perso</v>
      </c>
      <c r="G2868" s="154">
        <f t="shared" si="307"/>
        <v>0</v>
      </c>
    </row>
    <row r="2869" spans="1:7" ht="26.4" x14ac:dyDescent="0.25">
      <c r="A2869" s="153" t="str">
        <f>+Identification!$C$4</f>
        <v>100000001</v>
      </c>
      <c r="B2869" s="153" t="s">
        <v>356</v>
      </c>
      <c r="C2869" s="11" t="s">
        <v>219</v>
      </c>
      <c r="D2869" s="89" t="str">
        <f t="shared" si="306"/>
        <v>dispo_perso</v>
      </c>
      <c r="E2869" s="90">
        <f>HLOOKUP(D2869,Analytique_compte!$A$3:$S$4,2,FALSE)</f>
        <v>8</v>
      </c>
      <c r="F2869" s="90" t="str">
        <f t="shared" si="291"/>
        <v>Analytique_compte_PCC49_dispo_perso</v>
      </c>
      <c r="G2869" s="154">
        <f t="shared" si="307"/>
        <v>0</v>
      </c>
    </row>
    <row r="2870" spans="1:7" ht="26.4" x14ac:dyDescent="0.25">
      <c r="A2870" s="153" t="str">
        <f>+Identification!$C$4</f>
        <v>100000001</v>
      </c>
      <c r="B2870" s="153" t="s">
        <v>356</v>
      </c>
      <c r="C2870" s="11" t="s">
        <v>220</v>
      </c>
      <c r="D2870" s="89" t="str">
        <f t="shared" si="306"/>
        <v>dispo_perso</v>
      </c>
      <c r="E2870" s="90">
        <f>HLOOKUP(D2870,Analytique_compte!$A$3:$S$4,2,FALSE)</f>
        <v>8</v>
      </c>
      <c r="F2870" s="90" t="str">
        <f t="shared" si="291"/>
        <v>Analytique_compte_PCC50_dispo_perso</v>
      </c>
      <c r="G2870" s="154">
        <f t="shared" si="307"/>
        <v>0</v>
      </c>
    </row>
    <row r="2871" spans="1:7" ht="26.4" x14ac:dyDescent="0.25">
      <c r="A2871" s="153" t="str">
        <f>+Identification!$C$4</f>
        <v>100000001</v>
      </c>
      <c r="B2871" s="153" t="s">
        <v>356</v>
      </c>
      <c r="C2871" s="11" t="s">
        <v>221</v>
      </c>
      <c r="D2871" s="89" t="str">
        <f t="shared" si="306"/>
        <v>dispo_perso</v>
      </c>
      <c r="E2871" s="90">
        <f>HLOOKUP(D2871,Analytique_compte!$A$3:$S$4,2,FALSE)</f>
        <v>8</v>
      </c>
      <c r="F2871" s="90" t="str">
        <f t="shared" si="291"/>
        <v>Analytique_compte_PCC51_dispo_perso</v>
      </c>
      <c r="G2871" s="154">
        <f t="shared" si="307"/>
        <v>0</v>
      </c>
    </row>
    <row r="2872" spans="1:7" ht="26.4" x14ac:dyDescent="0.25">
      <c r="A2872" s="153" t="str">
        <f>+Identification!$C$4</f>
        <v>100000001</v>
      </c>
      <c r="B2872" s="153" t="s">
        <v>356</v>
      </c>
      <c r="C2872" s="11" t="s">
        <v>222</v>
      </c>
      <c r="D2872" s="89" t="str">
        <f t="shared" si="306"/>
        <v>dispo_perso</v>
      </c>
      <c r="E2872" s="90">
        <f>HLOOKUP(D2872,Analytique_compte!$A$3:$S$4,2,FALSE)</f>
        <v>8</v>
      </c>
      <c r="F2872" s="90" t="str">
        <f t="shared" si="291"/>
        <v>Analytique_compte_PCC52_dispo_perso</v>
      </c>
      <c r="G2872" s="154">
        <f t="shared" si="307"/>
        <v>0</v>
      </c>
    </row>
    <row r="2873" spans="1:7" ht="26.4" x14ac:dyDescent="0.25">
      <c r="A2873" s="153" t="str">
        <f>+Identification!$C$4</f>
        <v>100000001</v>
      </c>
      <c r="B2873" s="153" t="s">
        <v>356</v>
      </c>
      <c r="C2873" s="11" t="s">
        <v>223</v>
      </c>
      <c r="D2873" s="89" t="str">
        <f t="shared" si="306"/>
        <v>dispo_perso</v>
      </c>
      <c r="E2873" s="90">
        <f>HLOOKUP(D2873,Analytique_compte!$A$3:$S$4,2,FALSE)</f>
        <v>8</v>
      </c>
      <c r="F2873" s="90" t="str">
        <f t="shared" si="291"/>
        <v>Analytique_compte_PCC53_dispo_perso</v>
      </c>
      <c r="G2873" s="154">
        <f t="shared" si="307"/>
        <v>0</v>
      </c>
    </row>
    <row r="2874" spans="1:7" ht="26.4" x14ac:dyDescent="0.25">
      <c r="A2874" s="153" t="str">
        <f>+Identification!$C$4</f>
        <v>100000001</v>
      </c>
      <c r="B2874" s="153" t="s">
        <v>356</v>
      </c>
      <c r="C2874" s="11" t="s">
        <v>224</v>
      </c>
      <c r="D2874" s="89" t="str">
        <f t="shared" si="306"/>
        <v>dispo_perso</v>
      </c>
      <c r="E2874" s="90">
        <f>HLOOKUP(D2874,Analytique_compte!$A$3:$S$4,2,FALSE)</f>
        <v>8</v>
      </c>
      <c r="F2874" s="90" t="str">
        <f t="shared" si="291"/>
        <v>Analytique_compte_PCC54_dispo_perso</v>
      </c>
      <c r="G2874" s="154">
        <f t="shared" si="307"/>
        <v>0</v>
      </c>
    </row>
    <row r="2875" spans="1:7" ht="26.4" x14ac:dyDescent="0.25">
      <c r="A2875" s="153" t="str">
        <f>+Identification!$C$4</f>
        <v>100000001</v>
      </c>
      <c r="B2875" s="153" t="s">
        <v>356</v>
      </c>
      <c r="C2875" s="11" t="s">
        <v>225</v>
      </c>
      <c r="D2875" s="89" t="str">
        <f t="shared" si="306"/>
        <v>dispo_perso</v>
      </c>
      <c r="E2875" s="90">
        <f>HLOOKUP(D2875,Analytique_compte!$A$3:$S$4,2,FALSE)</f>
        <v>8</v>
      </c>
      <c r="F2875" s="90" t="str">
        <f t="shared" ref="F2875:F2954" si="308">CONCATENATE(B2875,"_",C2875,"_",D2875)</f>
        <v>Analytique_compte_PCC55_dispo_perso</v>
      </c>
      <c r="G2875" s="154">
        <f t="shared" si="307"/>
        <v>0</v>
      </c>
    </row>
    <row r="2876" spans="1:7" ht="26.4" x14ac:dyDescent="0.25">
      <c r="A2876" s="153" t="str">
        <f>+Identification!$C$4</f>
        <v>100000001</v>
      </c>
      <c r="B2876" s="153" t="s">
        <v>356</v>
      </c>
      <c r="C2876" s="11" t="s">
        <v>226</v>
      </c>
      <c r="D2876" s="89" t="str">
        <f t="shared" si="306"/>
        <v>dispo_perso</v>
      </c>
      <c r="E2876" s="90">
        <f>HLOOKUP(D2876,Analytique_compte!$A$3:$S$4,2,FALSE)</f>
        <v>8</v>
      </c>
      <c r="F2876" s="90" t="str">
        <f t="shared" si="308"/>
        <v>Analytique_compte_PCC56_dispo_perso</v>
      </c>
      <c r="G2876" s="154">
        <f t="shared" si="307"/>
        <v>0</v>
      </c>
    </row>
    <row r="2877" spans="1:7" ht="26.4" x14ac:dyDescent="0.25">
      <c r="A2877" s="153" t="str">
        <f>+Identification!$C$4</f>
        <v>100000001</v>
      </c>
      <c r="B2877" s="153" t="s">
        <v>356</v>
      </c>
      <c r="C2877" s="11" t="s">
        <v>227</v>
      </c>
      <c r="D2877" s="89" t="str">
        <f t="shared" si="306"/>
        <v>dispo_perso</v>
      </c>
      <c r="E2877" s="90">
        <f>HLOOKUP(D2877,Analytique_compte!$A$3:$S$4,2,FALSE)</f>
        <v>8</v>
      </c>
      <c r="F2877" s="90" t="str">
        <f t="shared" si="308"/>
        <v>Analytique_compte_PCC57_dispo_perso</v>
      </c>
      <c r="G2877" s="154">
        <f t="shared" si="307"/>
        <v>0</v>
      </c>
    </row>
    <row r="2878" spans="1:7" ht="26.4" x14ac:dyDescent="0.25">
      <c r="A2878" s="153" t="str">
        <f>+Identification!$C$4</f>
        <v>100000001</v>
      </c>
      <c r="B2878" s="153" t="s">
        <v>356</v>
      </c>
      <c r="C2878" s="11" t="s">
        <v>228</v>
      </c>
      <c r="D2878" s="89" t="str">
        <f t="shared" si="306"/>
        <v>dispo_perso</v>
      </c>
      <c r="E2878" s="90">
        <f>HLOOKUP(D2878,Analytique_compte!$A$3:$S$4,2,FALSE)</f>
        <v>8</v>
      </c>
      <c r="F2878" s="90" t="str">
        <f t="shared" si="308"/>
        <v>Analytique_compte_PCC58_dispo_perso</v>
      </c>
      <c r="G2878" s="154">
        <f t="shared" si="307"/>
        <v>0</v>
      </c>
    </row>
    <row r="2879" spans="1:7" ht="26.4" x14ac:dyDescent="0.25">
      <c r="A2879" s="153" t="str">
        <f>+Identification!$C$4</f>
        <v>100000001</v>
      </c>
      <c r="B2879" s="153" t="s">
        <v>356</v>
      </c>
      <c r="C2879" s="11" t="s">
        <v>229</v>
      </c>
      <c r="D2879" s="89" t="str">
        <f t="shared" si="306"/>
        <v>dispo_perso</v>
      </c>
      <c r="E2879" s="90">
        <f>HLOOKUP(D2879,Analytique_compte!$A$3:$S$4,2,FALSE)</f>
        <v>8</v>
      </c>
      <c r="F2879" s="90" t="str">
        <f t="shared" si="308"/>
        <v>Analytique_compte_PCC59_dispo_perso</v>
      </c>
      <c r="G2879" s="154">
        <f t="shared" si="307"/>
        <v>0</v>
      </c>
    </row>
    <row r="2880" spans="1:7" ht="26.4" x14ac:dyDescent="0.25">
      <c r="A2880" s="153" t="str">
        <f>+Identification!$C$4</f>
        <v>100000001</v>
      </c>
      <c r="B2880" s="153" t="s">
        <v>356</v>
      </c>
      <c r="C2880" s="11" t="s">
        <v>230</v>
      </c>
      <c r="D2880" s="89" t="str">
        <f t="shared" si="306"/>
        <v>dispo_perso</v>
      </c>
      <c r="E2880" s="90">
        <f>HLOOKUP(D2880,Analytique_compte!$A$3:$S$4,2,FALSE)</f>
        <v>8</v>
      </c>
      <c r="F2880" s="90" t="str">
        <f t="shared" si="308"/>
        <v>Analytique_compte_PCC60_dispo_perso</v>
      </c>
      <c r="G2880" s="154">
        <f t="shared" si="307"/>
        <v>0</v>
      </c>
    </row>
    <row r="2881" spans="1:7" ht="26.4" x14ac:dyDescent="0.25">
      <c r="A2881" s="153" t="str">
        <f>+Identification!$C$4</f>
        <v>100000001</v>
      </c>
      <c r="B2881" s="153" t="s">
        <v>356</v>
      </c>
      <c r="C2881" s="11" t="s">
        <v>231</v>
      </c>
      <c r="D2881" s="89" t="str">
        <f t="shared" si="306"/>
        <v>dispo_perso</v>
      </c>
      <c r="E2881" s="90">
        <f>HLOOKUP(D2881,Analytique_compte!$A$3:$S$4,2,FALSE)</f>
        <v>8</v>
      </c>
      <c r="F2881" s="90" t="str">
        <f t="shared" si="308"/>
        <v>Analytique_compte_PCC61_dispo_perso</v>
      </c>
      <c r="G2881" s="154">
        <f t="shared" si="307"/>
        <v>0</v>
      </c>
    </row>
    <row r="2882" spans="1:7" ht="26.4" x14ac:dyDescent="0.25">
      <c r="A2882" s="153" t="str">
        <f>+Identification!$C$4</f>
        <v>100000001</v>
      </c>
      <c r="B2882" s="153" t="s">
        <v>356</v>
      </c>
      <c r="C2882" s="11" t="s">
        <v>232</v>
      </c>
      <c r="D2882" s="89" t="str">
        <f t="shared" si="306"/>
        <v>dispo_perso</v>
      </c>
      <c r="E2882" s="90">
        <f>HLOOKUP(D2882,Analytique_compte!$A$3:$S$4,2,FALSE)</f>
        <v>8</v>
      </c>
      <c r="F2882" s="90" t="str">
        <f t="shared" si="308"/>
        <v>Analytique_compte_PCC62_dispo_perso</v>
      </c>
      <c r="G2882" s="154">
        <f t="shared" si="307"/>
        <v>0</v>
      </c>
    </row>
    <row r="2883" spans="1:7" ht="26.4" x14ac:dyDescent="0.25">
      <c r="A2883" s="153" t="str">
        <f>+Identification!$C$4</f>
        <v>100000001</v>
      </c>
      <c r="B2883" s="153" t="s">
        <v>356</v>
      </c>
      <c r="C2883" s="11" t="s">
        <v>233</v>
      </c>
      <c r="D2883" s="89" t="str">
        <f t="shared" si="306"/>
        <v>dispo_perso</v>
      </c>
      <c r="E2883" s="90">
        <f>HLOOKUP(D2883,Analytique_compte!$A$3:$S$4,2,FALSE)</f>
        <v>8</v>
      </c>
      <c r="F2883" s="90" t="str">
        <f t="shared" si="308"/>
        <v>Analytique_compte_PCC63_dispo_perso</v>
      </c>
      <c r="G2883" s="154">
        <f t="shared" si="307"/>
        <v>0</v>
      </c>
    </row>
    <row r="2884" spans="1:7" ht="26.4" x14ac:dyDescent="0.25">
      <c r="A2884" s="153" t="str">
        <f>+Identification!$C$4</f>
        <v>100000001</v>
      </c>
      <c r="B2884" s="153" t="s">
        <v>356</v>
      </c>
      <c r="C2884" s="11" t="s">
        <v>234</v>
      </c>
      <c r="D2884" s="89" t="str">
        <f t="shared" si="306"/>
        <v>dispo_perso</v>
      </c>
      <c r="E2884" s="90">
        <f>HLOOKUP(D2884,Analytique_compte!$A$3:$S$4,2,FALSE)</f>
        <v>8</v>
      </c>
      <c r="F2884" s="90" t="str">
        <f t="shared" si="308"/>
        <v>Analytique_compte_PCC64_dispo_perso</v>
      </c>
      <c r="G2884" s="154">
        <f t="shared" si="307"/>
        <v>0</v>
      </c>
    </row>
    <row r="2885" spans="1:7" ht="26.4" x14ac:dyDescent="0.25">
      <c r="A2885" s="153" t="str">
        <f>+Identification!$C$4</f>
        <v>100000001</v>
      </c>
      <c r="B2885" s="153" t="s">
        <v>356</v>
      </c>
      <c r="C2885" s="11" t="s">
        <v>235</v>
      </c>
      <c r="D2885" s="89" t="str">
        <f t="shared" si="306"/>
        <v>dispo_perso</v>
      </c>
      <c r="E2885" s="90">
        <f>HLOOKUP(D2885,Analytique_compte!$A$3:$S$4,2,FALSE)</f>
        <v>8</v>
      </c>
      <c r="F2885" s="90" t="str">
        <f t="shared" si="308"/>
        <v>Analytique_compte_PCC65_dispo_perso</v>
      </c>
      <c r="G2885" s="154">
        <f t="shared" si="307"/>
        <v>0</v>
      </c>
    </row>
    <row r="2886" spans="1:7" ht="26.4" x14ac:dyDescent="0.25">
      <c r="A2886" s="153" t="str">
        <f>+Identification!$C$4</f>
        <v>100000001</v>
      </c>
      <c r="B2886" s="153" t="s">
        <v>356</v>
      </c>
      <c r="C2886" s="11" t="s">
        <v>236</v>
      </c>
      <c r="D2886" s="89" t="str">
        <f t="shared" si="306"/>
        <v>dispo_perso</v>
      </c>
      <c r="E2886" s="90">
        <f>HLOOKUP(D2886,Analytique_compte!$A$3:$S$4,2,FALSE)</f>
        <v>8</v>
      </c>
      <c r="F2886" s="90" t="str">
        <f t="shared" si="308"/>
        <v>Analytique_compte_PCC66_dispo_perso</v>
      </c>
      <c r="G2886" s="154">
        <f t="shared" si="307"/>
        <v>0</v>
      </c>
    </row>
    <row r="2887" spans="1:7" ht="26.4" x14ac:dyDescent="0.25">
      <c r="A2887" s="153" t="str">
        <f>+Identification!$C$4</f>
        <v>100000001</v>
      </c>
      <c r="B2887" s="153" t="s">
        <v>356</v>
      </c>
      <c r="C2887" s="11" t="s">
        <v>237</v>
      </c>
      <c r="D2887" s="89" t="str">
        <f t="shared" ref="D2887:D2966" si="309">+D2886</f>
        <v>dispo_perso</v>
      </c>
      <c r="E2887" s="90">
        <f>HLOOKUP(D2887,Analytique_compte!$A$3:$S$4,2,FALSE)</f>
        <v>8</v>
      </c>
      <c r="F2887" s="90" t="str">
        <f t="shared" si="308"/>
        <v>Analytique_compte_PCC67_dispo_perso</v>
      </c>
      <c r="G2887" s="154">
        <f t="shared" si="307"/>
        <v>0</v>
      </c>
    </row>
    <row r="2888" spans="1:7" ht="26.4" x14ac:dyDescent="0.25">
      <c r="A2888" s="153" t="str">
        <f>+Identification!$C$4</f>
        <v>100000001</v>
      </c>
      <c r="B2888" s="153" t="s">
        <v>356</v>
      </c>
      <c r="C2888" s="11" t="s">
        <v>238</v>
      </c>
      <c r="D2888" s="89" t="str">
        <f t="shared" si="309"/>
        <v>dispo_perso</v>
      </c>
      <c r="E2888" s="90">
        <f>HLOOKUP(D2888,Analytique_compte!$A$3:$S$4,2,FALSE)</f>
        <v>8</v>
      </c>
      <c r="F2888" s="90" t="str">
        <f t="shared" si="308"/>
        <v>Analytique_compte_PCC68_dispo_perso</v>
      </c>
      <c r="G2888" s="154">
        <f t="shared" si="307"/>
        <v>0</v>
      </c>
    </row>
    <row r="2889" spans="1:7" ht="26.4" x14ac:dyDescent="0.25">
      <c r="A2889" s="153" t="str">
        <f>+Identification!$C$4</f>
        <v>100000001</v>
      </c>
      <c r="B2889" s="153" t="s">
        <v>356</v>
      </c>
      <c r="C2889" s="11" t="s">
        <v>239</v>
      </c>
      <c r="D2889" s="89" t="str">
        <f t="shared" si="309"/>
        <v>dispo_perso</v>
      </c>
      <c r="E2889" s="90">
        <f>HLOOKUP(D2889,Analytique_compte!$A$3:$S$4,2,FALSE)</f>
        <v>8</v>
      </c>
      <c r="F2889" s="90" t="str">
        <f t="shared" si="308"/>
        <v>Analytique_compte_PCC69_dispo_perso</v>
      </c>
      <c r="G2889" s="154">
        <f t="shared" si="307"/>
        <v>0</v>
      </c>
    </row>
    <row r="2890" spans="1:7" ht="26.4" x14ac:dyDescent="0.25">
      <c r="A2890" s="153" t="str">
        <f>+Identification!$C$4</f>
        <v>100000001</v>
      </c>
      <c r="B2890" s="153" t="s">
        <v>356</v>
      </c>
      <c r="C2890" s="11" t="s">
        <v>240</v>
      </c>
      <c r="D2890" s="89" t="str">
        <f t="shared" si="309"/>
        <v>dispo_perso</v>
      </c>
      <c r="E2890" s="90">
        <f>HLOOKUP(D2890,Analytique_compte!$A$3:$S$4,2,FALSE)</f>
        <v>8</v>
      </c>
      <c r="F2890" s="90" t="str">
        <f t="shared" si="308"/>
        <v>Analytique_compte_PCC70_dispo_perso</v>
      </c>
      <c r="G2890" s="154">
        <f t="shared" si="307"/>
        <v>0</v>
      </c>
    </row>
    <row r="2891" spans="1:7" ht="26.4" x14ac:dyDescent="0.25">
      <c r="A2891" s="153" t="str">
        <f>+Identification!$C$4</f>
        <v>100000001</v>
      </c>
      <c r="B2891" s="153" t="s">
        <v>356</v>
      </c>
      <c r="C2891" s="11" t="s">
        <v>241</v>
      </c>
      <c r="D2891" s="89" t="str">
        <f t="shared" si="309"/>
        <v>dispo_perso</v>
      </c>
      <c r="E2891" s="90">
        <f>HLOOKUP(D2891,Analytique_compte!$A$3:$S$4,2,FALSE)</f>
        <v>8</v>
      </c>
      <c r="F2891" s="90" t="str">
        <f t="shared" si="308"/>
        <v>Analytique_compte_PCC71_dispo_perso</v>
      </c>
      <c r="G2891" s="154">
        <f t="shared" si="307"/>
        <v>0</v>
      </c>
    </row>
    <row r="2892" spans="1:7" ht="26.4" x14ac:dyDescent="0.25">
      <c r="A2892" s="153" t="str">
        <f>+Identification!$C$4</f>
        <v>100000001</v>
      </c>
      <c r="B2892" s="153" t="s">
        <v>356</v>
      </c>
      <c r="C2892" s="11" t="s">
        <v>242</v>
      </c>
      <c r="D2892" s="89" t="str">
        <f t="shared" si="309"/>
        <v>dispo_perso</v>
      </c>
      <c r="E2892" s="90">
        <f>HLOOKUP(D2892,Analytique_compte!$A$3:$S$4,2,FALSE)</f>
        <v>8</v>
      </c>
      <c r="F2892" s="90" t="str">
        <f t="shared" si="308"/>
        <v>Analytique_compte_PCC72_dispo_perso</v>
      </c>
      <c r="G2892" s="154">
        <f t="shared" si="307"/>
        <v>0</v>
      </c>
    </row>
    <row r="2893" spans="1:7" ht="26.4" x14ac:dyDescent="0.25">
      <c r="A2893" s="153" t="str">
        <f>+Identification!$C$4</f>
        <v>100000001</v>
      </c>
      <c r="B2893" s="153" t="s">
        <v>356</v>
      </c>
      <c r="C2893" s="11" t="s">
        <v>243</v>
      </c>
      <c r="D2893" s="89" t="str">
        <f t="shared" si="309"/>
        <v>dispo_perso</v>
      </c>
      <c r="E2893" s="90">
        <f>HLOOKUP(D2893,Analytique_compte!$A$3:$S$4,2,FALSE)</f>
        <v>8</v>
      </c>
      <c r="F2893" s="90" t="str">
        <f t="shared" si="308"/>
        <v>Analytique_compte_PCC73_dispo_perso</v>
      </c>
      <c r="G2893" s="154">
        <f t="shared" ref="G2893:G2972" si="310">VLOOKUP(C2893,ana_compte,E2893,FALSE)</f>
        <v>0</v>
      </c>
    </row>
    <row r="2894" spans="1:7" ht="26.4" x14ac:dyDescent="0.25">
      <c r="A2894" s="153" t="str">
        <f>+Identification!$C$4</f>
        <v>100000001</v>
      </c>
      <c r="B2894" s="153" t="s">
        <v>356</v>
      </c>
      <c r="C2894" s="11" t="s">
        <v>244</v>
      </c>
      <c r="D2894" s="89" t="str">
        <f t="shared" si="309"/>
        <v>dispo_perso</v>
      </c>
      <c r="E2894" s="90">
        <f>HLOOKUP(D2894,Analytique_compte!$A$3:$S$4,2,FALSE)</f>
        <v>8</v>
      </c>
      <c r="F2894" s="90" t="str">
        <f t="shared" si="308"/>
        <v>Analytique_compte_PCC74_dispo_perso</v>
      </c>
      <c r="G2894" s="154">
        <f t="shared" si="310"/>
        <v>0</v>
      </c>
    </row>
    <row r="2895" spans="1:7" ht="26.4" x14ac:dyDescent="0.25">
      <c r="A2895" s="153" t="str">
        <f>+Identification!$C$4</f>
        <v>100000001</v>
      </c>
      <c r="B2895" s="153" t="s">
        <v>356</v>
      </c>
      <c r="C2895" s="11" t="s">
        <v>245</v>
      </c>
      <c r="D2895" s="89" t="str">
        <f t="shared" si="309"/>
        <v>dispo_perso</v>
      </c>
      <c r="E2895" s="90">
        <f>HLOOKUP(D2895,Analytique_compte!$A$3:$S$4,2,FALSE)</f>
        <v>8</v>
      </c>
      <c r="F2895" s="90" t="str">
        <f t="shared" si="308"/>
        <v>Analytique_compte_PCC75_dispo_perso</v>
      </c>
      <c r="G2895" s="154">
        <f t="shared" si="310"/>
        <v>0</v>
      </c>
    </row>
    <row r="2896" spans="1:7" ht="26.4" x14ac:dyDescent="0.25">
      <c r="A2896" s="153" t="str">
        <f>+Identification!$C$4</f>
        <v>100000001</v>
      </c>
      <c r="B2896" s="153" t="s">
        <v>356</v>
      </c>
      <c r="C2896" s="11" t="s">
        <v>246</v>
      </c>
      <c r="D2896" s="89" t="str">
        <f t="shared" si="309"/>
        <v>dispo_perso</v>
      </c>
      <c r="E2896" s="90">
        <f>HLOOKUP(D2896,Analytique_compte!$A$3:$S$4,2,FALSE)</f>
        <v>8</v>
      </c>
      <c r="F2896" s="90" t="str">
        <f t="shared" si="308"/>
        <v>Analytique_compte_PCC76_dispo_perso</v>
      </c>
      <c r="G2896" s="154">
        <f t="shared" si="310"/>
        <v>0</v>
      </c>
    </row>
    <row r="2897" spans="1:7" ht="26.4" x14ac:dyDescent="0.25">
      <c r="A2897" s="153" t="str">
        <f>+Identification!$C$4</f>
        <v>100000001</v>
      </c>
      <c r="B2897" s="153" t="s">
        <v>356</v>
      </c>
      <c r="C2897" s="11" t="s">
        <v>247</v>
      </c>
      <c r="D2897" s="89" t="str">
        <f t="shared" si="309"/>
        <v>dispo_perso</v>
      </c>
      <c r="E2897" s="90">
        <f>HLOOKUP(D2897,Analytique_compte!$A$3:$S$4,2,FALSE)</f>
        <v>8</v>
      </c>
      <c r="F2897" s="90" t="str">
        <f t="shared" si="308"/>
        <v>Analytique_compte_PCC77_dispo_perso</v>
      </c>
      <c r="G2897" s="154">
        <f t="shared" si="310"/>
        <v>0</v>
      </c>
    </row>
    <row r="2898" spans="1:7" ht="26.4" x14ac:dyDescent="0.25">
      <c r="A2898" s="153" t="str">
        <f>+Identification!$C$4</f>
        <v>100000001</v>
      </c>
      <c r="B2898" s="153" t="s">
        <v>356</v>
      </c>
      <c r="C2898" s="11" t="s">
        <v>248</v>
      </c>
      <c r="D2898" s="89" t="str">
        <f t="shared" si="309"/>
        <v>dispo_perso</v>
      </c>
      <c r="E2898" s="90">
        <f>HLOOKUP(D2898,Analytique_compte!$A$3:$S$4,2,FALSE)</f>
        <v>8</v>
      </c>
      <c r="F2898" s="90" t="str">
        <f t="shared" si="308"/>
        <v>Analytique_compte_PCC78_dispo_perso</v>
      </c>
      <c r="G2898" s="154">
        <f t="shared" si="310"/>
        <v>0</v>
      </c>
    </row>
    <row r="2899" spans="1:7" ht="26.4" x14ac:dyDescent="0.25">
      <c r="A2899" s="153" t="str">
        <f>+Identification!$C$4</f>
        <v>100000001</v>
      </c>
      <c r="B2899" s="153" t="s">
        <v>356</v>
      </c>
      <c r="C2899" s="11" t="s">
        <v>249</v>
      </c>
      <c r="D2899" s="89" t="str">
        <f t="shared" si="309"/>
        <v>dispo_perso</v>
      </c>
      <c r="E2899" s="90">
        <f>HLOOKUP(D2899,Analytique_compte!$A$3:$S$4,2,FALSE)</f>
        <v>8</v>
      </c>
      <c r="F2899" s="90" t="str">
        <f t="shared" si="308"/>
        <v>Analytique_compte_PCC79_dispo_perso</v>
      </c>
      <c r="G2899" s="154">
        <f t="shared" si="310"/>
        <v>0</v>
      </c>
    </row>
    <row r="2900" spans="1:7" ht="26.4" x14ac:dyDescent="0.25">
      <c r="A2900" s="153" t="str">
        <f>+Identification!$C$4</f>
        <v>100000001</v>
      </c>
      <c r="B2900" s="153" t="s">
        <v>356</v>
      </c>
      <c r="C2900" s="11" t="s">
        <v>250</v>
      </c>
      <c r="D2900" s="89" t="str">
        <f t="shared" si="309"/>
        <v>dispo_perso</v>
      </c>
      <c r="E2900" s="90">
        <f>HLOOKUP(D2900,Analytique_compte!$A$3:$S$4,2,FALSE)</f>
        <v>8</v>
      </c>
      <c r="F2900" s="90" t="str">
        <f t="shared" si="308"/>
        <v>Analytique_compte_PCC80_dispo_perso</v>
      </c>
      <c r="G2900" s="154">
        <f t="shared" si="310"/>
        <v>0</v>
      </c>
    </row>
    <row r="2901" spans="1:7" ht="26.4" x14ac:dyDescent="0.25">
      <c r="A2901" s="153" t="str">
        <f>+Identification!$C$4</f>
        <v>100000001</v>
      </c>
      <c r="B2901" s="153" t="s">
        <v>356</v>
      </c>
      <c r="C2901" s="11" t="s">
        <v>251</v>
      </c>
      <c r="D2901" s="89" t="str">
        <f t="shared" si="309"/>
        <v>dispo_perso</v>
      </c>
      <c r="E2901" s="90">
        <f>HLOOKUP(D2901,Analytique_compte!$A$3:$S$4,2,FALSE)</f>
        <v>8</v>
      </c>
      <c r="F2901" s="90" t="str">
        <f t="shared" si="308"/>
        <v>Analytique_compte_PCC81_dispo_perso</v>
      </c>
      <c r="G2901" s="154">
        <f t="shared" si="310"/>
        <v>0</v>
      </c>
    </row>
    <row r="2902" spans="1:7" ht="26.4" x14ac:dyDescent="0.25">
      <c r="A2902" s="153" t="str">
        <f>+Identification!$C$4</f>
        <v>100000001</v>
      </c>
      <c r="B2902" s="153" t="s">
        <v>356</v>
      </c>
      <c r="C2902" s="11" t="s">
        <v>252</v>
      </c>
      <c r="D2902" s="89" t="str">
        <f t="shared" si="309"/>
        <v>dispo_perso</v>
      </c>
      <c r="E2902" s="90">
        <f>HLOOKUP(D2902,Analytique_compte!$A$3:$S$4,2,FALSE)</f>
        <v>8</v>
      </c>
      <c r="F2902" s="90" t="str">
        <f t="shared" si="308"/>
        <v>Analytique_compte_PCC82_dispo_perso</v>
      </c>
      <c r="G2902" s="154">
        <f t="shared" si="310"/>
        <v>0</v>
      </c>
    </row>
    <row r="2903" spans="1:7" ht="26.4" x14ac:dyDescent="0.25">
      <c r="A2903" s="153" t="str">
        <f>+Identification!$C$4</f>
        <v>100000001</v>
      </c>
      <c r="B2903" s="153" t="s">
        <v>356</v>
      </c>
      <c r="C2903" s="11" t="s">
        <v>253</v>
      </c>
      <c r="D2903" s="89" t="str">
        <f t="shared" si="309"/>
        <v>dispo_perso</v>
      </c>
      <c r="E2903" s="90">
        <f>HLOOKUP(D2903,Analytique_compte!$A$3:$S$4,2,FALSE)</f>
        <v>8</v>
      </c>
      <c r="F2903" s="90" t="str">
        <f t="shared" si="308"/>
        <v>Analytique_compte_PCC83_dispo_perso</v>
      </c>
      <c r="G2903" s="154">
        <f t="shared" si="310"/>
        <v>0</v>
      </c>
    </row>
    <row r="2904" spans="1:7" ht="26.4" x14ac:dyDescent="0.25">
      <c r="A2904" s="153" t="str">
        <f>+Identification!$C$4</f>
        <v>100000001</v>
      </c>
      <c r="B2904" s="153" t="s">
        <v>356</v>
      </c>
      <c r="C2904" s="11" t="s">
        <v>254</v>
      </c>
      <c r="D2904" s="89" t="str">
        <f t="shared" si="309"/>
        <v>dispo_perso</v>
      </c>
      <c r="E2904" s="90">
        <f>HLOOKUP(D2904,Analytique_compte!$A$3:$S$4,2,FALSE)</f>
        <v>8</v>
      </c>
      <c r="F2904" s="90" t="str">
        <f t="shared" si="308"/>
        <v>Analytique_compte_PCC84_dispo_perso</v>
      </c>
      <c r="G2904" s="154">
        <f t="shared" si="310"/>
        <v>0</v>
      </c>
    </row>
    <row r="2905" spans="1:7" ht="26.4" x14ac:dyDescent="0.25">
      <c r="A2905" s="153" t="str">
        <f>+Identification!$C$4</f>
        <v>100000001</v>
      </c>
      <c r="B2905" s="153" t="s">
        <v>356</v>
      </c>
      <c r="C2905" s="11" t="s">
        <v>255</v>
      </c>
      <c r="D2905" s="89" t="str">
        <f t="shared" si="309"/>
        <v>dispo_perso</v>
      </c>
      <c r="E2905" s="90">
        <f>HLOOKUP(D2905,Analytique_compte!$A$3:$S$4,2,FALSE)</f>
        <v>8</v>
      </c>
      <c r="F2905" s="90" t="str">
        <f t="shared" si="308"/>
        <v>Analytique_compte_PCC85_dispo_perso</v>
      </c>
      <c r="G2905" s="154">
        <f t="shared" si="310"/>
        <v>0</v>
      </c>
    </row>
    <row r="2906" spans="1:7" ht="26.4" x14ac:dyDescent="0.25">
      <c r="A2906" s="153" t="str">
        <f>+Identification!$C$4</f>
        <v>100000001</v>
      </c>
      <c r="B2906" s="153" t="s">
        <v>356</v>
      </c>
      <c r="C2906" s="11" t="s">
        <v>256</v>
      </c>
      <c r="D2906" s="89" t="str">
        <f t="shared" si="309"/>
        <v>dispo_perso</v>
      </c>
      <c r="E2906" s="90">
        <f>HLOOKUP(D2906,Analytique_compte!$A$3:$S$4,2,FALSE)</f>
        <v>8</v>
      </c>
      <c r="F2906" s="90" t="str">
        <f t="shared" si="308"/>
        <v>Analytique_compte_PCC86_dispo_perso</v>
      </c>
      <c r="G2906" s="154">
        <f t="shared" si="310"/>
        <v>0</v>
      </c>
    </row>
    <row r="2907" spans="1:7" ht="26.4" x14ac:dyDescent="0.25">
      <c r="A2907" s="153" t="str">
        <f>+Identification!$C$4</f>
        <v>100000001</v>
      </c>
      <c r="B2907" s="153" t="s">
        <v>356</v>
      </c>
      <c r="C2907" s="11" t="s">
        <v>257</v>
      </c>
      <c r="D2907" s="89" t="str">
        <f t="shared" si="309"/>
        <v>dispo_perso</v>
      </c>
      <c r="E2907" s="90">
        <f>HLOOKUP(D2907,Analytique_compte!$A$3:$S$4,2,FALSE)</f>
        <v>8</v>
      </c>
      <c r="F2907" s="90" t="str">
        <f t="shared" si="308"/>
        <v>Analytique_compte_PCC87_dispo_perso</v>
      </c>
      <c r="G2907" s="154">
        <f t="shared" si="310"/>
        <v>0</v>
      </c>
    </row>
    <row r="2908" spans="1:7" ht="26.4" x14ac:dyDescent="0.25">
      <c r="A2908" s="153" t="str">
        <f>+Identification!$C$4</f>
        <v>100000001</v>
      </c>
      <c r="B2908" s="153" t="s">
        <v>356</v>
      </c>
      <c r="C2908" s="11" t="s">
        <v>258</v>
      </c>
      <c r="D2908" s="89" t="str">
        <f t="shared" si="309"/>
        <v>dispo_perso</v>
      </c>
      <c r="E2908" s="90">
        <f>HLOOKUP(D2908,Analytique_compte!$A$3:$S$4,2,FALSE)</f>
        <v>8</v>
      </c>
      <c r="F2908" s="90" t="str">
        <f t="shared" si="308"/>
        <v>Analytique_compte_PCC88_dispo_perso</v>
      </c>
      <c r="G2908" s="154">
        <f t="shared" si="310"/>
        <v>0</v>
      </c>
    </row>
    <row r="2909" spans="1:7" ht="26.4" x14ac:dyDescent="0.25">
      <c r="A2909" s="153" t="str">
        <f>+Identification!$C$4</f>
        <v>100000001</v>
      </c>
      <c r="B2909" s="153" t="s">
        <v>356</v>
      </c>
      <c r="C2909" s="11" t="s">
        <v>259</v>
      </c>
      <c r="D2909" s="89" t="str">
        <f t="shared" si="309"/>
        <v>dispo_perso</v>
      </c>
      <c r="E2909" s="90">
        <f>HLOOKUP(D2909,Analytique_compte!$A$3:$S$4,2,FALSE)</f>
        <v>8</v>
      </c>
      <c r="F2909" s="90" t="str">
        <f t="shared" si="308"/>
        <v>Analytique_compte_PCC89_dispo_perso</v>
      </c>
      <c r="G2909" s="154">
        <f t="shared" si="310"/>
        <v>0</v>
      </c>
    </row>
    <row r="2910" spans="1:7" ht="26.4" x14ac:dyDescent="0.25">
      <c r="A2910" s="153" t="str">
        <f>+Identification!$C$4</f>
        <v>100000001</v>
      </c>
      <c r="B2910" s="153" t="s">
        <v>356</v>
      </c>
      <c r="C2910" s="11" t="s">
        <v>260</v>
      </c>
      <c r="D2910" s="89" t="str">
        <f t="shared" si="309"/>
        <v>dispo_perso</v>
      </c>
      <c r="E2910" s="90">
        <f>HLOOKUP(D2910,Analytique_compte!$A$3:$S$4,2,FALSE)</f>
        <v>8</v>
      </c>
      <c r="F2910" s="90" t="str">
        <f t="shared" si="308"/>
        <v>Analytique_compte_PCC90_dispo_perso</v>
      </c>
      <c r="G2910" s="154">
        <f t="shared" si="310"/>
        <v>0</v>
      </c>
    </row>
    <row r="2911" spans="1:7" ht="26.4" x14ac:dyDescent="0.25">
      <c r="A2911" s="153" t="str">
        <f>+Identification!$C$4</f>
        <v>100000001</v>
      </c>
      <c r="B2911" s="153" t="s">
        <v>356</v>
      </c>
      <c r="C2911" s="11" t="s">
        <v>261</v>
      </c>
      <c r="D2911" s="89" t="str">
        <f t="shared" si="309"/>
        <v>dispo_perso</v>
      </c>
      <c r="E2911" s="90">
        <f>HLOOKUP(D2911,Analytique_compte!$A$3:$S$4,2,FALSE)</f>
        <v>8</v>
      </c>
      <c r="F2911" s="90" t="str">
        <f t="shared" si="308"/>
        <v>Analytique_compte_PCC91_dispo_perso</v>
      </c>
      <c r="G2911" s="154">
        <f t="shared" si="310"/>
        <v>0</v>
      </c>
    </row>
    <row r="2912" spans="1:7" ht="26.4" x14ac:dyDescent="0.25">
      <c r="A2912" s="153" t="str">
        <f>+Identification!$C$4</f>
        <v>100000001</v>
      </c>
      <c r="B2912" s="153" t="s">
        <v>356</v>
      </c>
      <c r="C2912" s="11" t="s">
        <v>262</v>
      </c>
      <c r="D2912" s="89" t="str">
        <f t="shared" si="309"/>
        <v>dispo_perso</v>
      </c>
      <c r="E2912" s="90">
        <f>HLOOKUP(D2912,Analytique_compte!$A$3:$S$4,2,FALSE)</f>
        <v>8</v>
      </c>
      <c r="F2912" s="90" t="str">
        <f t="shared" si="308"/>
        <v>Analytique_compte_PCC92_dispo_perso</v>
      </c>
      <c r="G2912" s="154">
        <f t="shared" si="310"/>
        <v>0</v>
      </c>
    </row>
    <row r="2913" spans="1:7" ht="26.4" x14ac:dyDescent="0.25">
      <c r="A2913" s="153" t="str">
        <f>+Identification!$C$4</f>
        <v>100000001</v>
      </c>
      <c r="B2913" s="153" t="s">
        <v>356</v>
      </c>
      <c r="C2913" s="11" t="s">
        <v>263</v>
      </c>
      <c r="D2913" s="89" t="str">
        <f t="shared" si="309"/>
        <v>dispo_perso</v>
      </c>
      <c r="E2913" s="90">
        <f>HLOOKUP(D2913,Analytique_compte!$A$3:$S$4,2,FALSE)</f>
        <v>8</v>
      </c>
      <c r="F2913" s="90" t="str">
        <f t="shared" si="308"/>
        <v>Analytique_compte_PCC93_dispo_perso</v>
      </c>
      <c r="G2913" s="154">
        <f t="shared" si="310"/>
        <v>0</v>
      </c>
    </row>
    <row r="2914" spans="1:7" ht="26.4" x14ac:dyDescent="0.25">
      <c r="A2914" s="153" t="str">
        <f>+Identification!$C$4</f>
        <v>100000001</v>
      </c>
      <c r="B2914" s="153" t="s">
        <v>356</v>
      </c>
      <c r="C2914" s="11" t="s">
        <v>264</v>
      </c>
      <c r="D2914" s="89" t="str">
        <f t="shared" si="309"/>
        <v>dispo_perso</v>
      </c>
      <c r="E2914" s="90">
        <f>HLOOKUP(D2914,Analytique_compte!$A$3:$S$4,2,FALSE)</f>
        <v>8</v>
      </c>
      <c r="F2914" s="90" t="str">
        <f t="shared" ref="F2914:F2923" si="311">CONCATENATE(B2914,"_",C2914,"_",D2914)</f>
        <v>Analytique_compte_PCC94_dispo_perso</v>
      </c>
      <c r="G2914" s="154">
        <f t="shared" ref="G2914:G2923" si="312">VLOOKUP(C2914,ana_compte,E2914,FALSE)</f>
        <v>0</v>
      </c>
    </row>
    <row r="2915" spans="1:7" ht="26.4" x14ac:dyDescent="0.25">
      <c r="A2915" s="153" t="str">
        <f>+Identification!$C$4</f>
        <v>100000001</v>
      </c>
      <c r="B2915" s="153" t="s">
        <v>356</v>
      </c>
      <c r="C2915" s="11" t="s">
        <v>435</v>
      </c>
      <c r="D2915" s="89" t="str">
        <f t="shared" si="309"/>
        <v>dispo_perso</v>
      </c>
      <c r="E2915" s="90">
        <f>HLOOKUP(D2915,Analytique_compte!$A$3:$S$4,2,FALSE)</f>
        <v>8</v>
      </c>
      <c r="F2915" s="90" t="str">
        <f t="shared" si="311"/>
        <v>Analytique_compte_PCC95_dispo_perso</v>
      </c>
      <c r="G2915" s="154">
        <f t="shared" si="312"/>
        <v>0</v>
      </c>
    </row>
    <row r="2916" spans="1:7" ht="26.4" x14ac:dyDescent="0.25">
      <c r="A2916" s="153" t="str">
        <f>+Identification!$C$4</f>
        <v>100000001</v>
      </c>
      <c r="B2916" s="153" t="s">
        <v>356</v>
      </c>
      <c r="C2916" s="11" t="s">
        <v>436</v>
      </c>
      <c r="D2916" s="89" t="str">
        <f t="shared" si="309"/>
        <v>dispo_perso</v>
      </c>
      <c r="E2916" s="90">
        <f>HLOOKUP(D2916,Analytique_compte!$A$3:$S$4,2,FALSE)</f>
        <v>8</v>
      </c>
      <c r="F2916" s="90" t="str">
        <f t="shared" si="311"/>
        <v>Analytique_compte_PCC96_dispo_perso</v>
      </c>
      <c r="G2916" s="154">
        <f t="shared" si="312"/>
        <v>0</v>
      </c>
    </row>
    <row r="2917" spans="1:7" ht="26.4" x14ac:dyDescent="0.25">
      <c r="A2917" s="153" t="str">
        <f>+Identification!$C$4</f>
        <v>100000001</v>
      </c>
      <c r="B2917" s="153" t="s">
        <v>356</v>
      </c>
      <c r="C2917" s="11" t="s">
        <v>437</v>
      </c>
      <c r="D2917" s="89" t="str">
        <f t="shared" si="309"/>
        <v>dispo_perso</v>
      </c>
      <c r="E2917" s="90">
        <f>HLOOKUP(D2917,Analytique_compte!$A$3:$S$4,2,FALSE)</f>
        <v>8</v>
      </c>
      <c r="F2917" s="90" t="str">
        <f t="shared" si="311"/>
        <v>Analytique_compte_PCC97_dispo_perso</v>
      </c>
      <c r="G2917" s="154">
        <f t="shared" si="312"/>
        <v>0</v>
      </c>
    </row>
    <row r="2918" spans="1:7" ht="26.4" x14ac:dyDescent="0.25">
      <c r="A2918" s="153" t="str">
        <f>+Identification!$C$4</f>
        <v>100000001</v>
      </c>
      <c r="B2918" s="153" t="s">
        <v>356</v>
      </c>
      <c r="C2918" s="11" t="s">
        <v>438</v>
      </c>
      <c r="D2918" s="89" t="str">
        <f t="shared" si="309"/>
        <v>dispo_perso</v>
      </c>
      <c r="E2918" s="90">
        <f>HLOOKUP(D2918,Analytique_compte!$A$3:$S$4,2,FALSE)</f>
        <v>8</v>
      </c>
      <c r="F2918" s="90" t="str">
        <f t="shared" si="311"/>
        <v>Analytique_compte_PCC98_dispo_perso</v>
      </c>
      <c r="G2918" s="154">
        <f t="shared" si="312"/>
        <v>0</v>
      </c>
    </row>
    <row r="2919" spans="1:7" ht="26.4" x14ac:dyDescent="0.25">
      <c r="A2919" s="153" t="str">
        <f>+Identification!$C$4</f>
        <v>100000001</v>
      </c>
      <c r="B2919" s="153" t="s">
        <v>356</v>
      </c>
      <c r="C2919" s="11" t="s">
        <v>439</v>
      </c>
      <c r="D2919" s="89" t="str">
        <f t="shared" si="309"/>
        <v>dispo_perso</v>
      </c>
      <c r="E2919" s="90">
        <f>HLOOKUP(D2919,Analytique_compte!$A$3:$S$4,2,FALSE)</f>
        <v>8</v>
      </c>
      <c r="F2919" s="90" t="str">
        <f t="shared" si="311"/>
        <v>Analytique_compte_PCC99_dispo_perso</v>
      </c>
      <c r="G2919" s="154">
        <f t="shared" si="312"/>
        <v>0</v>
      </c>
    </row>
    <row r="2920" spans="1:7" ht="26.4" x14ac:dyDescent="0.25">
      <c r="A2920" s="153" t="str">
        <f>+Identification!$C$4</f>
        <v>100000001</v>
      </c>
      <c r="B2920" s="153" t="s">
        <v>356</v>
      </c>
      <c r="C2920" s="11" t="s">
        <v>440</v>
      </c>
      <c r="D2920" s="89" t="str">
        <f t="shared" si="309"/>
        <v>dispo_perso</v>
      </c>
      <c r="E2920" s="90">
        <f>HLOOKUP(D2920,Analytique_compte!$A$3:$S$4,2,FALSE)</f>
        <v>8</v>
      </c>
      <c r="F2920" s="90" t="str">
        <f t="shared" si="311"/>
        <v>Analytique_compte_PCC100_dispo_perso</v>
      </c>
      <c r="G2920" s="154">
        <f t="shared" si="312"/>
        <v>0</v>
      </c>
    </row>
    <row r="2921" spans="1:7" ht="26.4" x14ac:dyDescent="0.25">
      <c r="A2921" s="153" t="str">
        <f>+Identification!$C$4</f>
        <v>100000001</v>
      </c>
      <c r="B2921" s="153" t="s">
        <v>356</v>
      </c>
      <c r="C2921" s="11" t="s">
        <v>441</v>
      </c>
      <c r="D2921" s="89" t="str">
        <f t="shared" si="309"/>
        <v>dispo_perso</v>
      </c>
      <c r="E2921" s="90">
        <f>HLOOKUP(D2921,Analytique_compte!$A$3:$S$4,2,FALSE)</f>
        <v>8</v>
      </c>
      <c r="F2921" s="90" t="str">
        <f t="shared" si="311"/>
        <v>Analytique_compte_PCC101_dispo_perso</v>
      </c>
      <c r="G2921" s="154">
        <f t="shared" si="312"/>
        <v>0</v>
      </c>
    </row>
    <row r="2922" spans="1:7" ht="26.4" x14ac:dyDescent="0.25">
      <c r="A2922" s="153" t="str">
        <f>+Identification!$C$4</f>
        <v>100000001</v>
      </c>
      <c r="B2922" s="153" t="s">
        <v>356</v>
      </c>
      <c r="C2922" s="11" t="s">
        <v>442</v>
      </c>
      <c r="D2922" s="89" t="str">
        <f t="shared" si="309"/>
        <v>dispo_perso</v>
      </c>
      <c r="E2922" s="90">
        <f>HLOOKUP(D2922,Analytique_compte!$A$3:$S$4,2,FALSE)</f>
        <v>8</v>
      </c>
      <c r="F2922" s="90" t="str">
        <f t="shared" si="311"/>
        <v>Analytique_compte_PCC102_dispo_perso</v>
      </c>
      <c r="G2922" s="154">
        <f t="shared" si="312"/>
        <v>0</v>
      </c>
    </row>
    <row r="2923" spans="1:7" ht="26.4" x14ac:dyDescent="0.25">
      <c r="A2923" s="153" t="str">
        <f>+Identification!$C$4</f>
        <v>100000001</v>
      </c>
      <c r="B2923" s="153" t="s">
        <v>356</v>
      </c>
      <c r="C2923" s="11" t="s">
        <v>443</v>
      </c>
      <c r="D2923" s="89" t="str">
        <f t="shared" si="309"/>
        <v>dispo_perso</v>
      </c>
      <c r="E2923" s="90">
        <f>HLOOKUP(D2923,Analytique_compte!$A$3:$S$4,2,FALSE)</f>
        <v>8</v>
      </c>
      <c r="F2923" s="90" t="str">
        <f t="shared" si="311"/>
        <v>Analytique_compte_PCC103_dispo_perso</v>
      </c>
      <c r="G2923" s="154">
        <f t="shared" si="312"/>
        <v>0</v>
      </c>
    </row>
    <row r="2924" spans="1:7" ht="26.4" x14ac:dyDescent="0.25">
      <c r="A2924" s="153" t="str">
        <f>+Identification!$C$4</f>
        <v>100000001</v>
      </c>
      <c r="B2924" s="153" t="s">
        <v>356</v>
      </c>
      <c r="C2924" s="11" t="s">
        <v>444</v>
      </c>
      <c r="D2924" s="89" t="str">
        <f t="shared" si="309"/>
        <v>dispo_perso</v>
      </c>
      <c r="E2924" s="90">
        <f>HLOOKUP(D2924,Analytique_compte!$A$3:$S$4,2,FALSE)</f>
        <v>8</v>
      </c>
      <c r="F2924" s="90" t="str">
        <f t="shared" ref="F2924:F2929" si="313">CONCATENATE(B2924,"_",C2924,"_",D2924)</f>
        <v>Analytique_compte_PCC104_dispo_perso</v>
      </c>
      <c r="G2924" s="154">
        <f t="shared" ref="G2924:G2929" si="314">VLOOKUP(C2924,ana_compte,E2924,FALSE)</f>
        <v>0</v>
      </c>
    </row>
    <row r="2925" spans="1:7" ht="26.4" x14ac:dyDescent="0.25">
      <c r="A2925" s="153" t="str">
        <f>+Identification!$C$4</f>
        <v>100000001</v>
      </c>
      <c r="B2925" s="153" t="s">
        <v>356</v>
      </c>
      <c r="C2925" s="11" t="s">
        <v>659</v>
      </c>
      <c r="D2925" s="89" t="str">
        <f t="shared" si="309"/>
        <v>dispo_perso</v>
      </c>
      <c r="E2925" s="90">
        <f>HLOOKUP(D2925,Analytique_compte!$A$3:$S$4,2,FALSE)</f>
        <v>8</v>
      </c>
      <c r="F2925" s="90" t="str">
        <f t="shared" si="313"/>
        <v>Analytique_compte_PCC105_dispo_perso</v>
      </c>
      <c r="G2925" s="154">
        <f t="shared" si="314"/>
        <v>0</v>
      </c>
    </row>
    <row r="2926" spans="1:7" ht="26.4" x14ac:dyDescent="0.25">
      <c r="A2926" s="153" t="str">
        <f>+Identification!$C$4</f>
        <v>100000001</v>
      </c>
      <c r="B2926" s="153" t="s">
        <v>356</v>
      </c>
      <c r="C2926" s="11" t="s">
        <v>660</v>
      </c>
      <c r="D2926" s="89" t="str">
        <f t="shared" si="309"/>
        <v>dispo_perso</v>
      </c>
      <c r="E2926" s="90">
        <f>HLOOKUP(D2926,Analytique_compte!$A$3:$S$4,2,FALSE)</f>
        <v>8</v>
      </c>
      <c r="F2926" s="90" t="str">
        <f t="shared" si="313"/>
        <v>Analytique_compte_PCC106_dispo_perso</v>
      </c>
      <c r="G2926" s="154">
        <f t="shared" si="314"/>
        <v>0</v>
      </c>
    </row>
    <row r="2927" spans="1:7" ht="26.4" x14ac:dyDescent="0.25">
      <c r="A2927" s="153" t="str">
        <f>+Identification!$C$4</f>
        <v>100000001</v>
      </c>
      <c r="B2927" s="153" t="s">
        <v>356</v>
      </c>
      <c r="C2927" s="11" t="s">
        <v>661</v>
      </c>
      <c r="D2927" s="89" t="str">
        <f t="shared" si="309"/>
        <v>dispo_perso</v>
      </c>
      <c r="E2927" s="90">
        <f>HLOOKUP(D2927,Analytique_compte!$A$3:$S$4,2,FALSE)</f>
        <v>8</v>
      </c>
      <c r="F2927" s="90" t="str">
        <f t="shared" si="313"/>
        <v>Analytique_compte_PCC107_dispo_perso</v>
      </c>
      <c r="G2927" s="154">
        <f t="shared" si="314"/>
        <v>0</v>
      </c>
    </row>
    <row r="2928" spans="1:7" ht="26.4" x14ac:dyDescent="0.25">
      <c r="A2928" s="153" t="str">
        <f>+Identification!$C$4</f>
        <v>100000001</v>
      </c>
      <c r="B2928" s="153" t="s">
        <v>356</v>
      </c>
      <c r="C2928" s="11" t="s">
        <v>662</v>
      </c>
      <c r="D2928" s="89" t="str">
        <f t="shared" si="309"/>
        <v>dispo_perso</v>
      </c>
      <c r="E2928" s="90">
        <f>HLOOKUP(D2928,Analytique_compte!$A$3:$S$4,2,FALSE)</f>
        <v>8</v>
      </c>
      <c r="F2928" s="90" t="str">
        <f t="shared" si="313"/>
        <v>Analytique_compte_PCC108_dispo_perso</v>
      </c>
      <c r="G2928" s="154">
        <f t="shared" si="314"/>
        <v>0</v>
      </c>
    </row>
    <row r="2929" spans="1:7" ht="26.4" x14ac:dyDescent="0.25">
      <c r="A2929" s="153" t="str">
        <f>+Identification!$C$4</f>
        <v>100000001</v>
      </c>
      <c r="B2929" s="153" t="s">
        <v>356</v>
      </c>
      <c r="C2929" s="11" t="s">
        <v>663</v>
      </c>
      <c r="D2929" s="89" t="str">
        <f t="shared" si="309"/>
        <v>dispo_perso</v>
      </c>
      <c r="E2929" s="90">
        <f>HLOOKUP(D2929,Analytique_compte!$A$3:$S$4,2,FALSE)</f>
        <v>8</v>
      </c>
      <c r="F2929" s="90" t="str">
        <f t="shared" si="313"/>
        <v>Analytique_compte_PCC109_dispo_perso</v>
      </c>
      <c r="G2929" s="154">
        <f t="shared" si="314"/>
        <v>0</v>
      </c>
    </row>
    <row r="2930" spans="1:7" ht="26.4" x14ac:dyDescent="0.25">
      <c r="A2930" s="153" t="str">
        <f>+Identification!$C$4</f>
        <v>100000001</v>
      </c>
      <c r="B2930" s="153" t="s">
        <v>356</v>
      </c>
      <c r="C2930" s="11" t="s">
        <v>265</v>
      </c>
      <c r="D2930" s="89" t="str">
        <f>+D2913</f>
        <v>dispo_perso</v>
      </c>
      <c r="E2930" s="90">
        <f>HLOOKUP(D2930,Analytique_compte!$A$3:$S$4,2,FALSE)</f>
        <v>8</v>
      </c>
      <c r="F2930" s="90" t="str">
        <f t="shared" si="308"/>
        <v>Analytique_compte_pcctot_dispo_perso</v>
      </c>
      <c r="G2930" s="154">
        <f t="shared" si="310"/>
        <v>0</v>
      </c>
    </row>
    <row r="2931" spans="1:7" ht="26.4" x14ac:dyDescent="0.25">
      <c r="A2931" s="153" t="str">
        <f>+Identification!$C$4</f>
        <v>100000001</v>
      </c>
      <c r="B2931" s="153" t="s">
        <v>356</v>
      </c>
      <c r="C2931" s="48" t="s">
        <v>92</v>
      </c>
      <c r="D2931" s="89" t="str">
        <f t="shared" si="309"/>
        <v>dispo_perso</v>
      </c>
      <c r="E2931" s="90">
        <f>HLOOKUP(D2931,Analytique_compte!$A$3:$S$4,2,FALSE)</f>
        <v>8</v>
      </c>
      <c r="F2931" s="90" t="str">
        <f t="shared" si="308"/>
        <v>Analytique_compte_PCP1_dispo_perso</v>
      </c>
      <c r="G2931" s="143">
        <f t="shared" si="310"/>
        <v>0</v>
      </c>
    </row>
    <row r="2932" spans="1:7" ht="26.4" x14ac:dyDescent="0.25">
      <c r="A2932" s="153" t="str">
        <f>+Identification!$C$4</f>
        <v>100000001</v>
      </c>
      <c r="B2932" s="153" t="s">
        <v>356</v>
      </c>
      <c r="C2932" s="48" t="s">
        <v>93</v>
      </c>
      <c r="D2932" s="89" t="str">
        <f t="shared" si="309"/>
        <v>dispo_perso</v>
      </c>
      <c r="E2932" s="90">
        <f>HLOOKUP(D2932,Analytique_compte!$A$3:$S$4,2,FALSE)</f>
        <v>8</v>
      </c>
      <c r="F2932" s="90" t="str">
        <f t="shared" si="308"/>
        <v>Analytique_compte_PCP2_dispo_perso</v>
      </c>
      <c r="G2932" s="154">
        <f t="shared" si="310"/>
        <v>0</v>
      </c>
    </row>
    <row r="2933" spans="1:7" ht="26.4" x14ac:dyDescent="0.25">
      <c r="A2933" s="153" t="str">
        <f>+Identification!$C$4</f>
        <v>100000001</v>
      </c>
      <c r="B2933" s="153" t="s">
        <v>356</v>
      </c>
      <c r="C2933" s="48" t="s">
        <v>94</v>
      </c>
      <c r="D2933" s="89" t="str">
        <f t="shared" si="309"/>
        <v>dispo_perso</v>
      </c>
      <c r="E2933" s="90">
        <f>HLOOKUP(D2933,Analytique_compte!$A$3:$S$4,2,FALSE)</f>
        <v>8</v>
      </c>
      <c r="F2933" s="90" t="str">
        <f t="shared" si="308"/>
        <v>Analytique_compte_PCP3_dispo_perso</v>
      </c>
      <c r="G2933" s="154">
        <f t="shared" si="310"/>
        <v>0</v>
      </c>
    </row>
    <row r="2934" spans="1:7" ht="26.4" x14ac:dyDescent="0.25">
      <c r="A2934" s="153" t="str">
        <f>+Identification!$C$4</f>
        <v>100000001</v>
      </c>
      <c r="B2934" s="153" t="s">
        <v>356</v>
      </c>
      <c r="C2934" s="48" t="s">
        <v>95</v>
      </c>
      <c r="D2934" s="89" t="str">
        <f t="shared" si="309"/>
        <v>dispo_perso</v>
      </c>
      <c r="E2934" s="90">
        <f>HLOOKUP(D2934,Analytique_compte!$A$3:$S$4,2,FALSE)</f>
        <v>8</v>
      </c>
      <c r="F2934" s="90" t="str">
        <f t="shared" si="308"/>
        <v>Analytique_compte_PCP4_dispo_perso</v>
      </c>
      <c r="G2934" s="154">
        <f t="shared" si="310"/>
        <v>0</v>
      </c>
    </row>
    <row r="2935" spans="1:7" ht="26.4" x14ac:dyDescent="0.25">
      <c r="A2935" s="153" t="str">
        <f>+Identification!$C$4</f>
        <v>100000001</v>
      </c>
      <c r="B2935" s="153" t="s">
        <v>356</v>
      </c>
      <c r="C2935" s="48" t="s">
        <v>96</v>
      </c>
      <c r="D2935" s="89" t="str">
        <f t="shared" si="309"/>
        <v>dispo_perso</v>
      </c>
      <c r="E2935" s="90">
        <f>HLOOKUP(D2935,Analytique_compte!$A$3:$S$4,2,FALSE)</f>
        <v>8</v>
      </c>
      <c r="F2935" s="90" t="str">
        <f t="shared" si="308"/>
        <v>Analytique_compte_PCP5_dispo_perso</v>
      </c>
      <c r="G2935" s="154">
        <f t="shared" si="310"/>
        <v>0</v>
      </c>
    </row>
    <row r="2936" spans="1:7" ht="26.4" x14ac:dyDescent="0.25">
      <c r="A2936" s="153" t="str">
        <f>+Identification!$C$4</f>
        <v>100000001</v>
      </c>
      <c r="B2936" s="153" t="s">
        <v>356</v>
      </c>
      <c r="C2936" s="48" t="s">
        <v>97</v>
      </c>
      <c r="D2936" s="89" t="str">
        <f t="shared" si="309"/>
        <v>dispo_perso</v>
      </c>
      <c r="E2936" s="90">
        <f>HLOOKUP(D2936,Analytique_compte!$A$3:$S$4,2,FALSE)</f>
        <v>8</v>
      </c>
      <c r="F2936" s="90" t="str">
        <f t="shared" si="308"/>
        <v>Analytique_compte_PCP6_dispo_perso</v>
      </c>
      <c r="G2936" s="154">
        <f t="shared" si="310"/>
        <v>0</v>
      </c>
    </row>
    <row r="2937" spans="1:7" ht="26.4" x14ac:dyDescent="0.25">
      <c r="A2937" s="153" t="str">
        <f>+Identification!$C$4</f>
        <v>100000001</v>
      </c>
      <c r="B2937" s="153" t="s">
        <v>356</v>
      </c>
      <c r="C2937" s="48" t="s">
        <v>98</v>
      </c>
      <c r="D2937" s="89" t="str">
        <f t="shared" si="309"/>
        <v>dispo_perso</v>
      </c>
      <c r="E2937" s="90">
        <f>HLOOKUP(D2937,Analytique_compte!$A$3:$S$4,2,FALSE)</f>
        <v>8</v>
      </c>
      <c r="F2937" s="90" t="str">
        <f t="shared" si="308"/>
        <v>Analytique_compte_PCP7_dispo_perso</v>
      </c>
      <c r="G2937" s="154">
        <f t="shared" si="310"/>
        <v>0</v>
      </c>
    </row>
    <row r="2938" spans="1:7" ht="26.4" x14ac:dyDescent="0.25">
      <c r="A2938" s="153" t="str">
        <f>+Identification!$C$4</f>
        <v>100000001</v>
      </c>
      <c r="B2938" s="153" t="s">
        <v>356</v>
      </c>
      <c r="C2938" s="48" t="s">
        <v>99</v>
      </c>
      <c r="D2938" s="89" t="str">
        <f t="shared" si="309"/>
        <v>dispo_perso</v>
      </c>
      <c r="E2938" s="90">
        <f>HLOOKUP(D2938,Analytique_compte!$A$3:$S$4,2,FALSE)</f>
        <v>8</v>
      </c>
      <c r="F2938" s="90" t="str">
        <f t="shared" si="308"/>
        <v>Analytique_compte_PCP8_dispo_perso</v>
      </c>
      <c r="G2938" s="154">
        <f t="shared" si="310"/>
        <v>0</v>
      </c>
    </row>
    <row r="2939" spans="1:7" ht="26.4" x14ac:dyDescent="0.25">
      <c r="A2939" s="153" t="str">
        <f>+Identification!$C$4</f>
        <v>100000001</v>
      </c>
      <c r="B2939" s="153" t="s">
        <v>356</v>
      </c>
      <c r="C2939" s="48" t="s">
        <v>100</v>
      </c>
      <c r="D2939" s="89" t="str">
        <f t="shared" si="309"/>
        <v>dispo_perso</v>
      </c>
      <c r="E2939" s="90">
        <f>HLOOKUP(D2939,Analytique_compte!$A$3:$S$4,2,FALSE)</f>
        <v>8</v>
      </c>
      <c r="F2939" s="90" t="str">
        <f t="shared" si="308"/>
        <v>Analytique_compte_PCP9_dispo_perso</v>
      </c>
      <c r="G2939" s="154">
        <f t="shared" si="310"/>
        <v>0</v>
      </c>
    </row>
    <row r="2940" spans="1:7" ht="26.4" x14ac:dyDescent="0.25">
      <c r="A2940" s="153" t="str">
        <f>+Identification!$C$4</f>
        <v>100000001</v>
      </c>
      <c r="B2940" s="153" t="s">
        <v>356</v>
      </c>
      <c r="C2940" s="48" t="s">
        <v>101</v>
      </c>
      <c r="D2940" s="89" t="str">
        <f t="shared" si="309"/>
        <v>dispo_perso</v>
      </c>
      <c r="E2940" s="90">
        <f>HLOOKUP(D2940,Analytique_compte!$A$3:$S$4,2,FALSE)</f>
        <v>8</v>
      </c>
      <c r="F2940" s="90" t="str">
        <f t="shared" si="308"/>
        <v>Analytique_compte_PCP10_dispo_perso</v>
      </c>
      <c r="G2940" s="154">
        <f t="shared" si="310"/>
        <v>0</v>
      </c>
    </row>
    <row r="2941" spans="1:7" ht="26.4" x14ac:dyDescent="0.25">
      <c r="A2941" s="153" t="str">
        <f>+Identification!$C$4</f>
        <v>100000001</v>
      </c>
      <c r="B2941" s="153" t="s">
        <v>356</v>
      </c>
      <c r="C2941" s="48" t="s">
        <v>102</v>
      </c>
      <c r="D2941" s="89" t="str">
        <f t="shared" si="309"/>
        <v>dispo_perso</v>
      </c>
      <c r="E2941" s="90">
        <f>HLOOKUP(D2941,Analytique_compte!$A$3:$S$4,2,FALSE)</f>
        <v>8</v>
      </c>
      <c r="F2941" s="90" t="str">
        <f t="shared" si="308"/>
        <v>Analytique_compte_PCP11_dispo_perso</v>
      </c>
      <c r="G2941" s="154">
        <f t="shared" si="310"/>
        <v>0</v>
      </c>
    </row>
    <row r="2942" spans="1:7" ht="26.4" x14ac:dyDescent="0.25">
      <c r="A2942" s="153" t="str">
        <f>+Identification!$C$4</f>
        <v>100000001</v>
      </c>
      <c r="B2942" s="153" t="s">
        <v>356</v>
      </c>
      <c r="C2942" s="48" t="s">
        <v>103</v>
      </c>
      <c r="D2942" s="89" t="str">
        <f t="shared" si="309"/>
        <v>dispo_perso</v>
      </c>
      <c r="E2942" s="90">
        <f>HLOOKUP(D2942,Analytique_compte!$A$3:$S$4,2,FALSE)</f>
        <v>8</v>
      </c>
      <c r="F2942" s="90" t="str">
        <f t="shared" si="308"/>
        <v>Analytique_compte_PCP12_dispo_perso</v>
      </c>
      <c r="G2942" s="154">
        <f t="shared" si="310"/>
        <v>0</v>
      </c>
    </row>
    <row r="2943" spans="1:7" ht="26.4" x14ac:dyDescent="0.25">
      <c r="A2943" s="153" t="str">
        <f>+Identification!$C$4</f>
        <v>100000001</v>
      </c>
      <c r="B2943" s="153" t="s">
        <v>356</v>
      </c>
      <c r="C2943" s="48" t="s">
        <v>104</v>
      </c>
      <c r="D2943" s="89" t="str">
        <f t="shared" si="309"/>
        <v>dispo_perso</v>
      </c>
      <c r="E2943" s="90">
        <f>HLOOKUP(D2943,Analytique_compte!$A$3:$S$4,2,FALSE)</f>
        <v>8</v>
      </c>
      <c r="F2943" s="90" t="str">
        <f t="shared" si="308"/>
        <v>Analytique_compte_PCP13_dispo_perso</v>
      </c>
      <c r="G2943" s="154">
        <f t="shared" si="310"/>
        <v>0</v>
      </c>
    </row>
    <row r="2944" spans="1:7" ht="26.4" x14ac:dyDescent="0.25">
      <c r="A2944" s="153" t="str">
        <f>+Identification!$C$4</f>
        <v>100000001</v>
      </c>
      <c r="B2944" s="153" t="s">
        <v>356</v>
      </c>
      <c r="C2944" s="48" t="s">
        <v>105</v>
      </c>
      <c r="D2944" s="89" t="str">
        <f t="shared" si="309"/>
        <v>dispo_perso</v>
      </c>
      <c r="E2944" s="90">
        <f>HLOOKUP(D2944,Analytique_compte!$A$3:$S$4,2,FALSE)</f>
        <v>8</v>
      </c>
      <c r="F2944" s="90" t="str">
        <f t="shared" si="308"/>
        <v>Analytique_compte_PCP14_dispo_perso</v>
      </c>
      <c r="G2944" s="154">
        <f t="shared" si="310"/>
        <v>0</v>
      </c>
    </row>
    <row r="2945" spans="1:7" ht="26.4" x14ac:dyDescent="0.25">
      <c r="A2945" s="153" t="str">
        <f>+Identification!$C$4</f>
        <v>100000001</v>
      </c>
      <c r="B2945" s="153" t="s">
        <v>356</v>
      </c>
      <c r="C2945" s="48" t="s">
        <v>106</v>
      </c>
      <c r="D2945" s="89" t="str">
        <f t="shared" si="309"/>
        <v>dispo_perso</v>
      </c>
      <c r="E2945" s="90">
        <f>HLOOKUP(D2945,Analytique_compte!$A$3:$S$4,2,FALSE)</f>
        <v>8</v>
      </c>
      <c r="F2945" s="90" t="str">
        <f t="shared" si="308"/>
        <v>Analytique_compte_PCP15_dispo_perso</v>
      </c>
      <c r="G2945" s="154">
        <f t="shared" si="310"/>
        <v>0</v>
      </c>
    </row>
    <row r="2946" spans="1:7" ht="26.4" x14ac:dyDescent="0.25">
      <c r="A2946" s="153" t="str">
        <f>+Identification!$C$4</f>
        <v>100000001</v>
      </c>
      <c r="B2946" s="153" t="s">
        <v>356</v>
      </c>
      <c r="C2946" s="48" t="s">
        <v>107</v>
      </c>
      <c r="D2946" s="89" t="str">
        <f t="shared" si="309"/>
        <v>dispo_perso</v>
      </c>
      <c r="E2946" s="90">
        <f>HLOOKUP(D2946,Analytique_compte!$A$3:$S$4,2,FALSE)</f>
        <v>8</v>
      </c>
      <c r="F2946" s="90" t="str">
        <f t="shared" si="308"/>
        <v>Analytique_compte_PCP16_dispo_perso</v>
      </c>
      <c r="G2946" s="154">
        <f t="shared" si="310"/>
        <v>0</v>
      </c>
    </row>
    <row r="2947" spans="1:7" ht="26.4" x14ac:dyDescent="0.25">
      <c r="A2947" s="153" t="str">
        <f>+Identification!$C$4</f>
        <v>100000001</v>
      </c>
      <c r="B2947" s="153" t="s">
        <v>356</v>
      </c>
      <c r="C2947" s="48" t="s">
        <v>108</v>
      </c>
      <c r="D2947" s="89" t="str">
        <f t="shared" si="309"/>
        <v>dispo_perso</v>
      </c>
      <c r="E2947" s="90">
        <f>HLOOKUP(D2947,Analytique_compte!$A$3:$S$4,2,FALSE)</f>
        <v>8</v>
      </c>
      <c r="F2947" s="90" t="str">
        <f t="shared" si="308"/>
        <v>Analytique_compte_PCP17_dispo_perso</v>
      </c>
      <c r="G2947" s="154">
        <f t="shared" si="310"/>
        <v>0</v>
      </c>
    </row>
    <row r="2948" spans="1:7" ht="26.4" x14ac:dyDescent="0.25">
      <c r="A2948" s="153" t="str">
        <f>+Identification!$C$4</f>
        <v>100000001</v>
      </c>
      <c r="B2948" s="153" t="s">
        <v>356</v>
      </c>
      <c r="C2948" s="48" t="s">
        <v>109</v>
      </c>
      <c r="D2948" s="89" t="str">
        <f t="shared" si="309"/>
        <v>dispo_perso</v>
      </c>
      <c r="E2948" s="90">
        <f>HLOOKUP(D2948,Analytique_compte!$A$3:$S$4,2,FALSE)</f>
        <v>8</v>
      </c>
      <c r="F2948" s="90" t="str">
        <f t="shared" si="308"/>
        <v>Analytique_compte_PCP18_dispo_perso</v>
      </c>
      <c r="G2948" s="154">
        <f t="shared" si="310"/>
        <v>0</v>
      </c>
    </row>
    <row r="2949" spans="1:7" ht="26.4" x14ac:dyDescent="0.25">
      <c r="A2949" s="153" t="str">
        <f>+Identification!$C$4</f>
        <v>100000001</v>
      </c>
      <c r="B2949" s="153" t="s">
        <v>356</v>
      </c>
      <c r="C2949" s="48" t="s">
        <v>110</v>
      </c>
      <c r="D2949" s="89" t="str">
        <f t="shared" si="309"/>
        <v>dispo_perso</v>
      </c>
      <c r="E2949" s="90">
        <f>HLOOKUP(D2949,Analytique_compte!$A$3:$S$4,2,FALSE)</f>
        <v>8</v>
      </c>
      <c r="F2949" s="90" t="str">
        <f t="shared" si="308"/>
        <v>Analytique_compte_PCP19_dispo_perso</v>
      </c>
      <c r="G2949" s="154">
        <f t="shared" si="310"/>
        <v>0</v>
      </c>
    </row>
    <row r="2950" spans="1:7" ht="26.4" x14ac:dyDescent="0.25">
      <c r="A2950" s="153" t="str">
        <f>+Identification!$C$4</f>
        <v>100000001</v>
      </c>
      <c r="B2950" s="153" t="s">
        <v>356</v>
      </c>
      <c r="C2950" s="48" t="s">
        <v>111</v>
      </c>
      <c r="D2950" s="89" t="str">
        <f t="shared" si="309"/>
        <v>dispo_perso</v>
      </c>
      <c r="E2950" s="90">
        <f>HLOOKUP(D2950,Analytique_compte!$A$3:$S$4,2,FALSE)</f>
        <v>8</v>
      </c>
      <c r="F2950" s="90" t="str">
        <f t="shared" si="308"/>
        <v>Analytique_compte_PCP20_dispo_perso</v>
      </c>
      <c r="G2950" s="154">
        <f t="shared" si="310"/>
        <v>0</v>
      </c>
    </row>
    <row r="2951" spans="1:7" ht="26.4" x14ac:dyDescent="0.25">
      <c r="A2951" s="153" t="str">
        <f>+Identification!$C$4</f>
        <v>100000001</v>
      </c>
      <c r="B2951" s="153" t="s">
        <v>356</v>
      </c>
      <c r="C2951" s="48" t="s">
        <v>112</v>
      </c>
      <c r="D2951" s="89" t="str">
        <f t="shared" si="309"/>
        <v>dispo_perso</v>
      </c>
      <c r="E2951" s="90">
        <f>HLOOKUP(D2951,Analytique_compte!$A$3:$S$4,2,FALSE)</f>
        <v>8</v>
      </c>
      <c r="F2951" s="90" t="str">
        <f t="shared" si="308"/>
        <v>Analytique_compte_PCP21_dispo_perso</v>
      </c>
      <c r="G2951" s="154">
        <f t="shared" si="310"/>
        <v>0</v>
      </c>
    </row>
    <row r="2952" spans="1:7" ht="26.4" x14ac:dyDescent="0.25">
      <c r="A2952" s="153" t="str">
        <f>+Identification!$C$4</f>
        <v>100000001</v>
      </c>
      <c r="B2952" s="153" t="s">
        <v>356</v>
      </c>
      <c r="C2952" s="48" t="s">
        <v>113</v>
      </c>
      <c r="D2952" s="89" t="str">
        <f t="shared" si="309"/>
        <v>dispo_perso</v>
      </c>
      <c r="E2952" s="90">
        <f>HLOOKUP(D2952,Analytique_compte!$A$3:$S$4,2,FALSE)</f>
        <v>8</v>
      </c>
      <c r="F2952" s="90" t="str">
        <f t="shared" si="308"/>
        <v>Analytique_compte_PCP22_dispo_perso</v>
      </c>
      <c r="G2952" s="154">
        <f t="shared" si="310"/>
        <v>0</v>
      </c>
    </row>
    <row r="2953" spans="1:7" ht="26.4" x14ac:dyDescent="0.25">
      <c r="A2953" s="153" t="str">
        <f>+Identification!$C$4</f>
        <v>100000001</v>
      </c>
      <c r="B2953" s="153" t="s">
        <v>356</v>
      </c>
      <c r="C2953" s="48" t="s">
        <v>114</v>
      </c>
      <c r="D2953" s="89" t="str">
        <f t="shared" si="309"/>
        <v>dispo_perso</v>
      </c>
      <c r="E2953" s="90">
        <f>HLOOKUP(D2953,Analytique_compte!$A$3:$S$4,2,FALSE)</f>
        <v>8</v>
      </c>
      <c r="F2953" s="90" t="str">
        <f t="shared" si="308"/>
        <v>Analytique_compte_PCP23_dispo_perso</v>
      </c>
      <c r="G2953" s="154">
        <f t="shared" si="310"/>
        <v>0</v>
      </c>
    </row>
    <row r="2954" spans="1:7" ht="26.4" x14ac:dyDescent="0.25">
      <c r="A2954" s="153" t="str">
        <f>+Identification!$C$4</f>
        <v>100000001</v>
      </c>
      <c r="B2954" s="153" t="s">
        <v>356</v>
      </c>
      <c r="C2954" s="48" t="s">
        <v>115</v>
      </c>
      <c r="D2954" s="89" t="str">
        <f t="shared" si="309"/>
        <v>dispo_perso</v>
      </c>
      <c r="E2954" s="90">
        <f>HLOOKUP(D2954,Analytique_compte!$A$3:$S$4,2,FALSE)</f>
        <v>8</v>
      </c>
      <c r="F2954" s="90" t="str">
        <f t="shared" si="308"/>
        <v>Analytique_compte_PCP24_dispo_perso</v>
      </c>
      <c r="G2954" s="154">
        <f t="shared" si="310"/>
        <v>0</v>
      </c>
    </row>
    <row r="2955" spans="1:7" ht="26.4" x14ac:dyDescent="0.25">
      <c r="A2955" s="153" t="str">
        <f>+Identification!$C$4</f>
        <v>100000001</v>
      </c>
      <c r="B2955" s="153" t="s">
        <v>356</v>
      </c>
      <c r="C2955" s="48" t="s">
        <v>116</v>
      </c>
      <c r="D2955" s="89" t="str">
        <f t="shared" si="309"/>
        <v>dispo_perso</v>
      </c>
      <c r="E2955" s="90">
        <f>HLOOKUP(D2955,Analytique_compte!$A$3:$S$4,2,FALSE)</f>
        <v>8</v>
      </c>
      <c r="F2955" s="90" t="str">
        <f t="shared" ref="F2955:F3057" si="315">CONCATENATE(B2955,"_",C2955,"_",D2955)</f>
        <v>Analytique_compte_PCP25_dispo_perso</v>
      </c>
      <c r="G2955" s="154">
        <f t="shared" si="310"/>
        <v>0</v>
      </c>
    </row>
    <row r="2956" spans="1:7" ht="26.4" x14ac:dyDescent="0.25">
      <c r="A2956" s="153" t="str">
        <f>+Identification!$C$4</f>
        <v>100000001</v>
      </c>
      <c r="B2956" s="153" t="s">
        <v>356</v>
      </c>
      <c r="C2956" s="48" t="s">
        <v>117</v>
      </c>
      <c r="D2956" s="89" t="str">
        <f t="shared" si="309"/>
        <v>dispo_perso</v>
      </c>
      <c r="E2956" s="90">
        <f>HLOOKUP(D2956,Analytique_compte!$A$3:$S$4,2,FALSE)</f>
        <v>8</v>
      </c>
      <c r="F2956" s="90" t="str">
        <f t="shared" si="315"/>
        <v>Analytique_compte_PCP26_dispo_perso</v>
      </c>
      <c r="G2956" s="154">
        <f t="shared" si="310"/>
        <v>0</v>
      </c>
    </row>
    <row r="2957" spans="1:7" ht="26.4" x14ac:dyDescent="0.25">
      <c r="A2957" s="153" t="str">
        <f>+Identification!$C$4</f>
        <v>100000001</v>
      </c>
      <c r="B2957" s="153" t="s">
        <v>356</v>
      </c>
      <c r="C2957" s="48" t="s">
        <v>118</v>
      </c>
      <c r="D2957" s="89" t="str">
        <f t="shared" si="309"/>
        <v>dispo_perso</v>
      </c>
      <c r="E2957" s="90">
        <f>HLOOKUP(D2957,Analytique_compte!$A$3:$S$4,2,FALSE)</f>
        <v>8</v>
      </c>
      <c r="F2957" s="90" t="str">
        <f t="shared" si="315"/>
        <v>Analytique_compte_PCP27_dispo_perso</v>
      </c>
      <c r="G2957" s="154">
        <f t="shared" si="310"/>
        <v>0</v>
      </c>
    </row>
    <row r="2958" spans="1:7" ht="26.4" x14ac:dyDescent="0.25">
      <c r="A2958" s="153" t="str">
        <f>+Identification!$C$4</f>
        <v>100000001</v>
      </c>
      <c r="B2958" s="153" t="s">
        <v>356</v>
      </c>
      <c r="C2958" s="48" t="s">
        <v>119</v>
      </c>
      <c r="D2958" s="89" t="str">
        <f t="shared" si="309"/>
        <v>dispo_perso</v>
      </c>
      <c r="E2958" s="90">
        <f>HLOOKUP(D2958,Analytique_compte!$A$3:$S$4,2,FALSE)</f>
        <v>8</v>
      </c>
      <c r="F2958" s="90" t="str">
        <f t="shared" si="315"/>
        <v>Analytique_compte_PCP28_dispo_perso</v>
      </c>
      <c r="G2958" s="154">
        <f t="shared" si="310"/>
        <v>0</v>
      </c>
    </row>
    <row r="2959" spans="1:7" ht="26.4" x14ac:dyDescent="0.25">
      <c r="A2959" s="153" t="str">
        <f>+Identification!$C$4</f>
        <v>100000001</v>
      </c>
      <c r="B2959" s="153" t="s">
        <v>356</v>
      </c>
      <c r="C2959" s="48" t="s">
        <v>120</v>
      </c>
      <c r="D2959" s="89" t="str">
        <f t="shared" si="309"/>
        <v>dispo_perso</v>
      </c>
      <c r="E2959" s="90">
        <f>HLOOKUP(D2959,Analytique_compte!$A$3:$S$4,2,FALSE)</f>
        <v>8</v>
      </c>
      <c r="F2959" s="90" t="str">
        <f t="shared" si="315"/>
        <v>Analytique_compte_PCP29_dispo_perso</v>
      </c>
      <c r="G2959" s="154">
        <f t="shared" si="310"/>
        <v>0</v>
      </c>
    </row>
    <row r="2960" spans="1:7" ht="26.4" x14ac:dyDescent="0.25">
      <c r="A2960" s="153" t="str">
        <f>+Identification!$C$4</f>
        <v>100000001</v>
      </c>
      <c r="B2960" s="153" t="s">
        <v>356</v>
      </c>
      <c r="C2960" s="48" t="s">
        <v>121</v>
      </c>
      <c r="D2960" s="89" t="str">
        <f t="shared" si="309"/>
        <v>dispo_perso</v>
      </c>
      <c r="E2960" s="90">
        <f>HLOOKUP(D2960,Analytique_compte!$A$3:$S$4,2,FALSE)</f>
        <v>8</v>
      </c>
      <c r="F2960" s="90" t="str">
        <f t="shared" si="315"/>
        <v>Analytique_compte_PCP30_dispo_perso</v>
      </c>
      <c r="G2960" s="154">
        <f t="shared" si="310"/>
        <v>0</v>
      </c>
    </row>
    <row r="2961" spans="1:7" ht="26.4" x14ac:dyDescent="0.25">
      <c r="A2961" s="153" t="str">
        <f>+Identification!$C$4</f>
        <v>100000001</v>
      </c>
      <c r="B2961" s="153" t="s">
        <v>356</v>
      </c>
      <c r="C2961" s="48" t="s">
        <v>122</v>
      </c>
      <c r="D2961" s="89" t="str">
        <f t="shared" si="309"/>
        <v>dispo_perso</v>
      </c>
      <c r="E2961" s="90">
        <f>HLOOKUP(D2961,Analytique_compte!$A$3:$S$4,2,FALSE)</f>
        <v>8</v>
      </c>
      <c r="F2961" s="90" t="str">
        <f t="shared" si="315"/>
        <v>Analytique_compte_PCP31_dispo_perso</v>
      </c>
      <c r="G2961" s="154">
        <f t="shared" si="310"/>
        <v>0</v>
      </c>
    </row>
    <row r="2962" spans="1:7" ht="26.4" x14ac:dyDescent="0.25">
      <c r="A2962" s="153" t="str">
        <f>+Identification!$C$4</f>
        <v>100000001</v>
      </c>
      <c r="B2962" s="153" t="s">
        <v>356</v>
      </c>
      <c r="C2962" s="48" t="s">
        <v>123</v>
      </c>
      <c r="D2962" s="89" t="str">
        <f t="shared" si="309"/>
        <v>dispo_perso</v>
      </c>
      <c r="E2962" s="90">
        <f>HLOOKUP(D2962,Analytique_compte!$A$3:$S$4,2,FALSE)</f>
        <v>8</v>
      </c>
      <c r="F2962" s="90" t="str">
        <f t="shared" si="315"/>
        <v>Analytique_compte_PCP32_dispo_perso</v>
      </c>
      <c r="G2962" s="154">
        <f t="shared" si="310"/>
        <v>0</v>
      </c>
    </row>
    <row r="2963" spans="1:7" ht="26.4" x14ac:dyDescent="0.25">
      <c r="A2963" s="153" t="str">
        <f>+Identification!$C$4</f>
        <v>100000001</v>
      </c>
      <c r="B2963" s="153" t="s">
        <v>356</v>
      </c>
      <c r="C2963" s="48" t="s">
        <v>124</v>
      </c>
      <c r="D2963" s="89" t="str">
        <f t="shared" si="309"/>
        <v>dispo_perso</v>
      </c>
      <c r="E2963" s="90">
        <f>HLOOKUP(D2963,Analytique_compte!$A$3:$S$4,2,FALSE)</f>
        <v>8</v>
      </c>
      <c r="F2963" s="90" t="str">
        <f t="shared" si="315"/>
        <v>Analytique_compte_PCP33_dispo_perso</v>
      </c>
      <c r="G2963" s="154">
        <f t="shared" si="310"/>
        <v>0</v>
      </c>
    </row>
    <row r="2964" spans="1:7" ht="26.4" x14ac:dyDescent="0.25">
      <c r="A2964" s="153" t="str">
        <f>+Identification!$C$4</f>
        <v>100000001</v>
      </c>
      <c r="B2964" s="153" t="s">
        <v>356</v>
      </c>
      <c r="C2964" s="48" t="s">
        <v>125</v>
      </c>
      <c r="D2964" s="89" t="str">
        <f t="shared" si="309"/>
        <v>dispo_perso</v>
      </c>
      <c r="E2964" s="90">
        <f>HLOOKUP(D2964,Analytique_compte!$A$3:$S$4,2,FALSE)</f>
        <v>8</v>
      </c>
      <c r="F2964" s="90" t="str">
        <f t="shared" si="315"/>
        <v>Analytique_compte_PCP34_dispo_perso</v>
      </c>
      <c r="G2964" s="154">
        <f t="shared" si="310"/>
        <v>0</v>
      </c>
    </row>
    <row r="2965" spans="1:7" ht="26.4" x14ac:dyDescent="0.25">
      <c r="A2965" s="153" t="str">
        <f>+Identification!$C$4</f>
        <v>100000001</v>
      </c>
      <c r="B2965" s="153" t="s">
        <v>356</v>
      </c>
      <c r="C2965" s="48" t="s">
        <v>126</v>
      </c>
      <c r="D2965" s="89" t="str">
        <f t="shared" si="309"/>
        <v>dispo_perso</v>
      </c>
      <c r="E2965" s="90">
        <f>HLOOKUP(D2965,Analytique_compte!$A$3:$S$4,2,FALSE)</f>
        <v>8</v>
      </c>
      <c r="F2965" s="90" t="str">
        <f t="shared" si="315"/>
        <v>Analytique_compte_PCP35_dispo_perso</v>
      </c>
      <c r="G2965" s="154">
        <f t="shared" si="310"/>
        <v>0</v>
      </c>
    </row>
    <row r="2966" spans="1:7" ht="26.4" x14ac:dyDescent="0.25">
      <c r="A2966" s="153" t="str">
        <f>+Identification!$C$4</f>
        <v>100000001</v>
      </c>
      <c r="B2966" s="153" t="s">
        <v>356</v>
      </c>
      <c r="C2966" s="48" t="s">
        <v>127</v>
      </c>
      <c r="D2966" s="89" t="str">
        <f t="shared" si="309"/>
        <v>dispo_perso</v>
      </c>
      <c r="E2966" s="90">
        <f>HLOOKUP(D2966,Analytique_compte!$A$3:$S$4,2,FALSE)</f>
        <v>8</v>
      </c>
      <c r="F2966" s="90" t="str">
        <f t="shared" si="315"/>
        <v>Analytique_compte_PCP36_dispo_perso</v>
      </c>
      <c r="G2966" s="154">
        <f t="shared" si="310"/>
        <v>0</v>
      </c>
    </row>
    <row r="2967" spans="1:7" ht="26.4" x14ac:dyDescent="0.25">
      <c r="A2967" s="153" t="str">
        <f>+Identification!$C$4</f>
        <v>100000001</v>
      </c>
      <c r="B2967" s="153" t="s">
        <v>356</v>
      </c>
      <c r="C2967" s="48" t="s">
        <v>128</v>
      </c>
      <c r="D2967" s="89" t="str">
        <f t="shared" ref="D2967:D3049" si="316">+D2966</f>
        <v>dispo_perso</v>
      </c>
      <c r="E2967" s="90">
        <f>HLOOKUP(D2967,Analytique_compte!$A$3:$S$4,2,FALSE)</f>
        <v>8</v>
      </c>
      <c r="F2967" s="90" t="str">
        <f t="shared" si="315"/>
        <v>Analytique_compte_PCP37_dispo_perso</v>
      </c>
      <c r="G2967" s="154">
        <f t="shared" si="310"/>
        <v>0</v>
      </c>
    </row>
    <row r="2968" spans="1:7" ht="26.4" x14ac:dyDescent="0.25">
      <c r="A2968" s="153" t="str">
        <f>+Identification!$C$4</f>
        <v>100000001</v>
      </c>
      <c r="B2968" s="153" t="s">
        <v>356</v>
      </c>
      <c r="C2968" s="48" t="s">
        <v>129</v>
      </c>
      <c r="D2968" s="89" t="str">
        <f t="shared" si="316"/>
        <v>dispo_perso</v>
      </c>
      <c r="E2968" s="90">
        <f>HLOOKUP(D2968,Analytique_compte!$A$3:$S$4,2,FALSE)</f>
        <v>8</v>
      </c>
      <c r="F2968" s="90" t="str">
        <f t="shared" si="315"/>
        <v>Analytique_compte_PCP38_dispo_perso</v>
      </c>
      <c r="G2968" s="154">
        <f t="shared" si="310"/>
        <v>0</v>
      </c>
    </row>
    <row r="2969" spans="1:7" ht="26.4" x14ac:dyDescent="0.25">
      <c r="A2969" s="153" t="str">
        <f>+Identification!$C$4</f>
        <v>100000001</v>
      </c>
      <c r="B2969" s="153" t="s">
        <v>356</v>
      </c>
      <c r="C2969" s="48" t="s">
        <v>130</v>
      </c>
      <c r="D2969" s="89" t="str">
        <f t="shared" si="316"/>
        <v>dispo_perso</v>
      </c>
      <c r="E2969" s="90">
        <f>HLOOKUP(D2969,Analytique_compte!$A$3:$S$4,2,FALSE)</f>
        <v>8</v>
      </c>
      <c r="F2969" s="90" t="str">
        <f t="shared" si="315"/>
        <v>Analytique_compte_PCP39_dispo_perso</v>
      </c>
      <c r="G2969" s="154">
        <f t="shared" si="310"/>
        <v>0</v>
      </c>
    </row>
    <row r="2970" spans="1:7" ht="26.4" x14ac:dyDescent="0.25">
      <c r="A2970" s="153" t="str">
        <f>+Identification!$C$4</f>
        <v>100000001</v>
      </c>
      <c r="B2970" s="153" t="s">
        <v>356</v>
      </c>
      <c r="C2970" s="48" t="s">
        <v>131</v>
      </c>
      <c r="D2970" s="89" t="str">
        <f t="shared" si="316"/>
        <v>dispo_perso</v>
      </c>
      <c r="E2970" s="90">
        <f>HLOOKUP(D2970,Analytique_compte!$A$3:$S$4,2,FALSE)</f>
        <v>8</v>
      </c>
      <c r="F2970" s="90" t="str">
        <f t="shared" si="315"/>
        <v>Analytique_compte_PCP40_dispo_perso</v>
      </c>
      <c r="G2970" s="154">
        <f t="shared" si="310"/>
        <v>0</v>
      </c>
    </row>
    <row r="2971" spans="1:7" ht="26.4" x14ac:dyDescent="0.25">
      <c r="A2971" s="153" t="str">
        <f>+Identification!$C$4</f>
        <v>100000001</v>
      </c>
      <c r="B2971" s="153" t="s">
        <v>356</v>
      </c>
      <c r="C2971" s="48" t="s">
        <v>132</v>
      </c>
      <c r="D2971" s="89" t="str">
        <f t="shared" si="316"/>
        <v>dispo_perso</v>
      </c>
      <c r="E2971" s="90">
        <f>HLOOKUP(D2971,Analytique_compte!$A$3:$S$4,2,FALSE)</f>
        <v>8</v>
      </c>
      <c r="F2971" s="90" t="str">
        <f t="shared" si="315"/>
        <v>Analytique_compte_PCP41_dispo_perso</v>
      </c>
      <c r="G2971" s="154">
        <f t="shared" si="310"/>
        <v>0</v>
      </c>
    </row>
    <row r="2972" spans="1:7" ht="26.4" x14ac:dyDescent="0.25">
      <c r="A2972" s="153" t="str">
        <f>+Identification!$C$4</f>
        <v>100000001</v>
      </c>
      <c r="B2972" s="153" t="s">
        <v>356</v>
      </c>
      <c r="C2972" s="48" t="s">
        <v>133</v>
      </c>
      <c r="D2972" s="89" t="str">
        <f t="shared" si="316"/>
        <v>dispo_perso</v>
      </c>
      <c r="E2972" s="90">
        <f>HLOOKUP(D2972,Analytique_compte!$A$3:$S$4,2,FALSE)</f>
        <v>8</v>
      </c>
      <c r="F2972" s="90" t="str">
        <f t="shared" si="315"/>
        <v>Analytique_compte_PCP42_dispo_perso</v>
      </c>
      <c r="G2972" s="154">
        <f t="shared" si="310"/>
        <v>0</v>
      </c>
    </row>
    <row r="2973" spans="1:7" ht="26.4" x14ac:dyDescent="0.25">
      <c r="A2973" s="153" t="str">
        <f>+Identification!$C$4</f>
        <v>100000001</v>
      </c>
      <c r="B2973" s="153" t="s">
        <v>356</v>
      </c>
      <c r="C2973" s="48" t="s">
        <v>134</v>
      </c>
      <c r="D2973" s="89" t="str">
        <f t="shared" si="316"/>
        <v>dispo_perso</v>
      </c>
      <c r="E2973" s="90">
        <f>HLOOKUP(D2973,Analytique_compte!$A$3:$S$4,2,FALSE)</f>
        <v>8</v>
      </c>
      <c r="F2973" s="90" t="str">
        <f t="shared" si="315"/>
        <v>Analytique_compte_PCP43_dispo_perso</v>
      </c>
      <c r="G2973" s="154">
        <f t="shared" ref="G2973:G3075" si="317">VLOOKUP(C2973,ana_compte,E2973,FALSE)</f>
        <v>0</v>
      </c>
    </row>
    <row r="2974" spans="1:7" ht="26.4" x14ac:dyDescent="0.25">
      <c r="A2974" s="153" t="str">
        <f>+Identification!$C$4</f>
        <v>100000001</v>
      </c>
      <c r="B2974" s="153" t="s">
        <v>356</v>
      </c>
      <c r="C2974" s="48" t="s">
        <v>135</v>
      </c>
      <c r="D2974" s="89" t="str">
        <f t="shared" si="316"/>
        <v>dispo_perso</v>
      </c>
      <c r="E2974" s="90">
        <f>HLOOKUP(D2974,Analytique_compte!$A$3:$S$4,2,FALSE)</f>
        <v>8</v>
      </c>
      <c r="F2974" s="90" t="str">
        <f t="shared" si="315"/>
        <v>Analytique_compte_PCP44_dispo_perso</v>
      </c>
      <c r="G2974" s="154">
        <f t="shared" si="317"/>
        <v>0</v>
      </c>
    </row>
    <row r="2975" spans="1:7" ht="26.4" x14ac:dyDescent="0.25">
      <c r="A2975" s="153" t="str">
        <f>+Identification!$C$4</f>
        <v>100000001</v>
      </c>
      <c r="B2975" s="153" t="s">
        <v>356</v>
      </c>
      <c r="C2975" s="48" t="s">
        <v>136</v>
      </c>
      <c r="D2975" s="89" t="str">
        <f t="shared" si="316"/>
        <v>dispo_perso</v>
      </c>
      <c r="E2975" s="90">
        <f>HLOOKUP(D2975,Analytique_compte!$A$3:$S$4,2,FALSE)</f>
        <v>8</v>
      </c>
      <c r="F2975" s="90" t="str">
        <f t="shared" si="315"/>
        <v>Analytique_compte_PCP45_dispo_perso</v>
      </c>
      <c r="G2975" s="154">
        <f t="shared" si="317"/>
        <v>0</v>
      </c>
    </row>
    <row r="2976" spans="1:7" ht="26.4" x14ac:dyDescent="0.25">
      <c r="A2976" s="153" t="str">
        <f>+Identification!$C$4</f>
        <v>100000001</v>
      </c>
      <c r="B2976" s="153" t="s">
        <v>356</v>
      </c>
      <c r="C2976" s="48" t="s">
        <v>137</v>
      </c>
      <c r="D2976" s="89" t="str">
        <f t="shared" si="316"/>
        <v>dispo_perso</v>
      </c>
      <c r="E2976" s="90">
        <f>HLOOKUP(D2976,Analytique_compte!$A$3:$S$4,2,FALSE)</f>
        <v>8</v>
      </c>
      <c r="F2976" s="90" t="str">
        <f t="shared" si="315"/>
        <v>Analytique_compte_PCP46_dispo_perso</v>
      </c>
      <c r="G2976" s="154">
        <f t="shared" si="317"/>
        <v>0</v>
      </c>
    </row>
    <row r="2977" spans="1:7" ht="26.4" x14ac:dyDescent="0.25">
      <c r="A2977" s="153" t="str">
        <f>+Identification!$C$4</f>
        <v>100000001</v>
      </c>
      <c r="B2977" s="153" t="s">
        <v>356</v>
      </c>
      <c r="C2977" s="48" t="s">
        <v>138</v>
      </c>
      <c r="D2977" s="89" t="str">
        <f t="shared" si="316"/>
        <v>dispo_perso</v>
      </c>
      <c r="E2977" s="90">
        <f>HLOOKUP(D2977,Analytique_compte!$A$3:$S$4,2,FALSE)</f>
        <v>8</v>
      </c>
      <c r="F2977" s="90" t="str">
        <f t="shared" si="315"/>
        <v>Analytique_compte_PCP47_dispo_perso</v>
      </c>
      <c r="G2977" s="154">
        <f t="shared" si="317"/>
        <v>0</v>
      </c>
    </row>
    <row r="2978" spans="1:7" ht="26.4" x14ac:dyDescent="0.25">
      <c r="A2978" s="153" t="str">
        <f>+Identification!$C$4</f>
        <v>100000001</v>
      </c>
      <c r="B2978" s="153" t="s">
        <v>356</v>
      </c>
      <c r="C2978" s="48" t="s">
        <v>139</v>
      </c>
      <c r="D2978" s="89" t="str">
        <f t="shared" si="316"/>
        <v>dispo_perso</v>
      </c>
      <c r="E2978" s="90">
        <f>HLOOKUP(D2978,Analytique_compte!$A$3:$S$4,2,FALSE)</f>
        <v>8</v>
      </c>
      <c r="F2978" s="90" t="str">
        <f t="shared" si="315"/>
        <v>Analytique_compte_PCP48_dispo_perso</v>
      </c>
      <c r="G2978" s="154">
        <f t="shared" si="317"/>
        <v>0</v>
      </c>
    </row>
    <row r="2979" spans="1:7" ht="26.4" x14ac:dyDescent="0.25">
      <c r="A2979" s="153" t="str">
        <f>+Identification!$C$4</f>
        <v>100000001</v>
      </c>
      <c r="B2979" s="153" t="s">
        <v>356</v>
      </c>
      <c r="C2979" s="48" t="s">
        <v>140</v>
      </c>
      <c r="D2979" s="89" t="str">
        <f t="shared" si="316"/>
        <v>dispo_perso</v>
      </c>
      <c r="E2979" s="90">
        <f>HLOOKUP(D2979,Analytique_compte!$A$3:$S$4,2,FALSE)</f>
        <v>8</v>
      </c>
      <c r="F2979" s="90" t="str">
        <f t="shared" si="315"/>
        <v>Analytique_compte_PCP49_dispo_perso</v>
      </c>
      <c r="G2979" s="154">
        <f t="shared" si="317"/>
        <v>0</v>
      </c>
    </row>
    <row r="2980" spans="1:7" ht="26.4" x14ac:dyDescent="0.25">
      <c r="A2980" s="153" t="str">
        <f>+Identification!$C$4</f>
        <v>100000001</v>
      </c>
      <c r="B2980" s="153" t="s">
        <v>356</v>
      </c>
      <c r="C2980" s="48" t="s">
        <v>141</v>
      </c>
      <c r="D2980" s="89" t="str">
        <f t="shared" si="316"/>
        <v>dispo_perso</v>
      </c>
      <c r="E2980" s="90">
        <f>HLOOKUP(D2980,Analytique_compte!$A$3:$S$4,2,FALSE)</f>
        <v>8</v>
      </c>
      <c r="F2980" s="90" t="str">
        <f t="shared" si="315"/>
        <v>Analytique_compte_PCP50_dispo_perso</v>
      </c>
      <c r="G2980" s="154">
        <f t="shared" si="317"/>
        <v>0</v>
      </c>
    </row>
    <row r="2981" spans="1:7" ht="26.4" x14ac:dyDescent="0.25">
      <c r="A2981" s="153" t="str">
        <f>+Identification!$C$4</f>
        <v>100000001</v>
      </c>
      <c r="B2981" s="153" t="s">
        <v>356</v>
      </c>
      <c r="C2981" s="48" t="s">
        <v>142</v>
      </c>
      <c r="D2981" s="89" t="str">
        <f t="shared" si="316"/>
        <v>dispo_perso</v>
      </c>
      <c r="E2981" s="90">
        <f>HLOOKUP(D2981,Analytique_compte!$A$3:$S$4,2,FALSE)</f>
        <v>8</v>
      </c>
      <c r="F2981" s="90" t="str">
        <f t="shared" si="315"/>
        <v>Analytique_compte_PCP51_dispo_perso</v>
      </c>
      <c r="G2981" s="154">
        <f t="shared" si="317"/>
        <v>0</v>
      </c>
    </row>
    <row r="2982" spans="1:7" ht="26.4" x14ac:dyDescent="0.25">
      <c r="A2982" s="153" t="str">
        <f>+Identification!$C$4</f>
        <v>100000001</v>
      </c>
      <c r="B2982" s="153" t="s">
        <v>356</v>
      </c>
      <c r="C2982" s="48" t="s">
        <v>143</v>
      </c>
      <c r="D2982" s="89" t="str">
        <f t="shared" si="316"/>
        <v>dispo_perso</v>
      </c>
      <c r="E2982" s="90">
        <f>HLOOKUP(D2982,Analytique_compte!$A$3:$S$4,2,FALSE)</f>
        <v>8</v>
      </c>
      <c r="F2982" s="90" t="str">
        <f t="shared" si="315"/>
        <v>Analytique_compte_PCP52_dispo_perso</v>
      </c>
      <c r="G2982" s="154">
        <f t="shared" si="317"/>
        <v>0</v>
      </c>
    </row>
    <row r="2983" spans="1:7" ht="26.4" x14ac:dyDescent="0.25">
      <c r="A2983" s="153" t="str">
        <f>+Identification!$C$4</f>
        <v>100000001</v>
      </c>
      <c r="B2983" s="153" t="s">
        <v>356</v>
      </c>
      <c r="C2983" s="48" t="s">
        <v>144</v>
      </c>
      <c r="D2983" s="89" t="str">
        <f t="shared" si="316"/>
        <v>dispo_perso</v>
      </c>
      <c r="E2983" s="90">
        <f>HLOOKUP(D2983,Analytique_compte!$A$3:$S$4,2,FALSE)</f>
        <v>8</v>
      </c>
      <c r="F2983" s="90" t="str">
        <f t="shared" si="315"/>
        <v>Analytique_compte_PCP53_dispo_perso</v>
      </c>
      <c r="G2983" s="154">
        <f t="shared" si="317"/>
        <v>0</v>
      </c>
    </row>
    <row r="2984" spans="1:7" ht="26.4" x14ac:dyDescent="0.25">
      <c r="A2984" s="153" t="str">
        <f>+Identification!$C$4</f>
        <v>100000001</v>
      </c>
      <c r="B2984" s="153" t="s">
        <v>356</v>
      </c>
      <c r="C2984" s="48" t="s">
        <v>145</v>
      </c>
      <c r="D2984" s="89" t="str">
        <f t="shared" si="316"/>
        <v>dispo_perso</v>
      </c>
      <c r="E2984" s="90">
        <f>HLOOKUP(D2984,Analytique_compte!$A$3:$S$4,2,FALSE)</f>
        <v>8</v>
      </c>
      <c r="F2984" s="90" t="str">
        <f t="shared" si="315"/>
        <v>Analytique_compte_PCP54_dispo_perso</v>
      </c>
      <c r="G2984" s="154">
        <f t="shared" si="317"/>
        <v>0</v>
      </c>
    </row>
    <row r="2985" spans="1:7" ht="26.4" x14ac:dyDescent="0.25">
      <c r="A2985" s="153" t="str">
        <f>+Identification!$C$4</f>
        <v>100000001</v>
      </c>
      <c r="B2985" s="153" t="s">
        <v>356</v>
      </c>
      <c r="C2985" s="48" t="s">
        <v>146</v>
      </c>
      <c r="D2985" s="89" t="str">
        <f t="shared" si="316"/>
        <v>dispo_perso</v>
      </c>
      <c r="E2985" s="90">
        <f>HLOOKUP(D2985,Analytique_compte!$A$3:$S$4,2,FALSE)</f>
        <v>8</v>
      </c>
      <c r="F2985" s="90" t="str">
        <f t="shared" si="315"/>
        <v>Analytique_compte_PCP55_dispo_perso</v>
      </c>
      <c r="G2985" s="154">
        <f t="shared" si="317"/>
        <v>0</v>
      </c>
    </row>
    <row r="2986" spans="1:7" ht="26.4" x14ac:dyDescent="0.25">
      <c r="A2986" s="153" t="str">
        <f>+Identification!$C$4</f>
        <v>100000001</v>
      </c>
      <c r="B2986" s="153" t="s">
        <v>356</v>
      </c>
      <c r="C2986" s="48" t="s">
        <v>147</v>
      </c>
      <c r="D2986" s="89" t="str">
        <f t="shared" si="316"/>
        <v>dispo_perso</v>
      </c>
      <c r="E2986" s="90">
        <f>HLOOKUP(D2986,Analytique_compte!$A$3:$S$4,2,FALSE)</f>
        <v>8</v>
      </c>
      <c r="F2986" s="90" t="str">
        <f t="shared" si="315"/>
        <v>Analytique_compte_PCP56_dispo_perso</v>
      </c>
      <c r="G2986" s="154">
        <f t="shared" si="317"/>
        <v>0</v>
      </c>
    </row>
    <row r="2987" spans="1:7" ht="26.4" x14ac:dyDescent="0.25">
      <c r="A2987" s="153" t="str">
        <f>+Identification!$C$4</f>
        <v>100000001</v>
      </c>
      <c r="B2987" s="153" t="s">
        <v>356</v>
      </c>
      <c r="C2987" s="48" t="s">
        <v>148</v>
      </c>
      <c r="D2987" s="89" t="str">
        <f t="shared" si="316"/>
        <v>dispo_perso</v>
      </c>
      <c r="E2987" s="90">
        <f>HLOOKUP(D2987,Analytique_compte!$A$3:$S$4,2,FALSE)</f>
        <v>8</v>
      </c>
      <c r="F2987" s="90" t="str">
        <f t="shared" si="315"/>
        <v>Analytique_compte_PCP57_dispo_perso</v>
      </c>
      <c r="G2987" s="154">
        <f t="shared" si="317"/>
        <v>0</v>
      </c>
    </row>
    <row r="2988" spans="1:7" ht="26.4" x14ac:dyDescent="0.25">
      <c r="A2988" s="153" t="str">
        <f>+Identification!$C$4</f>
        <v>100000001</v>
      </c>
      <c r="B2988" s="153" t="s">
        <v>356</v>
      </c>
      <c r="C2988" s="48" t="s">
        <v>149</v>
      </c>
      <c r="D2988" s="89" t="str">
        <f t="shared" si="316"/>
        <v>dispo_perso</v>
      </c>
      <c r="E2988" s="90">
        <f>HLOOKUP(D2988,Analytique_compte!$A$3:$S$4,2,FALSE)</f>
        <v>8</v>
      </c>
      <c r="F2988" s="90" t="str">
        <f t="shared" si="315"/>
        <v>Analytique_compte_PCP58_dispo_perso</v>
      </c>
      <c r="G2988" s="154">
        <f t="shared" si="317"/>
        <v>0</v>
      </c>
    </row>
    <row r="2989" spans="1:7" ht="26.4" x14ac:dyDescent="0.25">
      <c r="A2989" s="153" t="str">
        <f>+Identification!$C$4</f>
        <v>100000001</v>
      </c>
      <c r="B2989" s="153" t="s">
        <v>356</v>
      </c>
      <c r="C2989" s="48" t="s">
        <v>150</v>
      </c>
      <c r="D2989" s="89" t="str">
        <f t="shared" si="316"/>
        <v>dispo_perso</v>
      </c>
      <c r="E2989" s="90">
        <f>HLOOKUP(D2989,Analytique_compte!$A$3:$S$4,2,FALSE)</f>
        <v>8</v>
      </c>
      <c r="F2989" s="90" t="str">
        <f t="shared" si="315"/>
        <v>Analytique_compte_PCP59_dispo_perso</v>
      </c>
      <c r="G2989" s="154">
        <f t="shared" si="317"/>
        <v>0</v>
      </c>
    </row>
    <row r="2990" spans="1:7" ht="26.4" x14ac:dyDescent="0.25">
      <c r="A2990" s="153" t="str">
        <f>+Identification!$C$4</f>
        <v>100000001</v>
      </c>
      <c r="B2990" s="153" t="s">
        <v>356</v>
      </c>
      <c r="C2990" s="48" t="s">
        <v>151</v>
      </c>
      <c r="D2990" s="89" t="str">
        <f t="shared" si="316"/>
        <v>dispo_perso</v>
      </c>
      <c r="E2990" s="90">
        <f>HLOOKUP(D2990,Analytique_compte!$A$3:$S$4,2,FALSE)</f>
        <v>8</v>
      </c>
      <c r="F2990" s="90" t="str">
        <f t="shared" si="315"/>
        <v>Analytique_compte_PCP60_dispo_perso</v>
      </c>
      <c r="G2990" s="154">
        <f t="shared" si="317"/>
        <v>0</v>
      </c>
    </row>
    <row r="2991" spans="1:7" ht="26.4" x14ac:dyDescent="0.25">
      <c r="A2991" s="153" t="str">
        <f>+Identification!$C$4</f>
        <v>100000001</v>
      </c>
      <c r="B2991" s="153" t="s">
        <v>356</v>
      </c>
      <c r="C2991" s="48" t="s">
        <v>152</v>
      </c>
      <c r="D2991" s="89" t="str">
        <f t="shared" si="316"/>
        <v>dispo_perso</v>
      </c>
      <c r="E2991" s="90">
        <f>HLOOKUP(D2991,Analytique_compte!$A$3:$S$4,2,FALSE)</f>
        <v>8</v>
      </c>
      <c r="F2991" s="90" t="str">
        <f t="shared" si="315"/>
        <v>Analytique_compte_PCP61_dispo_perso</v>
      </c>
      <c r="G2991" s="154">
        <f t="shared" si="317"/>
        <v>0</v>
      </c>
    </row>
    <row r="2992" spans="1:7" ht="26.4" x14ac:dyDescent="0.25">
      <c r="A2992" s="153" t="str">
        <f>+Identification!$C$4</f>
        <v>100000001</v>
      </c>
      <c r="B2992" s="153" t="s">
        <v>356</v>
      </c>
      <c r="C2992" s="48" t="s">
        <v>153</v>
      </c>
      <c r="D2992" s="89" t="str">
        <f t="shared" si="316"/>
        <v>dispo_perso</v>
      </c>
      <c r="E2992" s="90">
        <f>HLOOKUP(D2992,Analytique_compte!$A$3:$S$4,2,FALSE)</f>
        <v>8</v>
      </c>
      <c r="F2992" s="90" t="str">
        <f t="shared" si="315"/>
        <v>Analytique_compte_PCP62_dispo_perso</v>
      </c>
      <c r="G2992" s="154">
        <f t="shared" si="317"/>
        <v>0</v>
      </c>
    </row>
    <row r="2993" spans="1:7" ht="26.4" x14ac:dyDescent="0.25">
      <c r="A2993" s="153" t="str">
        <f>+Identification!$C$4</f>
        <v>100000001</v>
      </c>
      <c r="B2993" s="153" t="s">
        <v>356</v>
      </c>
      <c r="C2993" s="48" t="s">
        <v>154</v>
      </c>
      <c r="D2993" s="89" t="str">
        <f t="shared" si="316"/>
        <v>dispo_perso</v>
      </c>
      <c r="E2993" s="90">
        <f>HLOOKUP(D2993,Analytique_compte!$A$3:$S$4,2,FALSE)</f>
        <v>8</v>
      </c>
      <c r="F2993" s="90" t="str">
        <f t="shared" si="315"/>
        <v>Analytique_compte_PCP63_dispo_perso</v>
      </c>
      <c r="G2993" s="154">
        <f t="shared" si="317"/>
        <v>0</v>
      </c>
    </row>
    <row r="2994" spans="1:7" ht="26.4" x14ac:dyDescent="0.25">
      <c r="A2994" s="153" t="str">
        <f>+Identification!$C$4</f>
        <v>100000001</v>
      </c>
      <c r="B2994" s="153" t="s">
        <v>356</v>
      </c>
      <c r="C2994" s="48" t="s">
        <v>155</v>
      </c>
      <c r="D2994" s="89" t="str">
        <f t="shared" si="316"/>
        <v>dispo_perso</v>
      </c>
      <c r="E2994" s="90">
        <f>HLOOKUP(D2994,Analytique_compte!$A$3:$S$4,2,FALSE)</f>
        <v>8</v>
      </c>
      <c r="F2994" s="90" t="str">
        <f t="shared" si="315"/>
        <v>Analytique_compte_PCP64_dispo_perso</v>
      </c>
      <c r="G2994" s="154">
        <f t="shared" si="317"/>
        <v>0</v>
      </c>
    </row>
    <row r="2995" spans="1:7" ht="26.4" x14ac:dyDescent="0.25">
      <c r="A2995" s="153" t="str">
        <f>+Identification!$C$4</f>
        <v>100000001</v>
      </c>
      <c r="B2995" s="153" t="s">
        <v>356</v>
      </c>
      <c r="C2995" s="48" t="s">
        <v>156</v>
      </c>
      <c r="D2995" s="89" t="str">
        <f t="shared" si="316"/>
        <v>dispo_perso</v>
      </c>
      <c r="E2995" s="90">
        <f>HLOOKUP(D2995,Analytique_compte!$A$3:$S$4,2,FALSE)</f>
        <v>8</v>
      </c>
      <c r="F2995" s="90" t="str">
        <f t="shared" si="315"/>
        <v>Analytique_compte_PCP65_dispo_perso</v>
      </c>
      <c r="G2995" s="154">
        <f t="shared" si="317"/>
        <v>0</v>
      </c>
    </row>
    <row r="2996" spans="1:7" ht="26.4" x14ac:dyDescent="0.25">
      <c r="A2996" s="153" t="str">
        <f>+Identification!$C$4</f>
        <v>100000001</v>
      </c>
      <c r="B2996" s="153" t="s">
        <v>356</v>
      </c>
      <c r="C2996" s="48" t="s">
        <v>157</v>
      </c>
      <c r="D2996" s="89" t="str">
        <f t="shared" si="316"/>
        <v>dispo_perso</v>
      </c>
      <c r="E2996" s="90">
        <f>HLOOKUP(D2996,Analytique_compte!$A$3:$S$4,2,FALSE)</f>
        <v>8</v>
      </c>
      <c r="F2996" s="90" t="str">
        <f t="shared" si="315"/>
        <v>Analytique_compte_PCP66_dispo_perso</v>
      </c>
      <c r="G2996" s="154">
        <f t="shared" si="317"/>
        <v>0</v>
      </c>
    </row>
    <row r="2997" spans="1:7" ht="26.4" x14ac:dyDescent="0.25">
      <c r="A2997" s="153" t="str">
        <f>+Identification!$C$4</f>
        <v>100000001</v>
      </c>
      <c r="B2997" s="153" t="s">
        <v>356</v>
      </c>
      <c r="C2997" s="48" t="s">
        <v>158</v>
      </c>
      <c r="D2997" s="89" t="str">
        <f t="shared" si="316"/>
        <v>dispo_perso</v>
      </c>
      <c r="E2997" s="90">
        <f>HLOOKUP(D2997,Analytique_compte!$A$3:$S$4,2,FALSE)</f>
        <v>8</v>
      </c>
      <c r="F2997" s="90" t="str">
        <f t="shared" si="315"/>
        <v>Analytique_compte_PCP67_dispo_perso</v>
      </c>
      <c r="G2997" s="154">
        <f t="shared" si="317"/>
        <v>0</v>
      </c>
    </row>
    <row r="2998" spans="1:7" ht="26.4" x14ac:dyDescent="0.25">
      <c r="A2998" s="153" t="str">
        <f>+Identification!$C$4</f>
        <v>100000001</v>
      </c>
      <c r="B2998" s="153" t="s">
        <v>356</v>
      </c>
      <c r="C2998" s="48" t="s">
        <v>159</v>
      </c>
      <c r="D2998" s="89" t="str">
        <f t="shared" si="316"/>
        <v>dispo_perso</v>
      </c>
      <c r="E2998" s="90">
        <f>HLOOKUP(D2998,Analytique_compte!$A$3:$S$4,2,FALSE)</f>
        <v>8</v>
      </c>
      <c r="F2998" s="90" t="str">
        <f t="shared" si="315"/>
        <v>Analytique_compte_PCP68_dispo_perso</v>
      </c>
      <c r="G2998" s="154">
        <f t="shared" si="317"/>
        <v>0</v>
      </c>
    </row>
    <row r="2999" spans="1:7" ht="26.4" x14ac:dyDescent="0.25">
      <c r="A2999" s="153" t="str">
        <f>+Identification!$C$4</f>
        <v>100000001</v>
      </c>
      <c r="B2999" s="153" t="s">
        <v>356</v>
      </c>
      <c r="C2999" s="48" t="s">
        <v>160</v>
      </c>
      <c r="D2999" s="89" t="str">
        <f t="shared" si="316"/>
        <v>dispo_perso</v>
      </c>
      <c r="E2999" s="90">
        <f>HLOOKUP(D2999,Analytique_compte!$A$3:$S$4,2,FALSE)</f>
        <v>8</v>
      </c>
      <c r="F2999" s="90" t="str">
        <f t="shared" si="315"/>
        <v>Analytique_compte_PCP69_dispo_perso</v>
      </c>
      <c r="G2999" s="154">
        <f t="shared" si="317"/>
        <v>0</v>
      </c>
    </row>
    <row r="3000" spans="1:7" ht="26.4" x14ac:dyDescent="0.25">
      <c r="A3000" s="153" t="str">
        <f>+Identification!$C$4</f>
        <v>100000001</v>
      </c>
      <c r="B3000" s="153" t="s">
        <v>356</v>
      </c>
      <c r="C3000" s="48" t="s">
        <v>161</v>
      </c>
      <c r="D3000" s="89" t="str">
        <f t="shared" si="316"/>
        <v>dispo_perso</v>
      </c>
      <c r="E3000" s="90">
        <f>HLOOKUP(D3000,Analytique_compte!$A$3:$S$4,2,FALSE)</f>
        <v>8</v>
      </c>
      <c r="F3000" s="90" t="str">
        <f t="shared" si="315"/>
        <v>Analytique_compte_PCP70_dispo_perso</v>
      </c>
      <c r="G3000" s="154">
        <f t="shared" si="317"/>
        <v>0</v>
      </c>
    </row>
    <row r="3001" spans="1:7" ht="26.4" x14ac:dyDescent="0.25">
      <c r="A3001" s="153" t="str">
        <f>+Identification!$C$4</f>
        <v>100000001</v>
      </c>
      <c r="B3001" s="153" t="s">
        <v>356</v>
      </c>
      <c r="C3001" s="48" t="s">
        <v>162</v>
      </c>
      <c r="D3001" s="89" t="str">
        <f t="shared" si="316"/>
        <v>dispo_perso</v>
      </c>
      <c r="E3001" s="90">
        <f>HLOOKUP(D3001,Analytique_compte!$A$3:$S$4,2,FALSE)</f>
        <v>8</v>
      </c>
      <c r="F3001" s="90" t="str">
        <f t="shared" si="315"/>
        <v>Analytique_compte_PCP71_dispo_perso</v>
      </c>
      <c r="G3001" s="154">
        <f t="shared" si="317"/>
        <v>0</v>
      </c>
    </row>
    <row r="3002" spans="1:7" ht="26.4" x14ac:dyDescent="0.25">
      <c r="A3002" s="153" t="str">
        <f>+Identification!$C$4</f>
        <v>100000001</v>
      </c>
      <c r="B3002" s="153" t="s">
        <v>356</v>
      </c>
      <c r="C3002" s="48" t="s">
        <v>163</v>
      </c>
      <c r="D3002" s="89" t="str">
        <f t="shared" si="316"/>
        <v>dispo_perso</v>
      </c>
      <c r="E3002" s="90">
        <f>HLOOKUP(D3002,Analytique_compte!$A$3:$S$4,2,FALSE)</f>
        <v>8</v>
      </c>
      <c r="F3002" s="90" t="str">
        <f t="shared" si="315"/>
        <v>Analytique_compte_PCP72_dispo_perso</v>
      </c>
      <c r="G3002" s="154">
        <f t="shared" si="317"/>
        <v>0</v>
      </c>
    </row>
    <row r="3003" spans="1:7" ht="26.4" x14ac:dyDescent="0.25">
      <c r="A3003" s="153" t="str">
        <f>+Identification!$C$4</f>
        <v>100000001</v>
      </c>
      <c r="B3003" s="153" t="s">
        <v>356</v>
      </c>
      <c r="C3003" s="48" t="s">
        <v>164</v>
      </c>
      <c r="D3003" s="89" t="str">
        <f t="shared" si="316"/>
        <v>dispo_perso</v>
      </c>
      <c r="E3003" s="90">
        <f>HLOOKUP(D3003,Analytique_compte!$A$3:$S$4,2,FALSE)</f>
        <v>8</v>
      </c>
      <c r="F3003" s="90" t="str">
        <f t="shared" si="315"/>
        <v>Analytique_compte_PCP73_dispo_perso</v>
      </c>
      <c r="G3003" s="154">
        <f t="shared" si="317"/>
        <v>0</v>
      </c>
    </row>
    <row r="3004" spans="1:7" ht="26.4" x14ac:dyDescent="0.25">
      <c r="A3004" s="153" t="str">
        <f>+Identification!$C$4</f>
        <v>100000001</v>
      </c>
      <c r="B3004" s="153" t="s">
        <v>356</v>
      </c>
      <c r="C3004" s="48" t="s">
        <v>165</v>
      </c>
      <c r="D3004" s="89" t="str">
        <f t="shared" si="316"/>
        <v>dispo_perso</v>
      </c>
      <c r="E3004" s="90">
        <f>HLOOKUP(D3004,Analytique_compte!$A$3:$S$4,2,FALSE)</f>
        <v>8</v>
      </c>
      <c r="F3004" s="90" t="str">
        <f t="shared" si="315"/>
        <v>Analytique_compte_PCP74_dispo_perso</v>
      </c>
      <c r="G3004" s="154">
        <f t="shared" si="317"/>
        <v>0</v>
      </c>
    </row>
    <row r="3005" spans="1:7" ht="26.4" x14ac:dyDescent="0.25">
      <c r="A3005" s="153" t="str">
        <f>+Identification!$C$4</f>
        <v>100000001</v>
      </c>
      <c r="B3005" s="153" t="s">
        <v>356</v>
      </c>
      <c r="C3005" s="48" t="s">
        <v>166</v>
      </c>
      <c r="D3005" s="89" t="str">
        <f t="shared" si="316"/>
        <v>dispo_perso</v>
      </c>
      <c r="E3005" s="90">
        <f>HLOOKUP(D3005,Analytique_compte!$A$3:$S$4,2,FALSE)</f>
        <v>8</v>
      </c>
      <c r="F3005" s="90" t="str">
        <f t="shared" si="315"/>
        <v>Analytique_compte_PCP75_dispo_perso</v>
      </c>
      <c r="G3005" s="154">
        <f t="shared" si="317"/>
        <v>0</v>
      </c>
    </row>
    <row r="3006" spans="1:7" ht="26.4" x14ac:dyDescent="0.25">
      <c r="A3006" s="153" t="str">
        <f>+Identification!$C$4</f>
        <v>100000001</v>
      </c>
      <c r="B3006" s="153" t="s">
        <v>356</v>
      </c>
      <c r="C3006" s="48" t="s">
        <v>167</v>
      </c>
      <c r="D3006" s="89" t="str">
        <f t="shared" si="316"/>
        <v>dispo_perso</v>
      </c>
      <c r="E3006" s="90">
        <f>HLOOKUP(D3006,Analytique_compte!$A$3:$S$4,2,FALSE)</f>
        <v>8</v>
      </c>
      <c r="F3006" s="90" t="str">
        <f t="shared" si="315"/>
        <v>Analytique_compte_PCP76_dispo_perso</v>
      </c>
      <c r="G3006" s="154">
        <f t="shared" si="317"/>
        <v>0</v>
      </c>
    </row>
    <row r="3007" spans="1:7" ht="26.4" x14ac:dyDescent="0.25">
      <c r="A3007" s="153" t="str">
        <f>+Identification!$C$4</f>
        <v>100000001</v>
      </c>
      <c r="B3007" s="153" t="s">
        <v>356</v>
      </c>
      <c r="C3007" s="48" t="s">
        <v>168</v>
      </c>
      <c r="D3007" s="89" t="str">
        <f t="shared" si="316"/>
        <v>dispo_perso</v>
      </c>
      <c r="E3007" s="90">
        <f>HLOOKUP(D3007,Analytique_compte!$A$3:$S$4,2,FALSE)</f>
        <v>8</v>
      </c>
      <c r="F3007" s="90" t="str">
        <f t="shared" si="315"/>
        <v>Analytique_compte_PCP77_dispo_perso</v>
      </c>
      <c r="G3007" s="154">
        <f t="shared" si="317"/>
        <v>0</v>
      </c>
    </row>
    <row r="3008" spans="1:7" ht="26.4" x14ac:dyDescent="0.25">
      <c r="A3008" s="153" t="str">
        <f>+Identification!$C$4</f>
        <v>100000001</v>
      </c>
      <c r="B3008" s="153" t="s">
        <v>356</v>
      </c>
      <c r="C3008" s="48" t="s">
        <v>169</v>
      </c>
      <c r="D3008" s="89" t="str">
        <f t="shared" si="316"/>
        <v>dispo_perso</v>
      </c>
      <c r="E3008" s="90">
        <f>HLOOKUP(D3008,Analytique_compte!$A$3:$S$4,2,FALSE)</f>
        <v>8</v>
      </c>
      <c r="F3008" s="90" t="str">
        <f t="shared" si="315"/>
        <v>Analytique_compte_PCP78_dispo_perso</v>
      </c>
      <c r="G3008" s="154">
        <f t="shared" si="317"/>
        <v>0</v>
      </c>
    </row>
    <row r="3009" spans="1:7" ht="26.4" x14ac:dyDescent="0.25">
      <c r="A3009" s="153" t="str">
        <f>+Identification!$C$4</f>
        <v>100000001</v>
      </c>
      <c r="B3009" s="153" t="s">
        <v>356</v>
      </c>
      <c r="C3009" s="48" t="s">
        <v>170</v>
      </c>
      <c r="D3009" s="89" t="str">
        <f t="shared" si="316"/>
        <v>dispo_perso</v>
      </c>
      <c r="E3009" s="90">
        <f>HLOOKUP(D3009,Analytique_compte!$A$3:$S$4,2,FALSE)</f>
        <v>8</v>
      </c>
      <c r="F3009" s="90" t="str">
        <f t="shared" ref="F3009:F3016" si="318">CONCATENATE(B3009,"_",C3009,"_",D3009)</f>
        <v>Analytique_compte_PCP79_dispo_perso</v>
      </c>
      <c r="G3009" s="154">
        <f t="shared" ref="G3009:G3016" si="319">VLOOKUP(C3009,ana_compte,E3009,FALSE)</f>
        <v>0</v>
      </c>
    </row>
    <row r="3010" spans="1:7" ht="26.4" x14ac:dyDescent="0.25">
      <c r="A3010" s="153" t="str">
        <f>+Identification!$C$4</f>
        <v>100000001</v>
      </c>
      <c r="B3010" s="153" t="s">
        <v>356</v>
      </c>
      <c r="C3010" s="48" t="s">
        <v>416</v>
      </c>
      <c r="D3010" s="89" t="str">
        <f t="shared" si="316"/>
        <v>dispo_perso</v>
      </c>
      <c r="E3010" s="90">
        <f>HLOOKUP(D3010,Analytique_compte!$A$3:$S$4,2,FALSE)</f>
        <v>8</v>
      </c>
      <c r="F3010" s="90" t="str">
        <f t="shared" si="318"/>
        <v>Analytique_compte_PCP80_dispo_perso</v>
      </c>
      <c r="G3010" s="154">
        <f t="shared" si="319"/>
        <v>0</v>
      </c>
    </row>
    <row r="3011" spans="1:7" ht="26.4" x14ac:dyDescent="0.25">
      <c r="A3011" s="153" t="str">
        <f>+Identification!$C$4</f>
        <v>100000001</v>
      </c>
      <c r="B3011" s="153" t="s">
        <v>356</v>
      </c>
      <c r="C3011" s="48" t="s">
        <v>417</v>
      </c>
      <c r="D3011" s="89" t="str">
        <f t="shared" si="316"/>
        <v>dispo_perso</v>
      </c>
      <c r="E3011" s="90">
        <f>HLOOKUP(D3011,Analytique_compte!$A$3:$S$4,2,FALSE)</f>
        <v>8</v>
      </c>
      <c r="F3011" s="90" t="str">
        <f t="shared" si="318"/>
        <v>Analytique_compte_PCP81_dispo_perso</v>
      </c>
      <c r="G3011" s="154">
        <f t="shared" si="319"/>
        <v>0</v>
      </c>
    </row>
    <row r="3012" spans="1:7" ht="26.4" x14ac:dyDescent="0.25">
      <c r="A3012" s="153" t="str">
        <f>+Identification!$C$4</f>
        <v>100000001</v>
      </c>
      <c r="B3012" s="153" t="s">
        <v>356</v>
      </c>
      <c r="C3012" s="48" t="s">
        <v>418</v>
      </c>
      <c r="D3012" s="89" t="str">
        <f t="shared" si="316"/>
        <v>dispo_perso</v>
      </c>
      <c r="E3012" s="90">
        <f>HLOOKUP(D3012,Analytique_compte!$A$3:$S$4,2,FALSE)</f>
        <v>8</v>
      </c>
      <c r="F3012" s="90" t="str">
        <f t="shared" si="318"/>
        <v>Analytique_compte_PCP82_dispo_perso</v>
      </c>
      <c r="G3012" s="154">
        <f t="shared" si="319"/>
        <v>0</v>
      </c>
    </row>
    <row r="3013" spans="1:7" ht="26.4" x14ac:dyDescent="0.25">
      <c r="A3013" s="153" t="str">
        <f>+Identification!$C$4</f>
        <v>100000001</v>
      </c>
      <c r="B3013" s="153" t="s">
        <v>356</v>
      </c>
      <c r="C3013" s="48" t="s">
        <v>419</v>
      </c>
      <c r="D3013" s="89" t="str">
        <f t="shared" si="316"/>
        <v>dispo_perso</v>
      </c>
      <c r="E3013" s="90">
        <f>HLOOKUP(D3013,Analytique_compte!$A$3:$S$4,2,FALSE)</f>
        <v>8</v>
      </c>
      <c r="F3013" s="90" t="str">
        <f t="shared" si="318"/>
        <v>Analytique_compte_PCP83_dispo_perso</v>
      </c>
      <c r="G3013" s="154">
        <f t="shared" si="319"/>
        <v>0</v>
      </c>
    </row>
    <row r="3014" spans="1:7" ht="26.4" x14ac:dyDescent="0.25">
      <c r="A3014" s="153" t="str">
        <f>+Identification!$C$4</f>
        <v>100000001</v>
      </c>
      <c r="B3014" s="153" t="s">
        <v>356</v>
      </c>
      <c r="C3014" s="48" t="s">
        <v>420</v>
      </c>
      <c r="D3014" s="89" t="str">
        <f t="shared" si="316"/>
        <v>dispo_perso</v>
      </c>
      <c r="E3014" s="90">
        <f>HLOOKUP(D3014,Analytique_compte!$A$3:$S$4,2,FALSE)</f>
        <v>8</v>
      </c>
      <c r="F3014" s="90" t="str">
        <f t="shared" si="318"/>
        <v>Analytique_compte_PCP84_dispo_perso</v>
      </c>
      <c r="G3014" s="154">
        <f t="shared" si="319"/>
        <v>0</v>
      </c>
    </row>
    <row r="3015" spans="1:7" ht="26.4" x14ac:dyDescent="0.25">
      <c r="A3015" s="153" t="str">
        <f>+Identification!$C$4</f>
        <v>100000001</v>
      </c>
      <c r="B3015" s="153" t="s">
        <v>356</v>
      </c>
      <c r="C3015" s="48" t="s">
        <v>421</v>
      </c>
      <c r="D3015" s="89" t="str">
        <f t="shared" si="316"/>
        <v>dispo_perso</v>
      </c>
      <c r="E3015" s="90">
        <f>HLOOKUP(D3015,Analytique_compte!$A$3:$S$4,2,FALSE)</f>
        <v>8</v>
      </c>
      <c r="F3015" s="90" t="str">
        <f t="shared" si="318"/>
        <v>Analytique_compte_PCP85_dispo_perso</v>
      </c>
      <c r="G3015" s="154">
        <f t="shared" si="319"/>
        <v>0</v>
      </c>
    </row>
    <row r="3016" spans="1:7" ht="26.4" x14ac:dyDescent="0.25">
      <c r="A3016" s="153" t="str">
        <f>+Identification!$C$4</f>
        <v>100000001</v>
      </c>
      <c r="B3016" s="153" t="s">
        <v>356</v>
      </c>
      <c r="C3016" s="48" t="s">
        <v>422</v>
      </c>
      <c r="D3016" s="89" t="str">
        <f t="shared" si="316"/>
        <v>dispo_perso</v>
      </c>
      <c r="E3016" s="90">
        <f>HLOOKUP(D3016,Analytique_compte!$A$3:$S$4,2,FALSE)</f>
        <v>8</v>
      </c>
      <c r="F3016" s="90" t="str">
        <f t="shared" si="318"/>
        <v>Analytique_compte_PCP86_dispo_perso</v>
      </c>
      <c r="G3016" s="154">
        <f t="shared" si="319"/>
        <v>0</v>
      </c>
    </row>
    <row r="3017" spans="1:7" ht="26.4" x14ac:dyDescent="0.25">
      <c r="A3017" s="153" t="str">
        <f>+Identification!$C$4</f>
        <v>100000001</v>
      </c>
      <c r="B3017" s="153" t="s">
        <v>356</v>
      </c>
      <c r="C3017" s="48" t="s">
        <v>423</v>
      </c>
      <c r="D3017" s="89" t="str">
        <f t="shared" ref="D3017:D3018" si="320">+D3014</f>
        <v>dispo_perso</v>
      </c>
      <c r="E3017" s="90">
        <f>HLOOKUP(D3017,Analytique_compte!$A$3:$S$4,2,FALSE)</f>
        <v>8</v>
      </c>
      <c r="F3017" s="90" t="str">
        <f t="shared" ref="F3017:F3021" si="321">CONCATENATE(B3017,"_",C3017,"_",D3017)</f>
        <v>Analytique_compte_PCP87_dispo_perso</v>
      </c>
      <c r="G3017" s="154">
        <f t="shared" ref="G3017:G3021" si="322">VLOOKUP(C3017,ana_compte,E3017,FALSE)</f>
        <v>0</v>
      </c>
    </row>
    <row r="3018" spans="1:7" ht="26.4" x14ac:dyDescent="0.25">
      <c r="A3018" s="153" t="str">
        <f>+Identification!$C$4</f>
        <v>100000001</v>
      </c>
      <c r="B3018" s="153" t="s">
        <v>356</v>
      </c>
      <c r="C3018" s="48" t="s">
        <v>424</v>
      </c>
      <c r="D3018" s="89" t="str">
        <f t="shared" si="320"/>
        <v>dispo_perso</v>
      </c>
      <c r="E3018" s="90">
        <f>HLOOKUP(D3018,Analytique_compte!$A$3:$S$4,2,FALSE)</f>
        <v>8</v>
      </c>
      <c r="F3018" s="90" t="str">
        <f t="shared" si="321"/>
        <v>Analytique_compte_PCP88_dispo_perso</v>
      </c>
      <c r="G3018" s="154">
        <f t="shared" si="322"/>
        <v>0</v>
      </c>
    </row>
    <row r="3019" spans="1:7" ht="26.4" x14ac:dyDescent="0.25">
      <c r="A3019" s="153" t="str">
        <f>+Identification!$C$4</f>
        <v>100000001</v>
      </c>
      <c r="B3019" s="153" t="s">
        <v>356</v>
      </c>
      <c r="C3019" s="48" t="s">
        <v>449</v>
      </c>
      <c r="D3019" s="89" t="str">
        <f t="shared" ref="D3019:D3040" si="323">+D3013</f>
        <v>dispo_perso</v>
      </c>
      <c r="E3019" s="90">
        <f>HLOOKUP(D3019,Analytique_compte!$A$3:$S$4,2,FALSE)</f>
        <v>8</v>
      </c>
      <c r="F3019" s="90" t="str">
        <f t="shared" si="321"/>
        <v>Analytique_compte_PCP89_dispo_perso</v>
      </c>
      <c r="G3019" s="154">
        <f t="shared" si="322"/>
        <v>0</v>
      </c>
    </row>
    <row r="3020" spans="1:7" ht="26.4" x14ac:dyDescent="0.25">
      <c r="A3020" s="153" t="str">
        <f>+Identification!$C$4</f>
        <v>100000001</v>
      </c>
      <c r="B3020" s="153" t="s">
        <v>356</v>
      </c>
      <c r="C3020" s="48" t="s">
        <v>450</v>
      </c>
      <c r="D3020" s="89" t="str">
        <f t="shared" si="323"/>
        <v>dispo_perso</v>
      </c>
      <c r="E3020" s="90">
        <f>HLOOKUP(D3020,Analytique_compte!$A$3:$S$4,2,FALSE)</f>
        <v>8</v>
      </c>
      <c r="F3020" s="90" t="str">
        <f t="shared" si="321"/>
        <v>Analytique_compte_PCP90_dispo_perso</v>
      </c>
      <c r="G3020" s="154">
        <f t="shared" si="322"/>
        <v>0</v>
      </c>
    </row>
    <row r="3021" spans="1:7" ht="26.4" x14ac:dyDescent="0.25">
      <c r="A3021" s="153" t="str">
        <f>+Identification!$C$4</f>
        <v>100000001</v>
      </c>
      <c r="B3021" s="153" t="s">
        <v>356</v>
      </c>
      <c r="C3021" s="50" t="s">
        <v>467</v>
      </c>
      <c r="D3021" s="89" t="str">
        <f t="shared" si="323"/>
        <v>dispo_perso</v>
      </c>
      <c r="E3021" s="90">
        <f>HLOOKUP(D3021,Analytique_compte!$A$3:$S$4,2,FALSE)</f>
        <v>8</v>
      </c>
      <c r="F3021" s="90" t="str">
        <f t="shared" si="321"/>
        <v>Analytique_compte_PCP91_dispo_perso</v>
      </c>
      <c r="G3021" s="154">
        <f t="shared" si="322"/>
        <v>0</v>
      </c>
    </row>
    <row r="3022" spans="1:7" ht="26.4" x14ac:dyDescent="0.25">
      <c r="A3022" s="153" t="str">
        <f>+Identification!$C$4</f>
        <v>100000001</v>
      </c>
      <c r="B3022" s="153" t="s">
        <v>356</v>
      </c>
      <c r="C3022" s="50" t="s">
        <v>468</v>
      </c>
      <c r="D3022" s="89" t="str">
        <f t="shared" si="323"/>
        <v>dispo_perso</v>
      </c>
      <c r="E3022" s="90">
        <f>HLOOKUP(D3022,Analytique_compte!$A$3:$S$4,2,FALSE)</f>
        <v>8</v>
      </c>
      <c r="F3022" s="90" t="str">
        <f t="shared" ref="F3022:F3046" si="324">CONCATENATE(B3022,"_",C3022,"_",D3022)</f>
        <v>Analytique_compte_PCP92_dispo_perso</v>
      </c>
      <c r="G3022" s="154">
        <f t="shared" ref="G3022:G3046" si="325">VLOOKUP(C3022,ana_compte,E3022,FALSE)</f>
        <v>0</v>
      </c>
    </row>
    <row r="3023" spans="1:7" ht="26.4" x14ac:dyDescent="0.25">
      <c r="A3023" s="153" t="str">
        <f>+Identification!$C$4</f>
        <v>100000001</v>
      </c>
      <c r="B3023" s="153" t="s">
        <v>356</v>
      </c>
      <c r="C3023" s="50" t="s">
        <v>469</v>
      </c>
      <c r="D3023" s="89" t="str">
        <f t="shared" si="323"/>
        <v>dispo_perso</v>
      </c>
      <c r="E3023" s="90">
        <f>HLOOKUP(D3023,Analytique_compte!$A$3:$S$4,2,FALSE)</f>
        <v>8</v>
      </c>
      <c r="F3023" s="90" t="str">
        <f t="shared" si="324"/>
        <v>Analytique_compte_PCP93_dispo_perso</v>
      </c>
      <c r="G3023" s="154">
        <f t="shared" si="325"/>
        <v>0</v>
      </c>
    </row>
    <row r="3024" spans="1:7" ht="26.4" x14ac:dyDescent="0.25">
      <c r="A3024" s="153" t="str">
        <f>+Identification!$C$4</f>
        <v>100000001</v>
      </c>
      <c r="B3024" s="153" t="s">
        <v>356</v>
      </c>
      <c r="C3024" s="50" t="s">
        <v>665</v>
      </c>
      <c r="D3024" s="89" t="str">
        <f t="shared" si="323"/>
        <v>dispo_perso</v>
      </c>
      <c r="E3024" s="90">
        <f>HLOOKUP(D3024,Analytique_compte!$A$3:$S$4,2,FALSE)</f>
        <v>8</v>
      </c>
      <c r="F3024" s="90" t="str">
        <f t="shared" si="324"/>
        <v>Analytique_compte_PCP94_dispo_perso</v>
      </c>
      <c r="G3024" s="154">
        <f t="shared" si="325"/>
        <v>0</v>
      </c>
    </row>
    <row r="3025" spans="1:7" ht="26.4" x14ac:dyDescent="0.25">
      <c r="A3025" s="153" t="str">
        <f>+Identification!$C$4</f>
        <v>100000001</v>
      </c>
      <c r="B3025" s="153" t="s">
        <v>356</v>
      </c>
      <c r="C3025" s="50" t="s">
        <v>666</v>
      </c>
      <c r="D3025" s="89" t="str">
        <f t="shared" si="323"/>
        <v>dispo_perso</v>
      </c>
      <c r="E3025" s="90">
        <f>HLOOKUP(D3025,Analytique_compte!$A$3:$S$4,2,FALSE)</f>
        <v>8</v>
      </c>
      <c r="F3025" s="90" t="str">
        <f t="shared" si="324"/>
        <v>Analytique_compte_PCP95_dispo_perso</v>
      </c>
      <c r="G3025" s="154">
        <f t="shared" si="325"/>
        <v>0</v>
      </c>
    </row>
    <row r="3026" spans="1:7" ht="26.4" x14ac:dyDescent="0.25">
      <c r="A3026" s="153" t="str">
        <f>+Identification!$C$4</f>
        <v>100000001</v>
      </c>
      <c r="B3026" s="153" t="s">
        <v>356</v>
      </c>
      <c r="C3026" s="50" t="s">
        <v>667</v>
      </c>
      <c r="D3026" s="89" t="str">
        <f t="shared" si="323"/>
        <v>dispo_perso</v>
      </c>
      <c r="E3026" s="90">
        <f>HLOOKUP(D3026,Analytique_compte!$A$3:$S$4,2,FALSE)</f>
        <v>8</v>
      </c>
      <c r="F3026" s="90" t="str">
        <f t="shared" si="324"/>
        <v>Analytique_compte_PCP96_dispo_perso</v>
      </c>
      <c r="G3026" s="154">
        <f t="shared" si="325"/>
        <v>0</v>
      </c>
    </row>
    <row r="3027" spans="1:7" ht="26.4" x14ac:dyDescent="0.25">
      <c r="A3027" s="153" t="str">
        <f>+Identification!$C$4</f>
        <v>100000001</v>
      </c>
      <c r="B3027" s="153" t="s">
        <v>356</v>
      </c>
      <c r="C3027" s="50" t="s">
        <v>668</v>
      </c>
      <c r="D3027" s="89" t="str">
        <f t="shared" si="323"/>
        <v>dispo_perso</v>
      </c>
      <c r="E3027" s="90">
        <f>HLOOKUP(D3027,Analytique_compte!$A$3:$S$4,2,FALSE)</f>
        <v>8</v>
      </c>
      <c r="F3027" s="90" t="str">
        <f t="shared" si="324"/>
        <v>Analytique_compte_PCP97_dispo_perso</v>
      </c>
      <c r="G3027" s="154">
        <f t="shared" si="325"/>
        <v>0</v>
      </c>
    </row>
    <row r="3028" spans="1:7" ht="26.4" x14ac:dyDescent="0.25">
      <c r="A3028" s="153" t="str">
        <f>+Identification!$C$4</f>
        <v>100000001</v>
      </c>
      <c r="B3028" s="153" t="s">
        <v>356</v>
      </c>
      <c r="C3028" s="50" t="s">
        <v>669</v>
      </c>
      <c r="D3028" s="89" t="str">
        <f t="shared" si="323"/>
        <v>dispo_perso</v>
      </c>
      <c r="E3028" s="90">
        <f>HLOOKUP(D3028,Analytique_compte!$A$3:$S$4,2,FALSE)</f>
        <v>8</v>
      </c>
      <c r="F3028" s="90" t="str">
        <f t="shared" si="324"/>
        <v>Analytique_compte_PCP98_dispo_perso</v>
      </c>
      <c r="G3028" s="154">
        <f t="shared" si="325"/>
        <v>0</v>
      </c>
    </row>
    <row r="3029" spans="1:7" ht="26.4" x14ac:dyDescent="0.25">
      <c r="A3029" s="153" t="str">
        <f>+Identification!$C$4</f>
        <v>100000001</v>
      </c>
      <c r="B3029" s="153" t="s">
        <v>356</v>
      </c>
      <c r="C3029" s="50" t="s">
        <v>670</v>
      </c>
      <c r="D3029" s="89" t="str">
        <f t="shared" si="323"/>
        <v>dispo_perso</v>
      </c>
      <c r="E3029" s="90">
        <f>HLOOKUP(D3029,Analytique_compte!$A$3:$S$4,2,FALSE)</f>
        <v>8</v>
      </c>
      <c r="F3029" s="90" t="str">
        <f t="shared" si="324"/>
        <v>Analytique_compte_PCP99_dispo_perso</v>
      </c>
      <c r="G3029" s="154">
        <f t="shared" si="325"/>
        <v>0</v>
      </c>
    </row>
    <row r="3030" spans="1:7" ht="26.4" x14ac:dyDescent="0.25">
      <c r="A3030" s="153" t="str">
        <f>+Identification!$C$4</f>
        <v>100000001</v>
      </c>
      <c r="B3030" s="153" t="s">
        <v>356</v>
      </c>
      <c r="C3030" s="50" t="s">
        <v>671</v>
      </c>
      <c r="D3030" s="89" t="str">
        <f t="shared" si="323"/>
        <v>dispo_perso</v>
      </c>
      <c r="E3030" s="90">
        <f>HLOOKUP(D3030,Analytique_compte!$A$3:$S$4,2,FALSE)</f>
        <v>8</v>
      </c>
      <c r="F3030" s="90" t="str">
        <f t="shared" si="324"/>
        <v>Analytique_compte_PCP100_dispo_perso</v>
      </c>
      <c r="G3030" s="154">
        <f t="shared" si="325"/>
        <v>0</v>
      </c>
    </row>
    <row r="3031" spans="1:7" ht="26.4" x14ac:dyDescent="0.25">
      <c r="A3031" s="153" t="str">
        <f>+Identification!$C$4</f>
        <v>100000001</v>
      </c>
      <c r="B3031" s="153" t="s">
        <v>356</v>
      </c>
      <c r="C3031" s="50" t="s">
        <v>672</v>
      </c>
      <c r="D3031" s="89" t="str">
        <f t="shared" si="323"/>
        <v>dispo_perso</v>
      </c>
      <c r="E3031" s="90">
        <f>HLOOKUP(D3031,Analytique_compte!$A$3:$S$4,2,FALSE)</f>
        <v>8</v>
      </c>
      <c r="F3031" s="90" t="str">
        <f t="shared" si="324"/>
        <v>Analytique_compte_PCP101_dispo_perso</v>
      </c>
      <c r="G3031" s="154">
        <f t="shared" si="325"/>
        <v>0</v>
      </c>
    </row>
    <row r="3032" spans="1:7" ht="26.4" x14ac:dyDescent="0.25">
      <c r="A3032" s="153" t="str">
        <f>+Identification!$C$4</f>
        <v>100000001</v>
      </c>
      <c r="B3032" s="153" t="s">
        <v>356</v>
      </c>
      <c r="C3032" s="50" t="s">
        <v>673</v>
      </c>
      <c r="D3032" s="89" t="str">
        <f t="shared" si="323"/>
        <v>dispo_perso</v>
      </c>
      <c r="E3032" s="90">
        <f>HLOOKUP(D3032,Analytique_compte!$A$3:$S$4,2,FALSE)</f>
        <v>8</v>
      </c>
      <c r="F3032" s="90" t="str">
        <f t="shared" si="324"/>
        <v>Analytique_compte_PCP102_dispo_perso</v>
      </c>
      <c r="G3032" s="154">
        <f t="shared" si="325"/>
        <v>0</v>
      </c>
    </row>
    <row r="3033" spans="1:7" ht="26.4" x14ac:dyDescent="0.25">
      <c r="A3033" s="153" t="str">
        <f>+Identification!$C$4</f>
        <v>100000001</v>
      </c>
      <c r="B3033" s="153" t="s">
        <v>356</v>
      </c>
      <c r="C3033" s="50" t="s">
        <v>674</v>
      </c>
      <c r="D3033" s="89" t="str">
        <f t="shared" si="323"/>
        <v>dispo_perso</v>
      </c>
      <c r="E3033" s="90">
        <f>HLOOKUP(D3033,Analytique_compte!$A$3:$S$4,2,FALSE)</f>
        <v>8</v>
      </c>
      <c r="F3033" s="90" t="str">
        <f t="shared" si="324"/>
        <v>Analytique_compte_PCP103_dispo_perso</v>
      </c>
      <c r="G3033" s="154">
        <f t="shared" si="325"/>
        <v>0</v>
      </c>
    </row>
    <row r="3034" spans="1:7" ht="26.4" x14ac:dyDescent="0.25">
      <c r="A3034" s="153" t="str">
        <f>+Identification!$C$4</f>
        <v>100000001</v>
      </c>
      <c r="B3034" s="153" t="s">
        <v>356</v>
      </c>
      <c r="C3034" s="50" t="s">
        <v>675</v>
      </c>
      <c r="D3034" s="89" t="str">
        <f t="shared" si="323"/>
        <v>dispo_perso</v>
      </c>
      <c r="E3034" s="90">
        <f>HLOOKUP(D3034,Analytique_compte!$A$3:$S$4,2,FALSE)</f>
        <v>8</v>
      </c>
      <c r="F3034" s="90" t="str">
        <f t="shared" si="324"/>
        <v>Analytique_compte_PCP104_dispo_perso</v>
      </c>
      <c r="G3034" s="154">
        <f t="shared" si="325"/>
        <v>0</v>
      </c>
    </row>
    <row r="3035" spans="1:7" ht="26.4" x14ac:dyDescent="0.25">
      <c r="A3035" s="153" t="str">
        <f>+Identification!$C$4</f>
        <v>100000001</v>
      </c>
      <c r="B3035" s="153" t="s">
        <v>356</v>
      </c>
      <c r="C3035" s="50" t="s">
        <v>676</v>
      </c>
      <c r="D3035" s="89" t="str">
        <f t="shared" si="323"/>
        <v>dispo_perso</v>
      </c>
      <c r="E3035" s="90">
        <f>HLOOKUP(D3035,Analytique_compte!$A$3:$S$4,2,FALSE)</f>
        <v>8</v>
      </c>
      <c r="F3035" s="90" t="str">
        <f t="shared" si="324"/>
        <v>Analytique_compte_PCP105_dispo_perso</v>
      </c>
      <c r="G3035" s="154">
        <f t="shared" si="325"/>
        <v>0</v>
      </c>
    </row>
    <row r="3036" spans="1:7" ht="26.4" x14ac:dyDescent="0.25">
      <c r="A3036" s="153" t="str">
        <f>+Identification!$C$4</f>
        <v>100000001</v>
      </c>
      <c r="B3036" s="153" t="s">
        <v>356</v>
      </c>
      <c r="C3036" s="50" t="s">
        <v>677</v>
      </c>
      <c r="D3036" s="89" t="str">
        <f t="shared" si="323"/>
        <v>dispo_perso</v>
      </c>
      <c r="E3036" s="90">
        <f>HLOOKUP(D3036,Analytique_compte!$A$3:$S$4,2,FALSE)</f>
        <v>8</v>
      </c>
      <c r="F3036" s="90" t="str">
        <f t="shared" si="324"/>
        <v>Analytique_compte_PCP106_dispo_perso</v>
      </c>
      <c r="G3036" s="154">
        <f t="shared" si="325"/>
        <v>0</v>
      </c>
    </row>
    <row r="3037" spans="1:7" ht="26.4" x14ac:dyDescent="0.25">
      <c r="A3037" s="153" t="str">
        <f>+Identification!$C$4</f>
        <v>100000001</v>
      </c>
      <c r="B3037" s="153" t="s">
        <v>356</v>
      </c>
      <c r="C3037" s="50" t="s">
        <v>678</v>
      </c>
      <c r="D3037" s="89" t="str">
        <f t="shared" si="323"/>
        <v>dispo_perso</v>
      </c>
      <c r="E3037" s="90">
        <f>HLOOKUP(D3037,Analytique_compte!$A$3:$S$4,2,FALSE)</f>
        <v>8</v>
      </c>
      <c r="F3037" s="90" t="str">
        <f t="shared" si="324"/>
        <v>Analytique_compte_PCP107_dispo_perso</v>
      </c>
      <c r="G3037" s="154">
        <f t="shared" si="325"/>
        <v>0</v>
      </c>
    </row>
    <row r="3038" spans="1:7" ht="26.4" x14ac:dyDescent="0.25">
      <c r="A3038" s="153" t="str">
        <f>+Identification!$C$4</f>
        <v>100000001</v>
      </c>
      <c r="B3038" s="153" t="s">
        <v>356</v>
      </c>
      <c r="C3038" s="50" t="s">
        <v>679</v>
      </c>
      <c r="D3038" s="89" t="str">
        <f t="shared" si="323"/>
        <v>dispo_perso</v>
      </c>
      <c r="E3038" s="90">
        <f>HLOOKUP(D3038,Analytique_compte!$A$3:$S$4,2,FALSE)</f>
        <v>8</v>
      </c>
      <c r="F3038" s="90" t="str">
        <f t="shared" si="324"/>
        <v>Analytique_compte_PCP108_dispo_perso</v>
      </c>
      <c r="G3038" s="154">
        <f t="shared" si="325"/>
        <v>0</v>
      </c>
    </row>
    <row r="3039" spans="1:7" ht="26.4" x14ac:dyDescent="0.25">
      <c r="A3039" s="153" t="str">
        <f>+Identification!$C$4</f>
        <v>100000001</v>
      </c>
      <c r="B3039" s="153" t="s">
        <v>356</v>
      </c>
      <c r="C3039" s="50" t="s">
        <v>680</v>
      </c>
      <c r="D3039" s="89" t="str">
        <f t="shared" si="323"/>
        <v>dispo_perso</v>
      </c>
      <c r="E3039" s="90">
        <f>HLOOKUP(D3039,Analytique_compte!$A$3:$S$4,2,FALSE)</f>
        <v>8</v>
      </c>
      <c r="F3039" s="90" t="str">
        <f t="shared" si="324"/>
        <v>Analytique_compte_PCP109_dispo_perso</v>
      </c>
      <c r="G3039" s="154">
        <f t="shared" si="325"/>
        <v>0</v>
      </c>
    </row>
    <row r="3040" spans="1:7" ht="26.4" x14ac:dyDescent="0.25">
      <c r="A3040" s="153" t="str">
        <f>+Identification!$C$4</f>
        <v>100000001</v>
      </c>
      <c r="B3040" s="153" t="s">
        <v>356</v>
      </c>
      <c r="C3040" s="50" t="s">
        <v>681</v>
      </c>
      <c r="D3040" s="89" t="str">
        <f t="shared" si="323"/>
        <v>dispo_perso</v>
      </c>
      <c r="E3040" s="90">
        <f>HLOOKUP(D3040,Analytique_compte!$A$3:$S$4,2,FALSE)</f>
        <v>8</v>
      </c>
      <c r="F3040" s="90" t="str">
        <f t="shared" si="324"/>
        <v>Analytique_compte_PCP110_dispo_perso</v>
      </c>
      <c r="G3040" s="154">
        <f t="shared" si="325"/>
        <v>0</v>
      </c>
    </row>
    <row r="3041" spans="1:7" x14ac:dyDescent="0.25">
      <c r="A3041" s="153"/>
      <c r="B3041" s="153"/>
      <c r="C3041" s="50"/>
      <c r="D3041" s="89"/>
      <c r="E3041" s="90"/>
      <c r="F3041" s="90"/>
      <c r="G3041" s="154"/>
    </row>
    <row r="3042" spans="1:7" x14ac:dyDescent="0.25">
      <c r="A3042" s="153"/>
      <c r="B3042" s="153"/>
      <c r="C3042" s="50"/>
      <c r="D3042" s="89"/>
      <c r="E3042" s="90"/>
      <c r="F3042" s="90"/>
      <c r="G3042" s="154"/>
    </row>
    <row r="3043" spans="1:7" x14ac:dyDescent="0.25">
      <c r="A3043" s="153"/>
      <c r="B3043" s="153"/>
      <c r="C3043" s="50"/>
      <c r="D3043" s="89"/>
      <c r="E3043" s="90"/>
      <c r="F3043" s="90"/>
      <c r="G3043" s="154"/>
    </row>
    <row r="3044" spans="1:7" ht="26.4" x14ac:dyDescent="0.25">
      <c r="A3044" s="153" t="str">
        <f>+Identification!$C$4</f>
        <v>100000001</v>
      </c>
      <c r="B3044" s="153" t="s">
        <v>356</v>
      </c>
      <c r="C3044" s="50" t="s">
        <v>682</v>
      </c>
      <c r="D3044" s="89" t="str">
        <f>+D3035</f>
        <v>dispo_perso</v>
      </c>
      <c r="E3044" s="90">
        <f>HLOOKUP(D3044,Analytique_compte!$A$3:$S$4,2,FALSE)</f>
        <v>8</v>
      </c>
      <c r="F3044" s="90" t="str">
        <f t="shared" si="324"/>
        <v>Analytique_compte_PCP111_dispo_perso</v>
      </c>
      <c r="G3044" s="154">
        <f t="shared" si="325"/>
        <v>0</v>
      </c>
    </row>
    <row r="3045" spans="1:7" ht="26.4" x14ac:dyDescent="0.25">
      <c r="A3045" s="153" t="str">
        <f>+Identification!$C$4</f>
        <v>100000001</v>
      </c>
      <c r="B3045" s="153" t="s">
        <v>356</v>
      </c>
      <c r="C3045" s="50" t="s">
        <v>683</v>
      </c>
      <c r="D3045" s="89" t="str">
        <f>+D3036</f>
        <v>dispo_perso</v>
      </c>
      <c r="E3045" s="90">
        <f>HLOOKUP(D3045,Analytique_compte!$A$3:$S$4,2,FALSE)</f>
        <v>8</v>
      </c>
      <c r="F3045" s="90" t="str">
        <f t="shared" si="324"/>
        <v>Analytique_compte_PCP112_dispo_perso</v>
      </c>
      <c r="G3045" s="154">
        <f t="shared" si="325"/>
        <v>0</v>
      </c>
    </row>
    <row r="3046" spans="1:7" ht="26.4" x14ac:dyDescent="0.25">
      <c r="A3046" s="153" t="str">
        <f>+Identification!$C$4</f>
        <v>100000001</v>
      </c>
      <c r="B3046" s="153" t="s">
        <v>356</v>
      </c>
      <c r="C3046" s="50" t="s">
        <v>684</v>
      </c>
      <c r="D3046" s="89" t="str">
        <f>+D3036</f>
        <v>dispo_perso</v>
      </c>
      <c r="E3046" s="90">
        <f>HLOOKUP(D3046,Analytique_compte!$A$3:$S$4,2,FALSE)</f>
        <v>8</v>
      </c>
      <c r="F3046" s="90" t="str">
        <f t="shared" si="324"/>
        <v>Analytique_compte_PCP113_dispo_perso</v>
      </c>
      <c r="G3046" s="154">
        <f t="shared" si="325"/>
        <v>0</v>
      </c>
    </row>
    <row r="3047" spans="1:7" ht="26.4" x14ac:dyDescent="0.25">
      <c r="A3047" s="153" t="str">
        <f>+Identification!$C$4</f>
        <v>100000001</v>
      </c>
      <c r="B3047" s="153" t="s">
        <v>356</v>
      </c>
      <c r="C3047" s="50" t="s">
        <v>685</v>
      </c>
      <c r="D3047" s="89" t="str">
        <f>+D3037</f>
        <v>dispo_perso</v>
      </c>
      <c r="E3047" s="90">
        <f>HLOOKUP(D3047,Analytique_compte!$A$3:$S$4,2,FALSE)</f>
        <v>8</v>
      </c>
      <c r="F3047" s="90" t="str">
        <f t="shared" ref="F3047" si="326">CONCATENATE(B3047,"_",C3047,"_",D3047)</f>
        <v>Analytique_compte_PCP114_dispo_perso</v>
      </c>
      <c r="G3047" s="154">
        <f t="shared" ref="G3047" si="327">VLOOKUP(C3047,ana_compte,E3047,FALSE)</f>
        <v>0</v>
      </c>
    </row>
    <row r="3048" spans="1:7" ht="26.4" x14ac:dyDescent="0.25">
      <c r="A3048" s="153" t="str">
        <f>+Identification!$C$4</f>
        <v>100000001</v>
      </c>
      <c r="B3048" s="153" t="s">
        <v>356</v>
      </c>
      <c r="C3048" s="11" t="s">
        <v>266</v>
      </c>
      <c r="D3048" s="89" t="str">
        <f>+D3008</f>
        <v>dispo_perso</v>
      </c>
      <c r="E3048" s="90">
        <f>HLOOKUP(D3048,Analytique_compte!$A$3:$S$4,2,FALSE)</f>
        <v>8</v>
      </c>
      <c r="F3048" s="90" t="str">
        <f t="shared" si="315"/>
        <v>Analytique_compte_pcptot_dispo_perso</v>
      </c>
      <c r="G3048" s="154">
        <f t="shared" si="317"/>
        <v>0</v>
      </c>
    </row>
    <row r="3049" spans="1:7" ht="26.4" x14ac:dyDescent="0.25">
      <c r="A3049" s="153" t="str">
        <f>+Identification!$C$4</f>
        <v>100000001</v>
      </c>
      <c r="B3049" s="153" t="s">
        <v>356</v>
      </c>
      <c r="C3049" s="11" t="s">
        <v>342</v>
      </c>
      <c r="D3049" s="89" t="str">
        <f t="shared" si="316"/>
        <v>dispo_perso</v>
      </c>
      <c r="E3049" s="90">
        <f>HLOOKUP(D3049,Analytique_compte!$A$3:$S$4,2,FALSE)</f>
        <v>8</v>
      </c>
      <c r="F3049" s="90" t="str">
        <f t="shared" si="315"/>
        <v>Analytique_compte_solde_dispo_perso</v>
      </c>
      <c r="G3049" s="154">
        <f t="shared" si="317"/>
        <v>0</v>
      </c>
    </row>
    <row r="3050" spans="1:7" ht="26.4" x14ac:dyDescent="0.25">
      <c r="A3050" s="135" t="str">
        <f>+Identification!$C$4</f>
        <v>100000001</v>
      </c>
      <c r="B3050" s="135" t="s">
        <v>356</v>
      </c>
      <c r="C3050" s="92" t="s">
        <v>171</v>
      </c>
      <c r="D3050" s="91" t="s">
        <v>294</v>
      </c>
      <c r="E3050" s="93">
        <f>HLOOKUP(D3050,Analytique_compte!$A$3:$S$4,2,FALSE)</f>
        <v>9</v>
      </c>
      <c r="F3050" s="93" t="str">
        <f t="shared" si="315"/>
        <v>Analytique_compte_PCC1_autre_sieg</v>
      </c>
      <c r="G3050" s="143">
        <f t="shared" si="317"/>
        <v>0</v>
      </c>
    </row>
    <row r="3051" spans="1:7" ht="26.4" x14ac:dyDescent="0.25">
      <c r="A3051" s="153" t="str">
        <f>+Identification!$C$4</f>
        <v>100000001</v>
      </c>
      <c r="B3051" s="153" t="s">
        <v>356</v>
      </c>
      <c r="C3051" s="11" t="s">
        <v>172</v>
      </c>
      <c r="D3051" s="89" t="str">
        <f>+D3050</f>
        <v>autre_sieg</v>
      </c>
      <c r="E3051" s="90">
        <f>HLOOKUP(D3051,Analytique_compte!$A$3:$S$4,2,FALSE)</f>
        <v>9</v>
      </c>
      <c r="F3051" s="90" t="str">
        <f t="shared" si="315"/>
        <v>Analytique_compte_PCC2_autre_sieg</v>
      </c>
      <c r="G3051" s="154">
        <f t="shared" si="317"/>
        <v>0</v>
      </c>
    </row>
    <row r="3052" spans="1:7" ht="26.4" x14ac:dyDescent="0.25">
      <c r="A3052" s="153" t="str">
        <f>+Identification!$C$4</f>
        <v>100000001</v>
      </c>
      <c r="B3052" s="153" t="s">
        <v>356</v>
      </c>
      <c r="C3052" s="11" t="s">
        <v>173</v>
      </c>
      <c r="D3052" s="89" t="str">
        <f t="shared" ref="D3052:D3115" si="328">+D3051</f>
        <v>autre_sieg</v>
      </c>
      <c r="E3052" s="90">
        <f>HLOOKUP(D3052,Analytique_compte!$A$3:$S$4,2,FALSE)</f>
        <v>9</v>
      </c>
      <c r="F3052" s="90" t="str">
        <f t="shared" si="315"/>
        <v>Analytique_compte_PCC3_autre_sieg</v>
      </c>
      <c r="G3052" s="154">
        <f t="shared" si="317"/>
        <v>0</v>
      </c>
    </row>
    <row r="3053" spans="1:7" ht="26.4" x14ac:dyDescent="0.25">
      <c r="A3053" s="153" t="str">
        <f>+Identification!$C$4</f>
        <v>100000001</v>
      </c>
      <c r="B3053" s="153" t="s">
        <v>356</v>
      </c>
      <c r="C3053" s="11" t="s">
        <v>174</v>
      </c>
      <c r="D3053" s="89" t="str">
        <f t="shared" si="328"/>
        <v>autre_sieg</v>
      </c>
      <c r="E3053" s="90">
        <f>HLOOKUP(D3053,Analytique_compte!$A$3:$S$4,2,FALSE)</f>
        <v>9</v>
      </c>
      <c r="F3053" s="90" t="str">
        <f t="shared" si="315"/>
        <v>Analytique_compte_PCC4_autre_sieg</v>
      </c>
      <c r="G3053" s="154">
        <f t="shared" si="317"/>
        <v>0</v>
      </c>
    </row>
    <row r="3054" spans="1:7" ht="26.4" x14ac:dyDescent="0.25">
      <c r="A3054" s="153" t="str">
        <f>+Identification!$C$4</f>
        <v>100000001</v>
      </c>
      <c r="B3054" s="153" t="s">
        <v>356</v>
      </c>
      <c r="C3054" s="11" t="s">
        <v>175</v>
      </c>
      <c r="D3054" s="89" t="str">
        <f t="shared" si="328"/>
        <v>autre_sieg</v>
      </c>
      <c r="E3054" s="90">
        <f>HLOOKUP(D3054,Analytique_compte!$A$3:$S$4,2,FALSE)</f>
        <v>9</v>
      </c>
      <c r="F3054" s="90" t="str">
        <f t="shared" si="315"/>
        <v>Analytique_compte_PCC5_autre_sieg</v>
      </c>
      <c r="G3054" s="154">
        <f t="shared" si="317"/>
        <v>0</v>
      </c>
    </row>
    <row r="3055" spans="1:7" ht="26.4" x14ac:dyDescent="0.25">
      <c r="A3055" s="153" t="str">
        <f>+Identification!$C$4</f>
        <v>100000001</v>
      </c>
      <c r="B3055" s="153" t="s">
        <v>356</v>
      </c>
      <c r="C3055" s="11" t="s">
        <v>176</v>
      </c>
      <c r="D3055" s="89" t="str">
        <f t="shared" si="328"/>
        <v>autre_sieg</v>
      </c>
      <c r="E3055" s="90">
        <f>HLOOKUP(D3055,Analytique_compte!$A$3:$S$4,2,FALSE)</f>
        <v>9</v>
      </c>
      <c r="F3055" s="90" t="str">
        <f t="shared" si="315"/>
        <v>Analytique_compte_PCC6_autre_sieg</v>
      </c>
      <c r="G3055" s="154">
        <f t="shared" si="317"/>
        <v>0</v>
      </c>
    </row>
    <row r="3056" spans="1:7" ht="26.4" x14ac:dyDescent="0.25">
      <c r="A3056" s="153" t="str">
        <f>+Identification!$C$4</f>
        <v>100000001</v>
      </c>
      <c r="B3056" s="153" t="s">
        <v>356</v>
      </c>
      <c r="C3056" s="11" t="s">
        <v>177</v>
      </c>
      <c r="D3056" s="89" t="str">
        <f t="shared" si="328"/>
        <v>autre_sieg</v>
      </c>
      <c r="E3056" s="90">
        <f>HLOOKUP(D3056,Analytique_compte!$A$3:$S$4,2,FALSE)</f>
        <v>9</v>
      </c>
      <c r="F3056" s="90" t="str">
        <f t="shared" si="315"/>
        <v>Analytique_compte_PCC7_autre_sieg</v>
      </c>
      <c r="G3056" s="154">
        <f t="shared" si="317"/>
        <v>0</v>
      </c>
    </row>
    <row r="3057" spans="1:7" ht="26.4" x14ac:dyDescent="0.25">
      <c r="A3057" s="153" t="str">
        <f>+Identification!$C$4</f>
        <v>100000001</v>
      </c>
      <c r="B3057" s="153" t="s">
        <v>356</v>
      </c>
      <c r="C3057" s="11" t="s">
        <v>178</v>
      </c>
      <c r="D3057" s="89" t="str">
        <f t="shared" si="328"/>
        <v>autre_sieg</v>
      </c>
      <c r="E3057" s="90">
        <f>HLOOKUP(D3057,Analytique_compte!$A$3:$S$4,2,FALSE)</f>
        <v>9</v>
      </c>
      <c r="F3057" s="90" t="str">
        <f t="shared" si="315"/>
        <v>Analytique_compte_PCC8_autre_sieg</v>
      </c>
      <c r="G3057" s="154">
        <f t="shared" si="317"/>
        <v>0</v>
      </c>
    </row>
    <row r="3058" spans="1:7" ht="26.4" x14ac:dyDescent="0.25">
      <c r="A3058" s="153" t="str">
        <f>+Identification!$C$4</f>
        <v>100000001</v>
      </c>
      <c r="B3058" s="153" t="s">
        <v>356</v>
      </c>
      <c r="C3058" s="11" t="s">
        <v>179</v>
      </c>
      <c r="D3058" s="89" t="str">
        <f t="shared" si="328"/>
        <v>autre_sieg</v>
      </c>
      <c r="E3058" s="90">
        <f>HLOOKUP(D3058,Analytique_compte!$A$3:$S$4,2,FALSE)</f>
        <v>9</v>
      </c>
      <c r="F3058" s="90" t="str">
        <f t="shared" ref="F3058:F3121" si="329">CONCATENATE(B3058,"_",C3058,"_",D3058)</f>
        <v>Analytique_compte_PCC9_autre_sieg</v>
      </c>
      <c r="G3058" s="154">
        <f t="shared" si="317"/>
        <v>0</v>
      </c>
    </row>
    <row r="3059" spans="1:7" ht="26.4" x14ac:dyDescent="0.25">
      <c r="A3059" s="153" t="str">
        <f>+Identification!$C$4</f>
        <v>100000001</v>
      </c>
      <c r="B3059" s="153" t="s">
        <v>356</v>
      </c>
      <c r="C3059" s="11" t="s">
        <v>180</v>
      </c>
      <c r="D3059" s="89" t="str">
        <f t="shared" si="328"/>
        <v>autre_sieg</v>
      </c>
      <c r="E3059" s="90">
        <f>HLOOKUP(D3059,Analytique_compte!$A$3:$S$4,2,FALSE)</f>
        <v>9</v>
      </c>
      <c r="F3059" s="90" t="str">
        <f t="shared" si="329"/>
        <v>Analytique_compte_PCC10_autre_sieg</v>
      </c>
      <c r="G3059" s="154">
        <f t="shared" si="317"/>
        <v>0</v>
      </c>
    </row>
    <row r="3060" spans="1:7" ht="26.4" x14ac:dyDescent="0.25">
      <c r="A3060" s="153" t="str">
        <f>+Identification!$C$4</f>
        <v>100000001</v>
      </c>
      <c r="B3060" s="153" t="s">
        <v>356</v>
      </c>
      <c r="C3060" s="11" t="s">
        <v>181</v>
      </c>
      <c r="D3060" s="89" t="str">
        <f t="shared" si="328"/>
        <v>autre_sieg</v>
      </c>
      <c r="E3060" s="90">
        <f>HLOOKUP(D3060,Analytique_compte!$A$3:$S$4,2,FALSE)</f>
        <v>9</v>
      </c>
      <c r="F3060" s="90" t="str">
        <f t="shared" si="329"/>
        <v>Analytique_compte_PCC11_autre_sieg</v>
      </c>
      <c r="G3060" s="154">
        <f t="shared" si="317"/>
        <v>0</v>
      </c>
    </row>
    <row r="3061" spans="1:7" ht="26.4" x14ac:dyDescent="0.25">
      <c r="A3061" s="153" t="str">
        <f>+Identification!$C$4</f>
        <v>100000001</v>
      </c>
      <c r="B3061" s="153" t="s">
        <v>356</v>
      </c>
      <c r="C3061" s="11" t="s">
        <v>182</v>
      </c>
      <c r="D3061" s="89" t="str">
        <f t="shared" si="328"/>
        <v>autre_sieg</v>
      </c>
      <c r="E3061" s="90">
        <f>HLOOKUP(D3061,Analytique_compte!$A$3:$S$4,2,FALSE)</f>
        <v>9</v>
      </c>
      <c r="F3061" s="90" t="str">
        <f t="shared" si="329"/>
        <v>Analytique_compte_PCC12_autre_sieg</v>
      </c>
      <c r="G3061" s="154">
        <f t="shared" si="317"/>
        <v>0</v>
      </c>
    </row>
    <row r="3062" spans="1:7" ht="26.4" x14ac:dyDescent="0.25">
      <c r="A3062" s="153" t="str">
        <f>+Identification!$C$4</f>
        <v>100000001</v>
      </c>
      <c r="B3062" s="153" t="s">
        <v>356</v>
      </c>
      <c r="C3062" s="11" t="s">
        <v>183</v>
      </c>
      <c r="D3062" s="89" t="str">
        <f t="shared" si="328"/>
        <v>autre_sieg</v>
      </c>
      <c r="E3062" s="90">
        <f>HLOOKUP(D3062,Analytique_compte!$A$3:$S$4,2,FALSE)</f>
        <v>9</v>
      </c>
      <c r="F3062" s="90" t="str">
        <f t="shared" si="329"/>
        <v>Analytique_compte_PCC13_autre_sieg</v>
      </c>
      <c r="G3062" s="154">
        <f t="shared" si="317"/>
        <v>0</v>
      </c>
    </row>
    <row r="3063" spans="1:7" ht="26.4" x14ac:dyDescent="0.25">
      <c r="A3063" s="153" t="str">
        <f>+Identification!$C$4</f>
        <v>100000001</v>
      </c>
      <c r="B3063" s="153" t="s">
        <v>356</v>
      </c>
      <c r="C3063" s="11" t="s">
        <v>184</v>
      </c>
      <c r="D3063" s="89" t="str">
        <f t="shared" si="328"/>
        <v>autre_sieg</v>
      </c>
      <c r="E3063" s="90">
        <f>HLOOKUP(D3063,Analytique_compte!$A$3:$S$4,2,FALSE)</f>
        <v>9</v>
      </c>
      <c r="F3063" s="90" t="str">
        <f t="shared" si="329"/>
        <v>Analytique_compte_PCC14_autre_sieg</v>
      </c>
      <c r="G3063" s="154">
        <f t="shared" si="317"/>
        <v>0</v>
      </c>
    </row>
    <row r="3064" spans="1:7" ht="26.4" x14ac:dyDescent="0.25">
      <c r="A3064" s="153" t="str">
        <f>+Identification!$C$4</f>
        <v>100000001</v>
      </c>
      <c r="B3064" s="153" t="s">
        <v>356</v>
      </c>
      <c r="C3064" s="11" t="s">
        <v>185</v>
      </c>
      <c r="D3064" s="89" t="str">
        <f t="shared" si="328"/>
        <v>autre_sieg</v>
      </c>
      <c r="E3064" s="90">
        <f>HLOOKUP(D3064,Analytique_compte!$A$3:$S$4,2,FALSE)</f>
        <v>9</v>
      </c>
      <c r="F3064" s="90" t="str">
        <f t="shared" si="329"/>
        <v>Analytique_compte_PCC15_autre_sieg</v>
      </c>
      <c r="G3064" s="154">
        <f t="shared" si="317"/>
        <v>0</v>
      </c>
    </row>
    <row r="3065" spans="1:7" ht="26.4" x14ac:dyDescent="0.25">
      <c r="A3065" s="153" t="str">
        <f>+Identification!$C$4</f>
        <v>100000001</v>
      </c>
      <c r="B3065" s="153" t="s">
        <v>356</v>
      </c>
      <c r="C3065" s="11" t="s">
        <v>186</v>
      </c>
      <c r="D3065" s="89" t="str">
        <f t="shared" si="328"/>
        <v>autre_sieg</v>
      </c>
      <c r="E3065" s="90">
        <f>HLOOKUP(D3065,Analytique_compte!$A$3:$S$4,2,FALSE)</f>
        <v>9</v>
      </c>
      <c r="F3065" s="90" t="str">
        <f t="shared" si="329"/>
        <v>Analytique_compte_PCC16_autre_sieg</v>
      </c>
      <c r="G3065" s="154">
        <f t="shared" si="317"/>
        <v>0</v>
      </c>
    </row>
    <row r="3066" spans="1:7" ht="26.4" x14ac:dyDescent="0.25">
      <c r="A3066" s="153" t="str">
        <f>+Identification!$C$4</f>
        <v>100000001</v>
      </c>
      <c r="B3066" s="153" t="s">
        <v>356</v>
      </c>
      <c r="C3066" s="11" t="s">
        <v>187</v>
      </c>
      <c r="D3066" s="89" t="str">
        <f t="shared" si="328"/>
        <v>autre_sieg</v>
      </c>
      <c r="E3066" s="90">
        <f>HLOOKUP(D3066,Analytique_compte!$A$3:$S$4,2,FALSE)</f>
        <v>9</v>
      </c>
      <c r="F3066" s="90" t="str">
        <f t="shared" si="329"/>
        <v>Analytique_compte_PCC17_autre_sieg</v>
      </c>
      <c r="G3066" s="154">
        <f t="shared" si="317"/>
        <v>0</v>
      </c>
    </row>
    <row r="3067" spans="1:7" ht="26.4" x14ac:dyDescent="0.25">
      <c r="A3067" s="153" t="str">
        <f>+Identification!$C$4</f>
        <v>100000001</v>
      </c>
      <c r="B3067" s="153" t="s">
        <v>356</v>
      </c>
      <c r="C3067" s="11" t="s">
        <v>188</v>
      </c>
      <c r="D3067" s="89" t="str">
        <f t="shared" si="328"/>
        <v>autre_sieg</v>
      </c>
      <c r="E3067" s="90">
        <f>HLOOKUP(D3067,Analytique_compte!$A$3:$S$4,2,FALSE)</f>
        <v>9</v>
      </c>
      <c r="F3067" s="90" t="str">
        <f t="shared" si="329"/>
        <v>Analytique_compte_PCC18_autre_sieg</v>
      </c>
      <c r="G3067" s="154">
        <f t="shared" si="317"/>
        <v>0</v>
      </c>
    </row>
    <row r="3068" spans="1:7" ht="26.4" x14ac:dyDescent="0.25">
      <c r="A3068" s="153" t="str">
        <f>+Identification!$C$4</f>
        <v>100000001</v>
      </c>
      <c r="B3068" s="153" t="s">
        <v>356</v>
      </c>
      <c r="C3068" s="11" t="s">
        <v>189</v>
      </c>
      <c r="D3068" s="89" t="str">
        <f t="shared" si="328"/>
        <v>autre_sieg</v>
      </c>
      <c r="E3068" s="90">
        <f>HLOOKUP(D3068,Analytique_compte!$A$3:$S$4,2,FALSE)</f>
        <v>9</v>
      </c>
      <c r="F3068" s="90" t="str">
        <f t="shared" si="329"/>
        <v>Analytique_compte_PCC19_autre_sieg</v>
      </c>
      <c r="G3068" s="154">
        <f t="shared" si="317"/>
        <v>0</v>
      </c>
    </row>
    <row r="3069" spans="1:7" ht="26.4" x14ac:dyDescent="0.25">
      <c r="A3069" s="153" t="str">
        <f>+Identification!$C$4</f>
        <v>100000001</v>
      </c>
      <c r="B3069" s="153" t="s">
        <v>356</v>
      </c>
      <c r="C3069" s="11" t="s">
        <v>190</v>
      </c>
      <c r="D3069" s="89" t="str">
        <f t="shared" si="328"/>
        <v>autre_sieg</v>
      </c>
      <c r="E3069" s="90">
        <f>HLOOKUP(D3069,Analytique_compte!$A$3:$S$4,2,FALSE)</f>
        <v>9</v>
      </c>
      <c r="F3069" s="90" t="str">
        <f t="shared" si="329"/>
        <v>Analytique_compte_PCC20_autre_sieg</v>
      </c>
      <c r="G3069" s="154">
        <f t="shared" si="317"/>
        <v>0</v>
      </c>
    </row>
    <row r="3070" spans="1:7" ht="26.4" x14ac:dyDescent="0.25">
      <c r="A3070" s="153" t="str">
        <f>+Identification!$C$4</f>
        <v>100000001</v>
      </c>
      <c r="B3070" s="153" t="s">
        <v>356</v>
      </c>
      <c r="C3070" s="11" t="s">
        <v>191</v>
      </c>
      <c r="D3070" s="89" t="str">
        <f t="shared" si="328"/>
        <v>autre_sieg</v>
      </c>
      <c r="E3070" s="90">
        <f>HLOOKUP(D3070,Analytique_compte!$A$3:$S$4,2,FALSE)</f>
        <v>9</v>
      </c>
      <c r="F3070" s="90" t="str">
        <f t="shared" si="329"/>
        <v>Analytique_compte_PCC21_autre_sieg</v>
      </c>
      <c r="G3070" s="154">
        <f t="shared" si="317"/>
        <v>0</v>
      </c>
    </row>
    <row r="3071" spans="1:7" ht="26.4" x14ac:dyDescent="0.25">
      <c r="A3071" s="153" t="str">
        <f>+Identification!$C$4</f>
        <v>100000001</v>
      </c>
      <c r="B3071" s="153" t="s">
        <v>356</v>
      </c>
      <c r="C3071" s="11" t="s">
        <v>192</v>
      </c>
      <c r="D3071" s="89" t="str">
        <f t="shared" si="328"/>
        <v>autre_sieg</v>
      </c>
      <c r="E3071" s="90">
        <f>HLOOKUP(D3071,Analytique_compte!$A$3:$S$4,2,FALSE)</f>
        <v>9</v>
      </c>
      <c r="F3071" s="90" t="str">
        <f t="shared" si="329"/>
        <v>Analytique_compte_PCC22_autre_sieg</v>
      </c>
      <c r="G3071" s="154">
        <f t="shared" si="317"/>
        <v>0</v>
      </c>
    </row>
    <row r="3072" spans="1:7" ht="26.4" x14ac:dyDescent="0.25">
      <c r="A3072" s="153" t="str">
        <f>+Identification!$C$4</f>
        <v>100000001</v>
      </c>
      <c r="B3072" s="153" t="s">
        <v>356</v>
      </c>
      <c r="C3072" s="11" t="s">
        <v>193</v>
      </c>
      <c r="D3072" s="89" t="str">
        <f t="shared" si="328"/>
        <v>autre_sieg</v>
      </c>
      <c r="E3072" s="90">
        <f>HLOOKUP(D3072,Analytique_compte!$A$3:$S$4,2,FALSE)</f>
        <v>9</v>
      </c>
      <c r="F3072" s="90" t="str">
        <f t="shared" si="329"/>
        <v>Analytique_compte_PCC23_autre_sieg</v>
      </c>
      <c r="G3072" s="154">
        <f t="shared" si="317"/>
        <v>0</v>
      </c>
    </row>
    <row r="3073" spans="1:7" ht="26.4" x14ac:dyDescent="0.25">
      <c r="A3073" s="153" t="str">
        <f>+Identification!$C$4</f>
        <v>100000001</v>
      </c>
      <c r="B3073" s="153" t="s">
        <v>356</v>
      </c>
      <c r="C3073" s="11" t="s">
        <v>194</v>
      </c>
      <c r="D3073" s="89" t="str">
        <f t="shared" si="328"/>
        <v>autre_sieg</v>
      </c>
      <c r="E3073" s="90">
        <f>HLOOKUP(D3073,Analytique_compte!$A$3:$S$4,2,FALSE)</f>
        <v>9</v>
      </c>
      <c r="F3073" s="90" t="str">
        <f t="shared" si="329"/>
        <v>Analytique_compte_PCC24_autre_sieg</v>
      </c>
      <c r="G3073" s="154">
        <f t="shared" si="317"/>
        <v>0</v>
      </c>
    </row>
    <row r="3074" spans="1:7" ht="26.4" x14ac:dyDescent="0.25">
      <c r="A3074" s="153" t="str">
        <f>+Identification!$C$4</f>
        <v>100000001</v>
      </c>
      <c r="B3074" s="153" t="s">
        <v>356</v>
      </c>
      <c r="C3074" s="11" t="s">
        <v>195</v>
      </c>
      <c r="D3074" s="89" t="str">
        <f t="shared" si="328"/>
        <v>autre_sieg</v>
      </c>
      <c r="E3074" s="90">
        <f>HLOOKUP(D3074,Analytique_compte!$A$3:$S$4,2,FALSE)</f>
        <v>9</v>
      </c>
      <c r="F3074" s="90" t="str">
        <f t="shared" si="329"/>
        <v>Analytique_compte_PCC25_autre_sieg</v>
      </c>
      <c r="G3074" s="154">
        <f t="shared" si="317"/>
        <v>0</v>
      </c>
    </row>
    <row r="3075" spans="1:7" ht="26.4" x14ac:dyDescent="0.25">
      <c r="A3075" s="153" t="str">
        <f>+Identification!$C$4</f>
        <v>100000001</v>
      </c>
      <c r="B3075" s="153" t="s">
        <v>356</v>
      </c>
      <c r="C3075" s="11" t="s">
        <v>196</v>
      </c>
      <c r="D3075" s="89" t="str">
        <f t="shared" si="328"/>
        <v>autre_sieg</v>
      </c>
      <c r="E3075" s="90">
        <f>HLOOKUP(D3075,Analytique_compte!$A$3:$S$4,2,FALSE)</f>
        <v>9</v>
      </c>
      <c r="F3075" s="90" t="str">
        <f t="shared" si="329"/>
        <v>Analytique_compte_PCC26_autre_sieg</v>
      </c>
      <c r="G3075" s="154">
        <f t="shared" si="317"/>
        <v>0</v>
      </c>
    </row>
    <row r="3076" spans="1:7" ht="26.4" x14ac:dyDescent="0.25">
      <c r="A3076" s="153" t="str">
        <f>+Identification!$C$4</f>
        <v>100000001</v>
      </c>
      <c r="B3076" s="153" t="s">
        <v>356</v>
      </c>
      <c r="C3076" s="11" t="s">
        <v>197</v>
      </c>
      <c r="D3076" s="89" t="str">
        <f t="shared" si="328"/>
        <v>autre_sieg</v>
      </c>
      <c r="E3076" s="90">
        <f>HLOOKUP(D3076,Analytique_compte!$A$3:$S$4,2,FALSE)</f>
        <v>9</v>
      </c>
      <c r="F3076" s="90" t="str">
        <f t="shared" si="329"/>
        <v>Analytique_compte_PCC27_autre_sieg</v>
      </c>
      <c r="G3076" s="154">
        <f t="shared" ref="G3076:G3139" si="330">VLOOKUP(C3076,ana_compte,E3076,FALSE)</f>
        <v>0</v>
      </c>
    </row>
    <row r="3077" spans="1:7" ht="26.4" x14ac:dyDescent="0.25">
      <c r="A3077" s="153" t="str">
        <f>+Identification!$C$4</f>
        <v>100000001</v>
      </c>
      <c r="B3077" s="153" t="s">
        <v>356</v>
      </c>
      <c r="C3077" s="11" t="s">
        <v>198</v>
      </c>
      <c r="D3077" s="89" t="str">
        <f t="shared" si="328"/>
        <v>autre_sieg</v>
      </c>
      <c r="E3077" s="90">
        <f>HLOOKUP(D3077,Analytique_compte!$A$3:$S$4,2,FALSE)</f>
        <v>9</v>
      </c>
      <c r="F3077" s="90" t="str">
        <f t="shared" si="329"/>
        <v>Analytique_compte_PCC28_autre_sieg</v>
      </c>
      <c r="G3077" s="154">
        <f t="shared" si="330"/>
        <v>0</v>
      </c>
    </row>
    <row r="3078" spans="1:7" ht="26.4" x14ac:dyDescent="0.25">
      <c r="A3078" s="153" t="str">
        <f>+Identification!$C$4</f>
        <v>100000001</v>
      </c>
      <c r="B3078" s="153" t="s">
        <v>356</v>
      </c>
      <c r="C3078" s="11" t="s">
        <v>199</v>
      </c>
      <c r="D3078" s="89" t="str">
        <f t="shared" si="328"/>
        <v>autre_sieg</v>
      </c>
      <c r="E3078" s="90">
        <f>HLOOKUP(D3078,Analytique_compte!$A$3:$S$4,2,FALSE)</f>
        <v>9</v>
      </c>
      <c r="F3078" s="90" t="str">
        <f t="shared" si="329"/>
        <v>Analytique_compte_PCC29_autre_sieg</v>
      </c>
      <c r="G3078" s="154">
        <f t="shared" si="330"/>
        <v>0</v>
      </c>
    </row>
    <row r="3079" spans="1:7" ht="26.4" x14ac:dyDescent="0.25">
      <c r="A3079" s="153" t="str">
        <f>+Identification!$C$4</f>
        <v>100000001</v>
      </c>
      <c r="B3079" s="153" t="s">
        <v>356</v>
      </c>
      <c r="C3079" s="11" t="s">
        <v>200</v>
      </c>
      <c r="D3079" s="89" t="str">
        <f t="shared" si="328"/>
        <v>autre_sieg</v>
      </c>
      <c r="E3079" s="90">
        <f>HLOOKUP(D3079,Analytique_compte!$A$3:$S$4,2,FALSE)</f>
        <v>9</v>
      </c>
      <c r="F3079" s="90" t="str">
        <f t="shared" si="329"/>
        <v>Analytique_compte_PCC30_autre_sieg</v>
      </c>
      <c r="G3079" s="154">
        <f t="shared" si="330"/>
        <v>0</v>
      </c>
    </row>
    <row r="3080" spans="1:7" ht="26.4" x14ac:dyDescent="0.25">
      <c r="A3080" s="153" t="str">
        <f>+Identification!$C$4</f>
        <v>100000001</v>
      </c>
      <c r="B3080" s="153" t="s">
        <v>356</v>
      </c>
      <c r="C3080" s="11" t="s">
        <v>201</v>
      </c>
      <c r="D3080" s="89" t="str">
        <f t="shared" si="328"/>
        <v>autre_sieg</v>
      </c>
      <c r="E3080" s="90">
        <f>HLOOKUP(D3080,Analytique_compte!$A$3:$S$4,2,FALSE)</f>
        <v>9</v>
      </c>
      <c r="F3080" s="90" t="str">
        <f t="shared" si="329"/>
        <v>Analytique_compte_PCC31_autre_sieg</v>
      </c>
      <c r="G3080" s="154">
        <f t="shared" si="330"/>
        <v>0</v>
      </c>
    </row>
    <row r="3081" spans="1:7" ht="26.4" x14ac:dyDescent="0.25">
      <c r="A3081" s="153" t="str">
        <f>+Identification!$C$4</f>
        <v>100000001</v>
      </c>
      <c r="B3081" s="153" t="s">
        <v>356</v>
      </c>
      <c r="C3081" s="11" t="s">
        <v>202</v>
      </c>
      <c r="D3081" s="89" t="str">
        <f t="shared" si="328"/>
        <v>autre_sieg</v>
      </c>
      <c r="E3081" s="90">
        <f>HLOOKUP(D3081,Analytique_compte!$A$3:$S$4,2,FALSE)</f>
        <v>9</v>
      </c>
      <c r="F3081" s="90" t="str">
        <f t="shared" si="329"/>
        <v>Analytique_compte_PCC32_autre_sieg</v>
      </c>
      <c r="G3081" s="154">
        <f t="shared" si="330"/>
        <v>0</v>
      </c>
    </row>
    <row r="3082" spans="1:7" ht="26.4" x14ac:dyDescent="0.25">
      <c r="A3082" s="153" t="str">
        <f>+Identification!$C$4</f>
        <v>100000001</v>
      </c>
      <c r="B3082" s="153" t="s">
        <v>356</v>
      </c>
      <c r="C3082" s="11" t="s">
        <v>203</v>
      </c>
      <c r="D3082" s="89" t="str">
        <f t="shared" si="328"/>
        <v>autre_sieg</v>
      </c>
      <c r="E3082" s="90">
        <f>HLOOKUP(D3082,Analytique_compte!$A$3:$S$4,2,FALSE)</f>
        <v>9</v>
      </c>
      <c r="F3082" s="90" t="str">
        <f t="shared" si="329"/>
        <v>Analytique_compte_PCC33_autre_sieg</v>
      </c>
      <c r="G3082" s="154">
        <f t="shared" si="330"/>
        <v>0</v>
      </c>
    </row>
    <row r="3083" spans="1:7" ht="26.4" x14ac:dyDescent="0.25">
      <c r="A3083" s="153" t="str">
        <f>+Identification!$C$4</f>
        <v>100000001</v>
      </c>
      <c r="B3083" s="153" t="s">
        <v>356</v>
      </c>
      <c r="C3083" s="11" t="s">
        <v>204</v>
      </c>
      <c r="D3083" s="89" t="str">
        <f t="shared" si="328"/>
        <v>autre_sieg</v>
      </c>
      <c r="E3083" s="90">
        <f>HLOOKUP(D3083,Analytique_compte!$A$3:$S$4,2,FALSE)</f>
        <v>9</v>
      </c>
      <c r="F3083" s="90" t="str">
        <f t="shared" si="329"/>
        <v>Analytique_compte_PCC34_autre_sieg</v>
      </c>
      <c r="G3083" s="154">
        <f t="shared" si="330"/>
        <v>0</v>
      </c>
    </row>
    <row r="3084" spans="1:7" ht="26.4" x14ac:dyDescent="0.25">
      <c r="A3084" s="153" t="str">
        <f>+Identification!$C$4</f>
        <v>100000001</v>
      </c>
      <c r="B3084" s="153" t="s">
        <v>356</v>
      </c>
      <c r="C3084" s="11" t="s">
        <v>205</v>
      </c>
      <c r="D3084" s="89" t="str">
        <f t="shared" si="328"/>
        <v>autre_sieg</v>
      </c>
      <c r="E3084" s="90">
        <f>HLOOKUP(D3084,Analytique_compte!$A$3:$S$4,2,FALSE)</f>
        <v>9</v>
      </c>
      <c r="F3084" s="90" t="str">
        <f t="shared" si="329"/>
        <v>Analytique_compte_PCC35_autre_sieg</v>
      </c>
      <c r="G3084" s="154">
        <f t="shared" si="330"/>
        <v>0</v>
      </c>
    </row>
    <row r="3085" spans="1:7" ht="26.4" x14ac:dyDescent="0.25">
      <c r="A3085" s="153" t="str">
        <f>+Identification!$C$4</f>
        <v>100000001</v>
      </c>
      <c r="B3085" s="153" t="s">
        <v>356</v>
      </c>
      <c r="C3085" s="11" t="s">
        <v>206</v>
      </c>
      <c r="D3085" s="89" t="str">
        <f t="shared" si="328"/>
        <v>autre_sieg</v>
      </c>
      <c r="E3085" s="90">
        <f>HLOOKUP(D3085,Analytique_compte!$A$3:$S$4,2,FALSE)</f>
        <v>9</v>
      </c>
      <c r="F3085" s="90" t="str">
        <f t="shared" si="329"/>
        <v>Analytique_compte_PCC36_autre_sieg</v>
      </c>
      <c r="G3085" s="154">
        <f t="shared" si="330"/>
        <v>0</v>
      </c>
    </row>
    <row r="3086" spans="1:7" ht="26.4" x14ac:dyDescent="0.25">
      <c r="A3086" s="153" t="str">
        <f>+Identification!$C$4</f>
        <v>100000001</v>
      </c>
      <c r="B3086" s="153" t="s">
        <v>356</v>
      </c>
      <c r="C3086" s="11" t="s">
        <v>207</v>
      </c>
      <c r="D3086" s="89" t="str">
        <f t="shared" si="328"/>
        <v>autre_sieg</v>
      </c>
      <c r="E3086" s="90">
        <f>HLOOKUP(D3086,Analytique_compte!$A$3:$S$4,2,FALSE)</f>
        <v>9</v>
      </c>
      <c r="F3086" s="90" t="str">
        <f t="shared" si="329"/>
        <v>Analytique_compte_PCC37_autre_sieg</v>
      </c>
      <c r="G3086" s="154">
        <f t="shared" si="330"/>
        <v>0</v>
      </c>
    </row>
    <row r="3087" spans="1:7" ht="26.4" x14ac:dyDescent="0.25">
      <c r="A3087" s="153" t="str">
        <f>+Identification!$C$4</f>
        <v>100000001</v>
      </c>
      <c r="B3087" s="153" t="s">
        <v>356</v>
      </c>
      <c r="C3087" s="11" t="s">
        <v>208</v>
      </c>
      <c r="D3087" s="89" t="str">
        <f t="shared" si="328"/>
        <v>autre_sieg</v>
      </c>
      <c r="E3087" s="90">
        <f>HLOOKUP(D3087,Analytique_compte!$A$3:$S$4,2,FALSE)</f>
        <v>9</v>
      </c>
      <c r="F3087" s="90" t="str">
        <f t="shared" si="329"/>
        <v>Analytique_compte_PCC38_autre_sieg</v>
      </c>
      <c r="G3087" s="154">
        <f t="shared" si="330"/>
        <v>0</v>
      </c>
    </row>
    <row r="3088" spans="1:7" ht="26.4" x14ac:dyDescent="0.25">
      <c r="A3088" s="153" t="str">
        <f>+Identification!$C$4</f>
        <v>100000001</v>
      </c>
      <c r="B3088" s="153" t="s">
        <v>356</v>
      </c>
      <c r="C3088" s="11" t="s">
        <v>209</v>
      </c>
      <c r="D3088" s="89" t="str">
        <f t="shared" si="328"/>
        <v>autre_sieg</v>
      </c>
      <c r="E3088" s="90">
        <f>HLOOKUP(D3088,Analytique_compte!$A$3:$S$4,2,FALSE)</f>
        <v>9</v>
      </c>
      <c r="F3088" s="90" t="str">
        <f t="shared" si="329"/>
        <v>Analytique_compte_PCC39_autre_sieg</v>
      </c>
      <c r="G3088" s="154">
        <f t="shared" si="330"/>
        <v>0</v>
      </c>
    </row>
    <row r="3089" spans="1:7" ht="26.4" x14ac:dyDescent="0.25">
      <c r="A3089" s="153" t="str">
        <f>+Identification!$C$4</f>
        <v>100000001</v>
      </c>
      <c r="B3089" s="153" t="s">
        <v>356</v>
      </c>
      <c r="C3089" s="11" t="s">
        <v>210</v>
      </c>
      <c r="D3089" s="89" t="str">
        <f t="shared" si="328"/>
        <v>autre_sieg</v>
      </c>
      <c r="E3089" s="90">
        <f>HLOOKUP(D3089,Analytique_compte!$A$3:$S$4,2,FALSE)</f>
        <v>9</v>
      </c>
      <c r="F3089" s="90" t="str">
        <f t="shared" si="329"/>
        <v>Analytique_compte_PCC40_autre_sieg</v>
      </c>
      <c r="G3089" s="154">
        <f t="shared" si="330"/>
        <v>0</v>
      </c>
    </row>
    <row r="3090" spans="1:7" ht="26.4" x14ac:dyDescent="0.25">
      <c r="A3090" s="153" t="str">
        <f>+Identification!$C$4</f>
        <v>100000001</v>
      </c>
      <c r="B3090" s="153" t="s">
        <v>356</v>
      </c>
      <c r="C3090" s="11" t="s">
        <v>211</v>
      </c>
      <c r="D3090" s="89" t="str">
        <f t="shared" si="328"/>
        <v>autre_sieg</v>
      </c>
      <c r="E3090" s="90">
        <f>HLOOKUP(D3090,Analytique_compte!$A$3:$S$4,2,FALSE)</f>
        <v>9</v>
      </c>
      <c r="F3090" s="90" t="str">
        <f t="shared" si="329"/>
        <v>Analytique_compte_PCC41_autre_sieg</v>
      </c>
      <c r="G3090" s="154">
        <f t="shared" si="330"/>
        <v>0</v>
      </c>
    </row>
    <row r="3091" spans="1:7" ht="26.4" x14ac:dyDescent="0.25">
      <c r="A3091" s="153" t="str">
        <f>+Identification!$C$4</f>
        <v>100000001</v>
      </c>
      <c r="B3091" s="153" t="s">
        <v>356</v>
      </c>
      <c r="C3091" s="11" t="s">
        <v>212</v>
      </c>
      <c r="D3091" s="89" t="str">
        <f t="shared" si="328"/>
        <v>autre_sieg</v>
      </c>
      <c r="E3091" s="90">
        <f>HLOOKUP(D3091,Analytique_compte!$A$3:$S$4,2,FALSE)</f>
        <v>9</v>
      </c>
      <c r="F3091" s="90" t="str">
        <f t="shared" si="329"/>
        <v>Analytique_compte_PCC42_autre_sieg</v>
      </c>
      <c r="G3091" s="154">
        <f t="shared" si="330"/>
        <v>0</v>
      </c>
    </row>
    <row r="3092" spans="1:7" ht="26.4" x14ac:dyDescent="0.25">
      <c r="A3092" s="153" t="str">
        <f>+Identification!$C$4</f>
        <v>100000001</v>
      </c>
      <c r="B3092" s="153" t="s">
        <v>356</v>
      </c>
      <c r="C3092" s="11" t="s">
        <v>213</v>
      </c>
      <c r="D3092" s="89" t="str">
        <f t="shared" si="328"/>
        <v>autre_sieg</v>
      </c>
      <c r="E3092" s="90">
        <f>HLOOKUP(D3092,Analytique_compte!$A$3:$S$4,2,FALSE)</f>
        <v>9</v>
      </c>
      <c r="F3092" s="90" t="str">
        <f t="shared" si="329"/>
        <v>Analytique_compte_PCC43_autre_sieg</v>
      </c>
      <c r="G3092" s="154">
        <f t="shared" si="330"/>
        <v>0</v>
      </c>
    </row>
    <row r="3093" spans="1:7" ht="26.4" x14ac:dyDescent="0.25">
      <c r="A3093" s="153" t="str">
        <f>+Identification!$C$4</f>
        <v>100000001</v>
      </c>
      <c r="B3093" s="153" t="s">
        <v>356</v>
      </c>
      <c r="C3093" s="11" t="s">
        <v>214</v>
      </c>
      <c r="D3093" s="89" t="str">
        <f t="shared" si="328"/>
        <v>autre_sieg</v>
      </c>
      <c r="E3093" s="90">
        <f>HLOOKUP(D3093,Analytique_compte!$A$3:$S$4,2,FALSE)</f>
        <v>9</v>
      </c>
      <c r="F3093" s="90" t="str">
        <f t="shared" si="329"/>
        <v>Analytique_compte_PCC44_autre_sieg</v>
      </c>
      <c r="G3093" s="154">
        <f t="shared" si="330"/>
        <v>0</v>
      </c>
    </row>
    <row r="3094" spans="1:7" ht="26.4" x14ac:dyDescent="0.25">
      <c r="A3094" s="153" t="str">
        <f>+Identification!$C$4</f>
        <v>100000001</v>
      </c>
      <c r="B3094" s="153" t="s">
        <v>356</v>
      </c>
      <c r="C3094" s="11" t="s">
        <v>215</v>
      </c>
      <c r="D3094" s="89" t="str">
        <f t="shared" si="328"/>
        <v>autre_sieg</v>
      </c>
      <c r="E3094" s="90">
        <f>HLOOKUP(D3094,Analytique_compte!$A$3:$S$4,2,FALSE)</f>
        <v>9</v>
      </c>
      <c r="F3094" s="90" t="str">
        <f t="shared" si="329"/>
        <v>Analytique_compte_PCC45_autre_sieg</v>
      </c>
      <c r="G3094" s="154">
        <f t="shared" si="330"/>
        <v>0</v>
      </c>
    </row>
    <row r="3095" spans="1:7" ht="26.4" x14ac:dyDescent="0.25">
      <c r="A3095" s="153" t="str">
        <f>+Identification!$C$4</f>
        <v>100000001</v>
      </c>
      <c r="B3095" s="153" t="s">
        <v>356</v>
      </c>
      <c r="C3095" s="11" t="s">
        <v>216</v>
      </c>
      <c r="D3095" s="89" t="str">
        <f t="shared" si="328"/>
        <v>autre_sieg</v>
      </c>
      <c r="E3095" s="90">
        <f>HLOOKUP(D3095,Analytique_compte!$A$3:$S$4,2,FALSE)</f>
        <v>9</v>
      </c>
      <c r="F3095" s="90" t="str">
        <f t="shared" si="329"/>
        <v>Analytique_compte_PCC46_autre_sieg</v>
      </c>
      <c r="G3095" s="154">
        <f t="shared" si="330"/>
        <v>0</v>
      </c>
    </row>
    <row r="3096" spans="1:7" ht="26.4" x14ac:dyDescent="0.25">
      <c r="A3096" s="153" t="str">
        <f>+Identification!$C$4</f>
        <v>100000001</v>
      </c>
      <c r="B3096" s="153" t="s">
        <v>356</v>
      </c>
      <c r="C3096" s="11" t="s">
        <v>217</v>
      </c>
      <c r="D3096" s="89" t="str">
        <f t="shared" si="328"/>
        <v>autre_sieg</v>
      </c>
      <c r="E3096" s="90">
        <f>HLOOKUP(D3096,Analytique_compte!$A$3:$S$4,2,FALSE)</f>
        <v>9</v>
      </c>
      <c r="F3096" s="90" t="str">
        <f t="shared" si="329"/>
        <v>Analytique_compte_PCC47_autre_sieg</v>
      </c>
      <c r="G3096" s="154">
        <f t="shared" si="330"/>
        <v>0</v>
      </c>
    </row>
    <row r="3097" spans="1:7" ht="26.4" x14ac:dyDescent="0.25">
      <c r="A3097" s="153" t="str">
        <f>+Identification!$C$4</f>
        <v>100000001</v>
      </c>
      <c r="B3097" s="153" t="s">
        <v>356</v>
      </c>
      <c r="C3097" s="11" t="s">
        <v>218</v>
      </c>
      <c r="D3097" s="89" t="str">
        <f t="shared" si="328"/>
        <v>autre_sieg</v>
      </c>
      <c r="E3097" s="90">
        <f>HLOOKUP(D3097,Analytique_compte!$A$3:$S$4,2,FALSE)</f>
        <v>9</v>
      </c>
      <c r="F3097" s="90" t="str">
        <f t="shared" si="329"/>
        <v>Analytique_compte_PCC48_autre_sieg</v>
      </c>
      <c r="G3097" s="154">
        <f t="shared" si="330"/>
        <v>0</v>
      </c>
    </row>
    <row r="3098" spans="1:7" ht="26.4" x14ac:dyDescent="0.25">
      <c r="A3098" s="153" t="str">
        <f>+Identification!$C$4</f>
        <v>100000001</v>
      </c>
      <c r="B3098" s="153" t="s">
        <v>356</v>
      </c>
      <c r="C3098" s="11" t="s">
        <v>219</v>
      </c>
      <c r="D3098" s="89" t="str">
        <f t="shared" si="328"/>
        <v>autre_sieg</v>
      </c>
      <c r="E3098" s="90">
        <f>HLOOKUP(D3098,Analytique_compte!$A$3:$S$4,2,FALSE)</f>
        <v>9</v>
      </c>
      <c r="F3098" s="90" t="str">
        <f t="shared" si="329"/>
        <v>Analytique_compte_PCC49_autre_sieg</v>
      </c>
      <c r="G3098" s="154">
        <f t="shared" si="330"/>
        <v>0</v>
      </c>
    </row>
    <row r="3099" spans="1:7" ht="26.4" x14ac:dyDescent="0.25">
      <c r="A3099" s="153" t="str">
        <f>+Identification!$C$4</f>
        <v>100000001</v>
      </c>
      <c r="B3099" s="153" t="s">
        <v>356</v>
      </c>
      <c r="C3099" s="11" t="s">
        <v>220</v>
      </c>
      <c r="D3099" s="89" t="str">
        <f t="shared" si="328"/>
        <v>autre_sieg</v>
      </c>
      <c r="E3099" s="90">
        <f>HLOOKUP(D3099,Analytique_compte!$A$3:$S$4,2,FALSE)</f>
        <v>9</v>
      </c>
      <c r="F3099" s="90" t="str">
        <f t="shared" si="329"/>
        <v>Analytique_compte_PCC50_autre_sieg</v>
      </c>
      <c r="G3099" s="154">
        <f t="shared" si="330"/>
        <v>0</v>
      </c>
    </row>
    <row r="3100" spans="1:7" ht="26.4" x14ac:dyDescent="0.25">
      <c r="A3100" s="153" t="str">
        <f>+Identification!$C$4</f>
        <v>100000001</v>
      </c>
      <c r="B3100" s="153" t="s">
        <v>356</v>
      </c>
      <c r="C3100" s="11" t="s">
        <v>221</v>
      </c>
      <c r="D3100" s="89" t="str">
        <f t="shared" si="328"/>
        <v>autre_sieg</v>
      </c>
      <c r="E3100" s="90">
        <f>HLOOKUP(D3100,Analytique_compte!$A$3:$S$4,2,FALSE)</f>
        <v>9</v>
      </c>
      <c r="F3100" s="90" t="str">
        <f t="shared" si="329"/>
        <v>Analytique_compte_PCC51_autre_sieg</v>
      </c>
      <c r="G3100" s="154">
        <f t="shared" si="330"/>
        <v>0</v>
      </c>
    </row>
    <row r="3101" spans="1:7" ht="26.4" x14ac:dyDescent="0.25">
      <c r="A3101" s="153" t="str">
        <f>+Identification!$C$4</f>
        <v>100000001</v>
      </c>
      <c r="B3101" s="153" t="s">
        <v>356</v>
      </c>
      <c r="C3101" s="11" t="s">
        <v>222</v>
      </c>
      <c r="D3101" s="89" t="str">
        <f t="shared" si="328"/>
        <v>autre_sieg</v>
      </c>
      <c r="E3101" s="90">
        <f>HLOOKUP(D3101,Analytique_compte!$A$3:$S$4,2,FALSE)</f>
        <v>9</v>
      </c>
      <c r="F3101" s="90" t="str">
        <f t="shared" si="329"/>
        <v>Analytique_compte_PCC52_autre_sieg</v>
      </c>
      <c r="G3101" s="154">
        <f t="shared" si="330"/>
        <v>0</v>
      </c>
    </row>
    <row r="3102" spans="1:7" ht="26.4" x14ac:dyDescent="0.25">
      <c r="A3102" s="153" t="str">
        <f>+Identification!$C$4</f>
        <v>100000001</v>
      </c>
      <c r="B3102" s="153" t="s">
        <v>356</v>
      </c>
      <c r="C3102" s="11" t="s">
        <v>223</v>
      </c>
      <c r="D3102" s="89" t="str">
        <f t="shared" si="328"/>
        <v>autre_sieg</v>
      </c>
      <c r="E3102" s="90">
        <f>HLOOKUP(D3102,Analytique_compte!$A$3:$S$4,2,FALSE)</f>
        <v>9</v>
      </c>
      <c r="F3102" s="90" t="str">
        <f t="shared" si="329"/>
        <v>Analytique_compte_PCC53_autre_sieg</v>
      </c>
      <c r="G3102" s="154">
        <f t="shared" si="330"/>
        <v>0</v>
      </c>
    </row>
    <row r="3103" spans="1:7" ht="26.4" x14ac:dyDescent="0.25">
      <c r="A3103" s="153" t="str">
        <f>+Identification!$C$4</f>
        <v>100000001</v>
      </c>
      <c r="B3103" s="153" t="s">
        <v>356</v>
      </c>
      <c r="C3103" s="11" t="s">
        <v>224</v>
      </c>
      <c r="D3103" s="89" t="str">
        <f t="shared" si="328"/>
        <v>autre_sieg</v>
      </c>
      <c r="E3103" s="90">
        <f>HLOOKUP(D3103,Analytique_compte!$A$3:$S$4,2,FALSE)</f>
        <v>9</v>
      </c>
      <c r="F3103" s="90" t="str">
        <f t="shared" si="329"/>
        <v>Analytique_compte_PCC54_autre_sieg</v>
      </c>
      <c r="G3103" s="154">
        <f t="shared" si="330"/>
        <v>0</v>
      </c>
    </row>
    <row r="3104" spans="1:7" ht="26.4" x14ac:dyDescent="0.25">
      <c r="A3104" s="153" t="str">
        <f>+Identification!$C$4</f>
        <v>100000001</v>
      </c>
      <c r="B3104" s="153" t="s">
        <v>356</v>
      </c>
      <c r="C3104" s="11" t="s">
        <v>225</v>
      </c>
      <c r="D3104" s="89" t="str">
        <f t="shared" si="328"/>
        <v>autre_sieg</v>
      </c>
      <c r="E3104" s="90">
        <f>HLOOKUP(D3104,Analytique_compte!$A$3:$S$4,2,FALSE)</f>
        <v>9</v>
      </c>
      <c r="F3104" s="90" t="str">
        <f t="shared" si="329"/>
        <v>Analytique_compte_PCC55_autre_sieg</v>
      </c>
      <c r="G3104" s="154">
        <f t="shared" si="330"/>
        <v>0</v>
      </c>
    </row>
    <row r="3105" spans="1:7" ht="26.4" x14ac:dyDescent="0.25">
      <c r="A3105" s="153" t="str">
        <f>+Identification!$C$4</f>
        <v>100000001</v>
      </c>
      <c r="B3105" s="153" t="s">
        <v>356</v>
      </c>
      <c r="C3105" s="11" t="s">
        <v>226</v>
      </c>
      <c r="D3105" s="89" t="str">
        <f t="shared" si="328"/>
        <v>autre_sieg</v>
      </c>
      <c r="E3105" s="90">
        <f>HLOOKUP(D3105,Analytique_compte!$A$3:$S$4,2,FALSE)</f>
        <v>9</v>
      </c>
      <c r="F3105" s="90" t="str">
        <f t="shared" si="329"/>
        <v>Analytique_compte_PCC56_autre_sieg</v>
      </c>
      <c r="G3105" s="154">
        <f t="shared" si="330"/>
        <v>0</v>
      </c>
    </row>
    <row r="3106" spans="1:7" ht="26.4" x14ac:dyDescent="0.25">
      <c r="A3106" s="153" t="str">
        <f>+Identification!$C$4</f>
        <v>100000001</v>
      </c>
      <c r="B3106" s="153" t="s">
        <v>356</v>
      </c>
      <c r="C3106" s="11" t="s">
        <v>227</v>
      </c>
      <c r="D3106" s="89" t="str">
        <f t="shared" si="328"/>
        <v>autre_sieg</v>
      </c>
      <c r="E3106" s="90">
        <f>HLOOKUP(D3106,Analytique_compte!$A$3:$S$4,2,FALSE)</f>
        <v>9</v>
      </c>
      <c r="F3106" s="90" t="str">
        <f t="shared" si="329"/>
        <v>Analytique_compte_PCC57_autre_sieg</v>
      </c>
      <c r="G3106" s="154">
        <f t="shared" si="330"/>
        <v>0</v>
      </c>
    </row>
    <row r="3107" spans="1:7" ht="26.4" x14ac:dyDescent="0.25">
      <c r="A3107" s="153" t="str">
        <f>+Identification!$C$4</f>
        <v>100000001</v>
      </c>
      <c r="B3107" s="153" t="s">
        <v>356</v>
      </c>
      <c r="C3107" s="11" t="s">
        <v>228</v>
      </c>
      <c r="D3107" s="89" t="str">
        <f t="shared" si="328"/>
        <v>autre_sieg</v>
      </c>
      <c r="E3107" s="90">
        <f>HLOOKUP(D3107,Analytique_compte!$A$3:$S$4,2,FALSE)</f>
        <v>9</v>
      </c>
      <c r="F3107" s="90" t="str">
        <f t="shared" si="329"/>
        <v>Analytique_compte_PCC58_autre_sieg</v>
      </c>
      <c r="G3107" s="154">
        <f t="shared" si="330"/>
        <v>0</v>
      </c>
    </row>
    <row r="3108" spans="1:7" ht="26.4" x14ac:dyDescent="0.25">
      <c r="A3108" s="153" t="str">
        <f>+Identification!$C$4</f>
        <v>100000001</v>
      </c>
      <c r="B3108" s="153" t="s">
        <v>356</v>
      </c>
      <c r="C3108" s="11" t="s">
        <v>229</v>
      </c>
      <c r="D3108" s="89" t="str">
        <f t="shared" si="328"/>
        <v>autre_sieg</v>
      </c>
      <c r="E3108" s="90">
        <f>HLOOKUP(D3108,Analytique_compte!$A$3:$S$4,2,FALSE)</f>
        <v>9</v>
      </c>
      <c r="F3108" s="90" t="str">
        <f t="shared" si="329"/>
        <v>Analytique_compte_PCC59_autre_sieg</v>
      </c>
      <c r="G3108" s="154">
        <f t="shared" si="330"/>
        <v>0</v>
      </c>
    </row>
    <row r="3109" spans="1:7" ht="26.4" x14ac:dyDescent="0.25">
      <c r="A3109" s="153" t="str">
        <f>+Identification!$C$4</f>
        <v>100000001</v>
      </c>
      <c r="B3109" s="153" t="s">
        <v>356</v>
      </c>
      <c r="C3109" s="11" t="s">
        <v>230</v>
      </c>
      <c r="D3109" s="89" t="str">
        <f t="shared" si="328"/>
        <v>autre_sieg</v>
      </c>
      <c r="E3109" s="90">
        <f>HLOOKUP(D3109,Analytique_compte!$A$3:$S$4,2,FALSE)</f>
        <v>9</v>
      </c>
      <c r="F3109" s="90" t="str">
        <f t="shared" si="329"/>
        <v>Analytique_compte_PCC60_autre_sieg</v>
      </c>
      <c r="G3109" s="154">
        <f t="shared" si="330"/>
        <v>0</v>
      </c>
    </row>
    <row r="3110" spans="1:7" ht="26.4" x14ac:dyDescent="0.25">
      <c r="A3110" s="153" t="str">
        <f>+Identification!$C$4</f>
        <v>100000001</v>
      </c>
      <c r="B3110" s="153" t="s">
        <v>356</v>
      </c>
      <c r="C3110" s="11" t="s">
        <v>231</v>
      </c>
      <c r="D3110" s="89" t="str">
        <f t="shared" si="328"/>
        <v>autre_sieg</v>
      </c>
      <c r="E3110" s="90">
        <f>HLOOKUP(D3110,Analytique_compte!$A$3:$S$4,2,FALSE)</f>
        <v>9</v>
      </c>
      <c r="F3110" s="90" t="str">
        <f t="shared" si="329"/>
        <v>Analytique_compte_PCC61_autre_sieg</v>
      </c>
      <c r="G3110" s="154">
        <f t="shared" si="330"/>
        <v>0</v>
      </c>
    </row>
    <row r="3111" spans="1:7" ht="26.4" x14ac:dyDescent="0.25">
      <c r="A3111" s="153" t="str">
        <f>+Identification!$C$4</f>
        <v>100000001</v>
      </c>
      <c r="B3111" s="153" t="s">
        <v>356</v>
      </c>
      <c r="C3111" s="11" t="s">
        <v>232</v>
      </c>
      <c r="D3111" s="89" t="str">
        <f t="shared" si="328"/>
        <v>autre_sieg</v>
      </c>
      <c r="E3111" s="90">
        <f>HLOOKUP(D3111,Analytique_compte!$A$3:$S$4,2,FALSE)</f>
        <v>9</v>
      </c>
      <c r="F3111" s="90" t="str">
        <f t="shared" si="329"/>
        <v>Analytique_compte_PCC62_autre_sieg</v>
      </c>
      <c r="G3111" s="154">
        <f t="shared" si="330"/>
        <v>0</v>
      </c>
    </row>
    <row r="3112" spans="1:7" ht="26.4" x14ac:dyDescent="0.25">
      <c r="A3112" s="153" t="str">
        <f>+Identification!$C$4</f>
        <v>100000001</v>
      </c>
      <c r="B3112" s="153" t="s">
        <v>356</v>
      </c>
      <c r="C3112" s="11" t="s">
        <v>233</v>
      </c>
      <c r="D3112" s="89" t="str">
        <f t="shared" si="328"/>
        <v>autre_sieg</v>
      </c>
      <c r="E3112" s="90">
        <f>HLOOKUP(D3112,Analytique_compte!$A$3:$S$4,2,FALSE)</f>
        <v>9</v>
      </c>
      <c r="F3112" s="90" t="str">
        <f t="shared" si="329"/>
        <v>Analytique_compte_PCC63_autre_sieg</v>
      </c>
      <c r="G3112" s="154">
        <f t="shared" si="330"/>
        <v>0</v>
      </c>
    </row>
    <row r="3113" spans="1:7" ht="26.4" x14ac:dyDescent="0.25">
      <c r="A3113" s="153" t="str">
        <f>+Identification!$C$4</f>
        <v>100000001</v>
      </c>
      <c r="B3113" s="153" t="s">
        <v>356</v>
      </c>
      <c r="C3113" s="11" t="s">
        <v>234</v>
      </c>
      <c r="D3113" s="89" t="str">
        <f t="shared" si="328"/>
        <v>autre_sieg</v>
      </c>
      <c r="E3113" s="90">
        <f>HLOOKUP(D3113,Analytique_compte!$A$3:$S$4,2,FALSE)</f>
        <v>9</v>
      </c>
      <c r="F3113" s="90" t="str">
        <f t="shared" si="329"/>
        <v>Analytique_compte_PCC64_autre_sieg</v>
      </c>
      <c r="G3113" s="154">
        <f t="shared" si="330"/>
        <v>0</v>
      </c>
    </row>
    <row r="3114" spans="1:7" ht="26.4" x14ac:dyDescent="0.25">
      <c r="A3114" s="153" t="str">
        <f>+Identification!$C$4</f>
        <v>100000001</v>
      </c>
      <c r="B3114" s="153" t="s">
        <v>356</v>
      </c>
      <c r="C3114" s="11" t="s">
        <v>235</v>
      </c>
      <c r="D3114" s="89" t="str">
        <f t="shared" si="328"/>
        <v>autre_sieg</v>
      </c>
      <c r="E3114" s="90">
        <f>HLOOKUP(D3114,Analytique_compte!$A$3:$S$4,2,FALSE)</f>
        <v>9</v>
      </c>
      <c r="F3114" s="90" t="str">
        <f t="shared" si="329"/>
        <v>Analytique_compte_PCC65_autre_sieg</v>
      </c>
      <c r="G3114" s="154">
        <f t="shared" si="330"/>
        <v>0</v>
      </c>
    </row>
    <row r="3115" spans="1:7" ht="26.4" x14ac:dyDescent="0.25">
      <c r="A3115" s="153" t="str">
        <f>+Identification!$C$4</f>
        <v>100000001</v>
      </c>
      <c r="B3115" s="153" t="s">
        <v>356</v>
      </c>
      <c r="C3115" s="11" t="s">
        <v>236</v>
      </c>
      <c r="D3115" s="89" t="str">
        <f t="shared" si="328"/>
        <v>autre_sieg</v>
      </c>
      <c r="E3115" s="90">
        <f>HLOOKUP(D3115,Analytique_compte!$A$3:$S$4,2,FALSE)</f>
        <v>9</v>
      </c>
      <c r="F3115" s="90" t="str">
        <f t="shared" si="329"/>
        <v>Analytique_compte_PCC66_autre_sieg</v>
      </c>
      <c r="G3115" s="154">
        <f t="shared" si="330"/>
        <v>0</v>
      </c>
    </row>
    <row r="3116" spans="1:7" ht="26.4" x14ac:dyDescent="0.25">
      <c r="A3116" s="153" t="str">
        <f>+Identification!$C$4</f>
        <v>100000001</v>
      </c>
      <c r="B3116" s="153" t="s">
        <v>356</v>
      </c>
      <c r="C3116" s="11" t="s">
        <v>237</v>
      </c>
      <c r="D3116" s="89" t="str">
        <f t="shared" ref="D3116:D3195" si="331">+D3115</f>
        <v>autre_sieg</v>
      </c>
      <c r="E3116" s="90">
        <f>HLOOKUP(D3116,Analytique_compte!$A$3:$S$4,2,FALSE)</f>
        <v>9</v>
      </c>
      <c r="F3116" s="90" t="str">
        <f t="shared" si="329"/>
        <v>Analytique_compte_PCC67_autre_sieg</v>
      </c>
      <c r="G3116" s="154">
        <f t="shared" si="330"/>
        <v>0</v>
      </c>
    </row>
    <row r="3117" spans="1:7" ht="26.4" x14ac:dyDescent="0.25">
      <c r="A3117" s="153" t="str">
        <f>+Identification!$C$4</f>
        <v>100000001</v>
      </c>
      <c r="B3117" s="153" t="s">
        <v>356</v>
      </c>
      <c r="C3117" s="11" t="s">
        <v>238</v>
      </c>
      <c r="D3117" s="89" t="str">
        <f t="shared" si="331"/>
        <v>autre_sieg</v>
      </c>
      <c r="E3117" s="90">
        <f>HLOOKUP(D3117,Analytique_compte!$A$3:$S$4,2,FALSE)</f>
        <v>9</v>
      </c>
      <c r="F3117" s="90" t="str">
        <f t="shared" si="329"/>
        <v>Analytique_compte_PCC68_autre_sieg</v>
      </c>
      <c r="G3117" s="154">
        <f t="shared" si="330"/>
        <v>0</v>
      </c>
    </row>
    <row r="3118" spans="1:7" ht="26.4" x14ac:dyDescent="0.25">
      <c r="A3118" s="153" t="str">
        <f>+Identification!$C$4</f>
        <v>100000001</v>
      </c>
      <c r="B3118" s="153" t="s">
        <v>356</v>
      </c>
      <c r="C3118" s="11" t="s">
        <v>239</v>
      </c>
      <c r="D3118" s="89" t="str">
        <f t="shared" si="331"/>
        <v>autre_sieg</v>
      </c>
      <c r="E3118" s="90">
        <f>HLOOKUP(D3118,Analytique_compte!$A$3:$S$4,2,FALSE)</f>
        <v>9</v>
      </c>
      <c r="F3118" s="90" t="str">
        <f t="shared" si="329"/>
        <v>Analytique_compte_PCC69_autre_sieg</v>
      </c>
      <c r="G3118" s="154">
        <f t="shared" si="330"/>
        <v>0</v>
      </c>
    </row>
    <row r="3119" spans="1:7" ht="26.4" x14ac:dyDescent="0.25">
      <c r="A3119" s="153" t="str">
        <f>+Identification!$C$4</f>
        <v>100000001</v>
      </c>
      <c r="B3119" s="153" t="s">
        <v>356</v>
      </c>
      <c r="C3119" s="11" t="s">
        <v>240</v>
      </c>
      <c r="D3119" s="89" t="str">
        <f t="shared" si="331"/>
        <v>autre_sieg</v>
      </c>
      <c r="E3119" s="90">
        <f>HLOOKUP(D3119,Analytique_compte!$A$3:$S$4,2,FALSE)</f>
        <v>9</v>
      </c>
      <c r="F3119" s="90" t="str">
        <f t="shared" si="329"/>
        <v>Analytique_compte_PCC70_autre_sieg</v>
      </c>
      <c r="G3119" s="154">
        <f t="shared" si="330"/>
        <v>0</v>
      </c>
    </row>
    <row r="3120" spans="1:7" ht="26.4" x14ac:dyDescent="0.25">
      <c r="A3120" s="153" t="str">
        <f>+Identification!$C$4</f>
        <v>100000001</v>
      </c>
      <c r="B3120" s="153" t="s">
        <v>356</v>
      </c>
      <c r="C3120" s="11" t="s">
        <v>241</v>
      </c>
      <c r="D3120" s="89" t="str">
        <f t="shared" si="331"/>
        <v>autre_sieg</v>
      </c>
      <c r="E3120" s="90">
        <f>HLOOKUP(D3120,Analytique_compte!$A$3:$S$4,2,FALSE)</f>
        <v>9</v>
      </c>
      <c r="F3120" s="90" t="str">
        <f t="shared" si="329"/>
        <v>Analytique_compte_PCC71_autre_sieg</v>
      </c>
      <c r="G3120" s="154">
        <f t="shared" si="330"/>
        <v>0</v>
      </c>
    </row>
    <row r="3121" spans="1:7" ht="26.4" x14ac:dyDescent="0.25">
      <c r="A3121" s="153" t="str">
        <f>+Identification!$C$4</f>
        <v>100000001</v>
      </c>
      <c r="B3121" s="153" t="s">
        <v>356</v>
      </c>
      <c r="C3121" s="11" t="s">
        <v>242</v>
      </c>
      <c r="D3121" s="89" t="str">
        <f t="shared" si="331"/>
        <v>autre_sieg</v>
      </c>
      <c r="E3121" s="90">
        <f>HLOOKUP(D3121,Analytique_compte!$A$3:$S$4,2,FALSE)</f>
        <v>9</v>
      </c>
      <c r="F3121" s="90" t="str">
        <f t="shared" si="329"/>
        <v>Analytique_compte_PCC72_autre_sieg</v>
      </c>
      <c r="G3121" s="154">
        <f t="shared" si="330"/>
        <v>0</v>
      </c>
    </row>
    <row r="3122" spans="1:7" ht="26.4" x14ac:dyDescent="0.25">
      <c r="A3122" s="153" t="str">
        <f>+Identification!$C$4</f>
        <v>100000001</v>
      </c>
      <c r="B3122" s="153" t="s">
        <v>356</v>
      </c>
      <c r="C3122" s="11" t="s">
        <v>243</v>
      </c>
      <c r="D3122" s="89" t="str">
        <f t="shared" si="331"/>
        <v>autre_sieg</v>
      </c>
      <c r="E3122" s="90">
        <f>HLOOKUP(D3122,Analytique_compte!$A$3:$S$4,2,FALSE)</f>
        <v>9</v>
      </c>
      <c r="F3122" s="90" t="str">
        <f t="shared" ref="F3122:F3201" si="332">CONCATENATE(B3122,"_",C3122,"_",D3122)</f>
        <v>Analytique_compte_PCC73_autre_sieg</v>
      </c>
      <c r="G3122" s="154">
        <f t="shared" si="330"/>
        <v>0</v>
      </c>
    </row>
    <row r="3123" spans="1:7" ht="26.4" x14ac:dyDescent="0.25">
      <c r="A3123" s="153" t="str">
        <f>+Identification!$C$4</f>
        <v>100000001</v>
      </c>
      <c r="B3123" s="153" t="s">
        <v>356</v>
      </c>
      <c r="C3123" s="11" t="s">
        <v>244</v>
      </c>
      <c r="D3123" s="89" t="str">
        <f t="shared" si="331"/>
        <v>autre_sieg</v>
      </c>
      <c r="E3123" s="90">
        <f>HLOOKUP(D3123,Analytique_compte!$A$3:$S$4,2,FALSE)</f>
        <v>9</v>
      </c>
      <c r="F3123" s="90" t="str">
        <f t="shared" si="332"/>
        <v>Analytique_compte_PCC74_autre_sieg</v>
      </c>
      <c r="G3123" s="154">
        <f t="shared" si="330"/>
        <v>0</v>
      </c>
    </row>
    <row r="3124" spans="1:7" ht="26.4" x14ac:dyDescent="0.25">
      <c r="A3124" s="153" t="str">
        <f>+Identification!$C$4</f>
        <v>100000001</v>
      </c>
      <c r="B3124" s="153" t="s">
        <v>356</v>
      </c>
      <c r="C3124" s="11" t="s">
        <v>245</v>
      </c>
      <c r="D3124" s="89" t="str">
        <f t="shared" si="331"/>
        <v>autre_sieg</v>
      </c>
      <c r="E3124" s="90">
        <f>HLOOKUP(D3124,Analytique_compte!$A$3:$S$4,2,FALSE)</f>
        <v>9</v>
      </c>
      <c r="F3124" s="90" t="str">
        <f t="shared" si="332"/>
        <v>Analytique_compte_PCC75_autre_sieg</v>
      </c>
      <c r="G3124" s="154">
        <f t="shared" si="330"/>
        <v>0</v>
      </c>
    </row>
    <row r="3125" spans="1:7" ht="26.4" x14ac:dyDescent="0.25">
      <c r="A3125" s="153" t="str">
        <f>+Identification!$C$4</f>
        <v>100000001</v>
      </c>
      <c r="B3125" s="153" t="s">
        <v>356</v>
      </c>
      <c r="C3125" s="11" t="s">
        <v>246</v>
      </c>
      <c r="D3125" s="89" t="str">
        <f t="shared" si="331"/>
        <v>autre_sieg</v>
      </c>
      <c r="E3125" s="90">
        <f>HLOOKUP(D3125,Analytique_compte!$A$3:$S$4,2,FALSE)</f>
        <v>9</v>
      </c>
      <c r="F3125" s="90" t="str">
        <f t="shared" si="332"/>
        <v>Analytique_compte_PCC76_autre_sieg</v>
      </c>
      <c r="G3125" s="154">
        <f t="shared" si="330"/>
        <v>0</v>
      </c>
    </row>
    <row r="3126" spans="1:7" ht="26.4" x14ac:dyDescent="0.25">
      <c r="A3126" s="153" t="str">
        <f>+Identification!$C$4</f>
        <v>100000001</v>
      </c>
      <c r="B3126" s="153" t="s">
        <v>356</v>
      </c>
      <c r="C3126" s="11" t="s">
        <v>247</v>
      </c>
      <c r="D3126" s="89" t="str">
        <f t="shared" si="331"/>
        <v>autre_sieg</v>
      </c>
      <c r="E3126" s="90">
        <f>HLOOKUP(D3126,Analytique_compte!$A$3:$S$4,2,FALSE)</f>
        <v>9</v>
      </c>
      <c r="F3126" s="90" t="str">
        <f t="shared" si="332"/>
        <v>Analytique_compte_PCC77_autre_sieg</v>
      </c>
      <c r="G3126" s="154">
        <f t="shared" si="330"/>
        <v>0</v>
      </c>
    </row>
    <row r="3127" spans="1:7" ht="26.4" x14ac:dyDescent="0.25">
      <c r="A3127" s="153" t="str">
        <f>+Identification!$C$4</f>
        <v>100000001</v>
      </c>
      <c r="B3127" s="153" t="s">
        <v>356</v>
      </c>
      <c r="C3127" s="11" t="s">
        <v>248</v>
      </c>
      <c r="D3127" s="89" t="str">
        <f t="shared" si="331"/>
        <v>autre_sieg</v>
      </c>
      <c r="E3127" s="90">
        <f>HLOOKUP(D3127,Analytique_compte!$A$3:$S$4,2,FALSE)</f>
        <v>9</v>
      </c>
      <c r="F3127" s="90" t="str">
        <f t="shared" si="332"/>
        <v>Analytique_compte_PCC78_autre_sieg</v>
      </c>
      <c r="G3127" s="154">
        <f t="shared" si="330"/>
        <v>0</v>
      </c>
    </row>
    <row r="3128" spans="1:7" ht="26.4" x14ac:dyDescent="0.25">
      <c r="A3128" s="153" t="str">
        <f>+Identification!$C$4</f>
        <v>100000001</v>
      </c>
      <c r="B3128" s="153" t="s">
        <v>356</v>
      </c>
      <c r="C3128" s="11" t="s">
        <v>249</v>
      </c>
      <c r="D3128" s="89" t="str">
        <f t="shared" si="331"/>
        <v>autre_sieg</v>
      </c>
      <c r="E3128" s="90">
        <f>HLOOKUP(D3128,Analytique_compte!$A$3:$S$4,2,FALSE)</f>
        <v>9</v>
      </c>
      <c r="F3128" s="90" t="str">
        <f t="shared" si="332"/>
        <v>Analytique_compte_PCC79_autre_sieg</v>
      </c>
      <c r="G3128" s="154">
        <f t="shared" si="330"/>
        <v>0</v>
      </c>
    </row>
    <row r="3129" spans="1:7" ht="26.4" x14ac:dyDescent="0.25">
      <c r="A3129" s="153" t="str">
        <f>+Identification!$C$4</f>
        <v>100000001</v>
      </c>
      <c r="B3129" s="153" t="s">
        <v>356</v>
      </c>
      <c r="C3129" s="11" t="s">
        <v>250</v>
      </c>
      <c r="D3129" s="89" t="str">
        <f t="shared" si="331"/>
        <v>autre_sieg</v>
      </c>
      <c r="E3129" s="90">
        <f>HLOOKUP(D3129,Analytique_compte!$A$3:$S$4,2,FALSE)</f>
        <v>9</v>
      </c>
      <c r="F3129" s="90" t="str">
        <f t="shared" si="332"/>
        <v>Analytique_compte_PCC80_autre_sieg</v>
      </c>
      <c r="G3129" s="154">
        <f t="shared" si="330"/>
        <v>0</v>
      </c>
    </row>
    <row r="3130" spans="1:7" ht="26.4" x14ac:dyDescent="0.25">
      <c r="A3130" s="153" t="str">
        <f>+Identification!$C$4</f>
        <v>100000001</v>
      </c>
      <c r="B3130" s="153" t="s">
        <v>356</v>
      </c>
      <c r="C3130" s="11" t="s">
        <v>251</v>
      </c>
      <c r="D3130" s="89" t="str">
        <f t="shared" si="331"/>
        <v>autre_sieg</v>
      </c>
      <c r="E3130" s="90">
        <f>HLOOKUP(D3130,Analytique_compte!$A$3:$S$4,2,FALSE)</f>
        <v>9</v>
      </c>
      <c r="F3130" s="90" t="str">
        <f t="shared" si="332"/>
        <v>Analytique_compte_PCC81_autre_sieg</v>
      </c>
      <c r="G3130" s="154">
        <f t="shared" si="330"/>
        <v>0</v>
      </c>
    </row>
    <row r="3131" spans="1:7" ht="26.4" x14ac:dyDescent="0.25">
      <c r="A3131" s="153" t="str">
        <f>+Identification!$C$4</f>
        <v>100000001</v>
      </c>
      <c r="B3131" s="153" t="s">
        <v>356</v>
      </c>
      <c r="C3131" s="11" t="s">
        <v>252</v>
      </c>
      <c r="D3131" s="89" t="str">
        <f t="shared" si="331"/>
        <v>autre_sieg</v>
      </c>
      <c r="E3131" s="90">
        <f>HLOOKUP(D3131,Analytique_compte!$A$3:$S$4,2,FALSE)</f>
        <v>9</v>
      </c>
      <c r="F3131" s="90" t="str">
        <f t="shared" si="332"/>
        <v>Analytique_compte_PCC82_autre_sieg</v>
      </c>
      <c r="G3131" s="154">
        <f t="shared" si="330"/>
        <v>0</v>
      </c>
    </row>
    <row r="3132" spans="1:7" ht="26.4" x14ac:dyDescent="0.25">
      <c r="A3132" s="153" t="str">
        <f>+Identification!$C$4</f>
        <v>100000001</v>
      </c>
      <c r="B3132" s="153" t="s">
        <v>356</v>
      </c>
      <c r="C3132" s="11" t="s">
        <v>253</v>
      </c>
      <c r="D3132" s="89" t="str">
        <f t="shared" si="331"/>
        <v>autre_sieg</v>
      </c>
      <c r="E3132" s="90">
        <f>HLOOKUP(D3132,Analytique_compte!$A$3:$S$4,2,FALSE)</f>
        <v>9</v>
      </c>
      <c r="F3132" s="90" t="str">
        <f t="shared" si="332"/>
        <v>Analytique_compte_PCC83_autre_sieg</v>
      </c>
      <c r="G3132" s="154">
        <f t="shared" si="330"/>
        <v>0</v>
      </c>
    </row>
    <row r="3133" spans="1:7" ht="26.4" x14ac:dyDescent="0.25">
      <c r="A3133" s="153" t="str">
        <f>+Identification!$C$4</f>
        <v>100000001</v>
      </c>
      <c r="B3133" s="153" t="s">
        <v>356</v>
      </c>
      <c r="C3133" s="11" t="s">
        <v>254</v>
      </c>
      <c r="D3133" s="89" t="str">
        <f t="shared" si="331"/>
        <v>autre_sieg</v>
      </c>
      <c r="E3133" s="90">
        <f>HLOOKUP(D3133,Analytique_compte!$A$3:$S$4,2,FALSE)</f>
        <v>9</v>
      </c>
      <c r="F3133" s="90" t="str">
        <f t="shared" si="332"/>
        <v>Analytique_compte_PCC84_autre_sieg</v>
      </c>
      <c r="G3133" s="154">
        <f t="shared" si="330"/>
        <v>0</v>
      </c>
    </row>
    <row r="3134" spans="1:7" ht="26.4" x14ac:dyDescent="0.25">
      <c r="A3134" s="153" t="str">
        <f>+Identification!$C$4</f>
        <v>100000001</v>
      </c>
      <c r="B3134" s="153" t="s">
        <v>356</v>
      </c>
      <c r="C3134" s="11" t="s">
        <v>255</v>
      </c>
      <c r="D3134" s="89" t="str">
        <f t="shared" si="331"/>
        <v>autre_sieg</v>
      </c>
      <c r="E3134" s="90">
        <f>HLOOKUP(D3134,Analytique_compte!$A$3:$S$4,2,FALSE)</f>
        <v>9</v>
      </c>
      <c r="F3134" s="90" t="str">
        <f t="shared" si="332"/>
        <v>Analytique_compte_PCC85_autre_sieg</v>
      </c>
      <c r="G3134" s="154">
        <f t="shared" si="330"/>
        <v>0</v>
      </c>
    </row>
    <row r="3135" spans="1:7" ht="26.4" x14ac:dyDescent="0.25">
      <c r="A3135" s="153" t="str">
        <f>+Identification!$C$4</f>
        <v>100000001</v>
      </c>
      <c r="B3135" s="153" t="s">
        <v>356</v>
      </c>
      <c r="C3135" s="11" t="s">
        <v>256</v>
      </c>
      <c r="D3135" s="89" t="str">
        <f t="shared" si="331"/>
        <v>autre_sieg</v>
      </c>
      <c r="E3135" s="90">
        <f>HLOOKUP(D3135,Analytique_compte!$A$3:$S$4,2,FALSE)</f>
        <v>9</v>
      </c>
      <c r="F3135" s="90" t="str">
        <f t="shared" si="332"/>
        <v>Analytique_compte_PCC86_autre_sieg</v>
      </c>
      <c r="G3135" s="154">
        <f t="shared" si="330"/>
        <v>0</v>
      </c>
    </row>
    <row r="3136" spans="1:7" ht="26.4" x14ac:dyDescent="0.25">
      <c r="A3136" s="153" t="str">
        <f>+Identification!$C$4</f>
        <v>100000001</v>
      </c>
      <c r="B3136" s="153" t="s">
        <v>356</v>
      </c>
      <c r="C3136" s="11" t="s">
        <v>257</v>
      </c>
      <c r="D3136" s="89" t="str">
        <f t="shared" si="331"/>
        <v>autre_sieg</v>
      </c>
      <c r="E3136" s="90">
        <f>HLOOKUP(D3136,Analytique_compte!$A$3:$S$4,2,FALSE)</f>
        <v>9</v>
      </c>
      <c r="F3136" s="90" t="str">
        <f t="shared" si="332"/>
        <v>Analytique_compte_PCC87_autre_sieg</v>
      </c>
      <c r="G3136" s="154">
        <f t="shared" si="330"/>
        <v>0</v>
      </c>
    </row>
    <row r="3137" spans="1:7" ht="26.4" x14ac:dyDescent="0.25">
      <c r="A3137" s="153" t="str">
        <f>+Identification!$C$4</f>
        <v>100000001</v>
      </c>
      <c r="B3137" s="153" t="s">
        <v>356</v>
      </c>
      <c r="C3137" s="11" t="s">
        <v>258</v>
      </c>
      <c r="D3137" s="89" t="str">
        <f t="shared" si="331"/>
        <v>autre_sieg</v>
      </c>
      <c r="E3137" s="90">
        <f>HLOOKUP(D3137,Analytique_compte!$A$3:$S$4,2,FALSE)</f>
        <v>9</v>
      </c>
      <c r="F3137" s="90" t="str">
        <f t="shared" si="332"/>
        <v>Analytique_compte_PCC88_autre_sieg</v>
      </c>
      <c r="G3137" s="154">
        <f t="shared" si="330"/>
        <v>0</v>
      </c>
    </row>
    <row r="3138" spans="1:7" ht="26.4" x14ac:dyDescent="0.25">
      <c r="A3138" s="153" t="str">
        <f>+Identification!$C$4</f>
        <v>100000001</v>
      </c>
      <c r="B3138" s="153" t="s">
        <v>356</v>
      </c>
      <c r="C3138" s="11" t="s">
        <v>259</v>
      </c>
      <c r="D3138" s="89" t="str">
        <f t="shared" si="331"/>
        <v>autre_sieg</v>
      </c>
      <c r="E3138" s="90">
        <f>HLOOKUP(D3138,Analytique_compte!$A$3:$S$4,2,FALSE)</f>
        <v>9</v>
      </c>
      <c r="F3138" s="90" t="str">
        <f t="shared" si="332"/>
        <v>Analytique_compte_PCC89_autre_sieg</v>
      </c>
      <c r="G3138" s="154">
        <f t="shared" si="330"/>
        <v>0</v>
      </c>
    </row>
    <row r="3139" spans="1:7" ht="26.4" x14ac:dyDescent="0.25">
      <c r="A3139" s="153" t="str">
        <f>+Identification!$C$4</f>
        <v>100000001</v>
      </c>
      <c r="B3139" s="153" t="s">
        <v>356</v>
      </c>
      <c r="C3139" s="11" t="s">
        <v>260</v>
      </c>
      <c r="D3139" s="89" t="str">
        <f t="shared" si="331"/>
        <v>autre_sieg</v>
      </c>
      <c r="E3139" s="90">
        <f>HLOOKUP(D3139,Analytique_compte!$A$3:$S$4,2,FALSE)</f>
        <v>9</v>
      </c>
      <c r="F3139" s="90" t="str">
        <f t="shared" si="332"/>
        <v>Analytique_compte_PCC90_autre_sieg</v>
      </c>
      <c r="G3139" s="154">
        <f t="shared" si="330"/>
        <v>0</v>
      </c>
    </row>
    <row r="3140" spans="1:7" ht="26.4" x14ac:dyDescent="0.25">
      <c r="A3140" s="153" t="str">
        <f>+Identification!$C$4</f>
        <v>100000001</v>
      </c>
      <c r="B3140" s="153" t="s">
        <v>356</v>
      </c>
      <c r="C3140" s="11" t="s">
        <v>261</v>
      </c>
      <c r="D3140" s="89" t="str">
        <f t="shared" si="331"/>
        <v>autre_sieg</v>
      </c>
      <c r="E3140" s="90">
        <f>HLOOKUP(D3140,Analytique_compte!$A$3:$S$4,2,FALSE)</f>
        <v>9</v>
      </c>
      <c r="F3140" s="90" t="str">
        <f t="shared" si="332"/>
        <v>Analytique_compte_PCC91_autre_sieg</v>
      </c>
      <c r="G3140" s="154">
        <f t="shared" ref="G3140:G3219" si="333">VLOOKUP(C3140,ana_compte,E3140,FALSE)</f>
        <v>0</v>
      </c>
    </row>
    <row r="3141" spans="1:7" ht="26.4" x14ac:dyDescent="0.25">
      <c r="A3141" s="153" t="str">
        <f>+Identification!$C$4</f>
        <v>100000001</v>
      </c>
      <c r="B3141" s="153" t="s">
        <v>356</v>
      </c>
      <c r="C3141" s="11" t="s">
        <v>262</v>
      </c>
      <c r="D3141" s="89" t="str">
        <f t="shared" si="331"/>
        <v>autre_sieg</v>
      </c>
      <c r="E3141" s="90">
        <f>HLOOKUP(D3141,Analytique_compte!$A$3:$S$4,2,FALSE)</f>
        <v>9</v>
      </c>
      <c r="F3141" s="90" t="str">
        <f t="shared" si="332"/>
        <v>Analytique_compte_PCC92_autre_sieg</v>
      </c>
      <c r="G3141" s="154">
        <f t="shared" si="333"/>
        <v>0</v>
      </c>
    </row>
    <row r="3142" spans="1:7" ht="26.4" x14ac:dyDescent="0.25">
      <c r="A3142" s="153" t="str">
        <f>+Identification!$C$4</f>
        <v>100000001</v>
      </c>
      <c r="B3142" s="153" t="s">
        <v>356</v>
      </c>
      <c r="C3142" s="11" t="s">
        <v>263</v>
      </c>
      <c r="D3142" s="89" t="str">
        <f t="shared" si="331"/>
        <v>autre_sieg</v>
      </c>
      <c r="E3142" s="90">
        <f>HLOOKUP(D3142,Analytique_compte!$A$3:$S$4,2,FALSE)</f>
        <v>9</v>
      </c>
      <c r="F3142" s="90" t="str">
        <f t="shared" si="332"/>
        <v>Analytique_compte_PCC93_autre_sieg</v>
      </c>
      <c r="G3142" s="154">
        <f t="shared" si="333"/>
        <v>0</v>
      </c>
    </row>
    <row r="3143" spans="1:7" ht="26.4" x14ac:dyDescent="0.25">
      <c r="A3143" s="153" t="str">
        <f>+Identification!$C$4</f>
        <v>100000001</v>
      </c>
      <c r="B3143" s="153" t="s">
        <v>356</v>
      </c>
      <c r="C3143" s="11" t="s">
        <v>264</v>
      </c>
      <c r="D3143" s="89" t="str">
        <f t="shared" si="331"/>
        <v>autre_sieg</v>
      </c>
      <c r="E3143" s="90">
        <f>HLOOKUP(D3143,Analytique_compte!$A$3:$S$4,2,FALSE)</f>
        <v>9</v>
      </c>
      <c r="F3143" s="90" t="str">
        <f t="shared" ref="F3143:F3152" si="334">CONCATENATE(B3143,"_",C3143,"_",D3143)</f>
        <v>Analytique_compte_PCC94_autre_sieg</v>
      </c>
      <c r="G3143" s="154">
        <f t="shared" ref="G3143:G3152" si="335">VLOOKUP(C3143,ana_compte,E3143,FALSE)</f>
        <v>0</v>
      </c>
    </row>
    <row r="3144" spans="1:7" ht="26.4" x14ac:dyDescent="0.25">
      <c r="A3144" s="153" t="str">
        <f>+Identification!$C$4</f>
        <v>100000001</v>
      </c>
      <c r="B3144" s="153" t="s">
        <v>356</v>
      </c>
      <c r="C3144" s="11" t="s">
        <v>435</v>
      </c>
      <c r="D3144" s="89" t="str">
        <f t="shared" si="331"/>
        <v>autre_sieg</v>
      </c>
      <c r="E3144" s="90">
        <f>HLOOKUP(D3144,Analytique_compte!$A$3:$S$4,2,FALSE)</f>
        <v>9</v>
      </c>
      <c r="F3144" s="90" t="str">
        <f t="shared" si="334"/>
        <v>Analytique_compte_PCC95_autre_sieg</v>
      </c>
      <c r="G3144" s="154">
        <f t="shared" si="335"/>
        <v>0</v>
      </c>
    </row>
    <row r="3145" spans="1:7" ht="26.4" x14ac:dyDescent="0.25">
      <c r="A3145" s="153" t="str">
        <f>+Identification!$C$4</f>
        <v>100000001</v>
      </c>
      <c r="B3145" s="153" t="s">
        <v>356</v>
      </c>
      <c r="C3145" s="11" t="s">
        <v>436</v>
      </c>
      <c r="D3145" s="89" t="str">
        <f t="shared" si="331"/>
        <v>autre_sieg</v>
      </c>
      <c r="E3145" s="90">
        <f>HLOOKUP(D3145,Analytique_compte!$A$3:$S$4,2,FALSE)</f>
        <v>9</v>
      </c>
      <c r="F3145" s="90" t="str">
        <f t="shared" si="334"/>
        <v>Analytique_compte_PCC96_autre_sieg</v>
      </c>
      <c r="G3145" s="154">
        <f t="shared" si="335"/>
        <v>0</v>
      </c>
    </row>
    <row r="3146" spans="1:7" ht="26.4" x14ac:dyDescent="0.25">
      <c r="A3146" s="153" t="str">
        <f>+Identification!$C$4</f>
        <v>100000001</v>
      </c>
      <c r="B3146" s="153" t="s">
        <v>356</v>
      </c>
      <c r="C3146" s="11" t="s">
        <v>437</v>
      </c>
      <c r="D3146" s="89" t="str">
        <f t="shared" si="331"/>
        <v>autre_sieg</v>
      </c>
      <c r="E3146" s="90">
        <f>HLOOKUP(D3146,Analytique_compte!$A$3:$S$4,2,FALSE)</f>
        <v>9</v>
      </c>
      <c r="F3146" s="90" t="str">
        <f t="shared" si="334"/>
        <v>Analytique_compte_PCC97_autre_sieg</v>
      </c>
      <c r="G3146" s="154">
        <f t="shared" si="335"/>
        <v>0</v>
      </c>
    </row>
    <row r="3147" spans="1:7" ht="26.4" x14ac:dyDescent="0.25">
      <c r="A3147" s="153" t="str">
        <f>+Identification!$C$4</f>
        <v>100000001</v>
      </c>
      <c r="B3147" s="153" t="s">
        <v>356</v>
      </c>
      <c r="C3147" s="11" t="s">
        <v>438</v>
      </c>
      <c r="D3147" s="89" t="str">
        <f t="shared" si="331"/>
        <v>autre_sieg</v>
      </c>
      <c r="E3147" s="90">
        <f>HLOOKUP(D3147,Analytique_compte!$A$3:$S$4,2,FALSE)</f>
        <v>9</v>
      </c>
      <c r="F3147" s="90" t="str">
        <f t="shared" si="334"/>
        <v>Analytique_compte_PCC98_autre_sieg</v>
      </c>
      <c r="G3147" s="154">
        <f t="shared" si="335"/>
        <v>0</v>
      </c>
    </row>
    <row r="3148" spans="1:7" ht="26.4" x14ac:dyDescent="0.25">
      <c r="A3148" s="153" t="str">
        <f>+Identification!$C$4</f>
        <v>100000001</v>
      </c>
      <c r="B3148" s="153" t="s">
        <v>356</v>
      </c>
      <c r="C3148" s="11" t="s">
        <v>439</v>
      </c>
      <c r="D3148" s="89" t="str">
        <f t="shared" si="331"/>
        <v>autre_sieg</v>
      </c>
      <c r="E3148" s="90">
        <f>HLOOKUP(D3148,Analytique_compte!$A$3:$S$4,2,FALSE)</f>
        <v>9</v>
      </c>
      <c r="F3148" s="90" t="str">
        <f t="shared" si="334"/>
        <v>Analytique_compte_PCC99_autre_sieg</v>
      </c>
      <c r="G3148" s="154">
        <f t="shared" si="335"/>
        <v>0</v>
      </c>
    </row>
    <row r="3149" spans="1:7" ht="26.4" x14ac:dyDescent="0.25">
      <c r="A3149" s="153" t="str">
        <f>+Identification!$C$4</f>
        <v>100000001</v>
      </c>
      <c r="B3149" s="153" t="s">
        <v>356</v>
      </c>
      <c r="C3149" s="11" t="s">
        <v>440</v>
      </c>
      <c r="D3149" s="89" t="str">
        <f t="shared" si="331"/>
        <v>autre_sieg</v>
      </c>
      <c r="E3149" s="90">
        <f>HLOOKUP(D3149,Analytique_compte!$A$3:$S$4,2,FALSE)</f>
        <v>9</v>
      </c>
      <c r="F3149" s="90" t="str">
        <f t="shared" si="334"/>
        <v>Analytique_compte_PCC100_autre_sieg</v>
      </c>
      <c r="G3149" s="154">
        <f t="shared" si="335"/>
        <v>0</v>
      </c>
    </row>
    <row r="3150" spans="1:7" ht="26.4" x14ac:dyDescent="0.25">
      <c r="A3150" s="153" t="str">
        <f>+Identification!$C$4</f>
        <v>100000001</v>
      </c>
      <c r="B3150" s="153" t="s">
        <v>356</v>
      </c>
      <c r="C3150" s="11" t="s">
        <v>441</v>
      </c>
      <c r="D3150" s="89" t="str">
        <f t="shared" si="331"/>
        <v>autre_sieg</v>
      </c>
      <c r="E3150" s="90">
        <f>HLOOKUP(D3150,Analytique_compte!$A$3:$S$4,2,FALSE)</f>
        <v>9</v>
      </c>
      <c r="F3150" s="90" t="str">
        <f t="shared" si="334"/>
        <v>Analytique_compte_PCC101_autre_sieg</v>
      </c>
      <c r="G3150" s="154">
        <f t="shared" si="335"/>
        <v>0</v>
      </c>
    </row>
    <row r="3151" spans="1:7" ht="26.4" x14ac:dyDescent="0.25">
      <c r="A3151" s="153" t="str">
        <f>+Identification!$C$4</f>
        <v>100000001</v>
      </c>
      <c r="B3151" s="153" t="s">
        <v>356</v>
      </c>
      <c r="C3151" s="11" t="s">
        <v>442</v>
      </c>
      <c r="D3151" s="89" t="str">
        <f t="shared" si="331"/>
        <v>autre_sieg</v>
      </c>
      <c r="E3151" s="90">
        <f>HLOOKUP(D3151,Analytique_compte!$A$3:$S$4,2,FALSE)</f>
        <v>9</v>
      </c>
      <c r="F3151" s="90" t="str">
        <f t="shared" si="334"/>
        <v>Analytique_compte_PCC102_autre_sieg</v>
      </c>
      <c r="G3151" s="154">
        <f t="shared" si="335"/>
        <v>0</v>
      </c>
    </row>
    <row r="3152" spans="1:7" ht="26.4" x14ac:dyDescent="0.25">
      <c r="A3152" s="153" t="str">
        <f>+Identification!$C$4</f>
        <v>100000001</v>
      </c>
      <c r="B3152" s="153" t="s">
        <v>356</v>
      </c>
      <c r="C3152" s="11" t="s">
        <v>443</v>
      </c>
      <c r="D3152" s="89" t="str">
        <f t="shared" si="331"/>
        <v>autre_sieg</v>
      </c>
      <c r="E3152" s="90">
        <f>HLOOKUP(D3152,Analytique_compte!$A$3:$S$4,2,FALSE)</f>
        <v>9</v>
      </c>
      <c r="F3152" s="90" t="str">
        <f t="shared" si="334"/>
        <v>Analytique_compte_PCC103_autre_sieg</v>
      </c>
      <c r="G3152" s="154">
        <f t="shared" si="335"/>
        <v>0</v>
      </c>
    </row>
    <row r="3153" spans="1:7" ht="26.4" x14ac:dyDescent="0.25">
      <c r="A3153" s="153" t="str">
        <f>+Identification!$C$4</f>
        <v>100000001</v>
      </c>
      <c r="B3153" s="153" t="s">
        <v>356</v>
      </c>
      <c r="C3153" s="11" t="s">
        <v>444</v>
      </c>
      <c r="D3153" s="89" t="str">
        <f t="shared" si="331"/>
        <v>autre_sieg</v>
      </c>
      <c r="E3153" s="90">
        <f>HLOOKUP(D3153,Analytique_compte!$A$3:$S$4,2,FALSE)</f>
        <v>9</v>
      </c>
      <c r="F3153" s="90" t="str">
        <f t="shared" ref="F3153:F3158" si="336">CONCATENATE(B3153,"_",C3153,"_",D3153)</f>
        <v>Analytique_compte_PCC104_autre_sieg</v>
      </c>
      <c r="G3153" s="154">
        <f t="shared" ref="G3153:G3158" si="337">VLOOKUP(C3153,ana_compte,E3153,FALSE)</f>
        <v>0</v>
      </c>
    </row>
    <row r="3154" spans="1:7" ht="26.4" x14ac:dyDescent="0.25">
      <c r="A3154" s="153" t="str">
        <f>+Identification!$C$4</f>
        <v>100000001</v>
      </c>
      <c r="B3154" s="153" t="s">
        <v>356</v>
      </c>
      <c r="C3154" s="11" t="s">
        <v>659</v>
      </c>
      <c r="D3154" s="89" t="str">
        <f t="shared" si="331"/>
        <v>autre_sieg</v>
      </c>
      <c r="E3154" s="90">
        <f>HLOOKUP(D3154,Analytique_compte!$A$3:$S$4,2,FALSE)</f>
        <v>9</v>
      </c>
      <c r="F3154" s="90" t="str">
        <f t="shared" si="336"/>
        <v>Analytique_compte_PCC105_autre_sieg</v>
      </c>
      <c r="G3154" s="154">
        <f t="shared" si="337"/>
        <v>0</v>
      </c>
    </row>
    <row r="3155" spans="1:7" ht="26.4" x14ac:dyDescent="0.25">
      <c r="A3155" s="153" t="str">
        <f>+Identification!$C$4</f>
        <v>100000001</v>
      </c>
      <c r="B3155" s="153" t="s">
        <v>356</v>
      </c>
      <c r="C3155" s="11" t="s">
        <v>660</v>
      </c>
      <c r="D3155" s="89" t="str">
        <f t="shared" si="331"/>
        <v>autre_sieg</v>
      </c>
      <c r="E3155" s="90">
        <f>HLOOKUP(D3155,Analytique_compte!$A$3:$S$4,2,FALSE)</f>
        <v>9</v>
      </c>
      <c r="F3155" s="90" t="str">
        <f t="shared" si="336"/>
        <v>Analytique_compte_PCC106_autre_sieg</v>
      </c>
      <c r="G3155" s="154">
        <f t="shared" si="337"/>
        <v>0</v>
      </c>
    </row>
    <row r="3156" spans="1:7" ht="26.4" x14ac:dyDescent="0.25">
      <c r="A3156" s="153" t="str">
        <f>+Identification!$C$4</f>
        <v>100000001</v>
      </c>
      <c r="B3156" s="153" t="s">
        <v>356</v>
      </c>
      <c r="C3156" s="11" t="s">
        <v>661</v>
      </c>
      <c r="D3156" s="89" t="str">
        <f t="shared" si="331"/>
        <v>autre_sieg</v>
      </c>
      <c r="E3156" s="90">
        <f>HLOOKUP(D3156,Analytique_compte!$A$3:$S$4,2,FALSE)</f>
        <v>9</v>
      </c>
      <c r="F3156" s="90" t="str">
        <f t="shared" si="336"/>
        <v>Analytique_compte_PCC107_autre_sieg</v>
      </c>
      <c r="G3156" s="154">
        <f t="shared" si="337"/>
        <v>0</v>
      </c>
    </row>
    <row r="3157" spans="1:7" ht="26.4" x14ac:dyDescent="0.25">
      <c r="A3157" s="153" t="str">
        <f>+Identification!$C$4</f>
        <v>100000001</v>
      </c>
      <c r="B3157" s="153" t="s">
        <v>356</v>
      </c>
      <c r="C3157" s="11" t="s">
        <v>662</v>
      </c>
      <c r="D3157" s="89" t="str">
        <f t="shared" si="331"/>
        <v>autre_sieg</v>
      </c>
      <c r="E3157" s="90">
        <f>HLOOKUP(D3157,Analytique_compte!$A$3:$S$4,2,FALSE)</f>
        <v>9</v>
      </c>
      <c r="F3157" s="90" t="str">
        <f t="shared" si="336"/>
        <v>Analytique_compte_PCC108_autre_sieg</v>
      </c>
      <c r="G3157" s="154">
        <f t="shared" si="337"/>
        <v>0</v>
      </c>
    </row>
    <row r="3158" spans="1:7" ht="26.4" x14ac:dyDescent="0.25">
      <c r="A3158" s="153" t="str">
        <f>+Identification!$C$4</f>
        <v>100000001</v>
      </c>
      <c r="B3158" s="153" t="s">
        <v>356</v>
      </c>
      <c r="C3158" s="11" t="s">
        <v>663</v>
      </c>
      <c r="D3158" s="89" t="str">
        <f t="shared" si="331"/>
        <v>autre_sieg</v>
      </c>
      <c r="E3158" s="90">
        <f>HLOOKUP(D3158,Analytique_compte!$A$3:$S$4,2,FALSE)</f>
        <v>9</v>
      </c>
      <c r="F3158" s="90" t="str">
        <f t="shared" si="336"/>
        <v>Analytique_compte_PCC109_autre_sieg</v>
      </c>
      <c r="G3158" s="154">
        <f t="shared" si="337"/>
        <v>0</v>
      </c>
    </row>
    <row r="3159" spans="1:7" ht="26.4" x14ac:dyDescent="0.25">
      <c r="A3159" s="153" t="str">
        <f>+Identification!$C$4</f>
        <v>100000001</v>
      </c>
      <c r="B3159" s="153" t="s">
        <v>356</v>
      </c>
      <c r="C3159" s="11" t="s">
        <v>265</v>
      </c>
      <c r="D3159" s="89" t="str">
        <f>+D3142</f>
        <v>autre_sieg</v>
      </c>
      <c r="E3159" s="90">
        <f>HLOOKUP(D3159,Analytique_compte!$A$3:$S$4,2,FALSE)</f>
        <v>9</v>
      </c>
      <c r="F3159" s="90" t="str">
        <f t="shared" si="332"/>
        <v>Analytique_compte_pcctot_autre_sieg</v>
      </c>
      <c r="G3159" s="154">
        <f t="shared" si="333"/>
        <v>0</v>
      </c>
    </row>
    <row r="3160" spans="1:7" ht="26.4" x14ac:dyDescent="0.25">
      <c r="A3160" s="153" t="str">
        <f>+Identification!$C$4</f>
        <v>100000001</v>
      </c>
      <c r="B3160" s="153" t="s">
        <v>356</v>
      </c>
      <c r="C3160" s="48" t="s">
        <v>92</v>
      </c>
      <c r="D3160" s="89" t="str">
        <f t="shared" si="331"/>
        <v>autre_sieg</v>
      </c>
      <c r="E3160" s="90">
        <f>HLOOKUP(D3160,Analytique_compte!$A$3:$S$4,2,FALSE)</f>
        <v>9</v>
      </c>
      <c r="F3160" s="90" t="str">
        <f t="shared" si="332"/>
        <v>Analytique_compte_PCP1_autre_sieg</v>
      </c>
      <c r="G3160" s="154">
        <f t="shared" si="333"/>
        <v>0</v>
      </c>
    </row>
    <row r="3161" spans="1:7" ht="26.4" x14ac:dyDescent="0.25">
      <c r="A3161" s="153" t="str">
        <f>+Identification!$C$4</f>
        <v>100000001</v>
      </c>
      <c r="B3161" s="153" t="s">
        <v>356</v>
      </c>
      <c r="C3161" s="48" t="s">
        <v>93</v>
      </c>
      <c r="D3161" s="89" t="str">
        <f t="shared" si="331"/>
        <v>autre_sieg</v>
      </c>
      <c r="E3161" s="90">
        <f>HLOOKUP(D3161,Analytique_compte!$A$3:$S$4,2,FALSE)</f>
        <v>9</v>
      </c>
      <c r="F3161" s="90" t="str">
        <f t="shared" si="332"/>
        <v>Analytique_compte_PCP2_autre_sieg</v>
      </c>
      <c r="G3161" s="154">
        <f t="shared" si="333"/>
        <v>0</v>
      </c>
    </row>
    <row r="3162" spans="1:7" ht="26.4" x14ac:dyDescent="0.25">
      <c r="A3162" s="153" t="str">
        <f>+Identification!$C$4</f>
        <v>100000001</v>
      </c>
      <c r="B3162" s="153" t="s">
        <v>356</v>
      </c>
      <c r="C3162" s="48" t="s">
        <v>94</v>
      </c>
      <c r="D3162" s="89" t="str">
        <f t="shared" si="331"/>
        <v>autre_sieg</v>
      </c>
      <c r="E3162" s="90">
        <f>HLOOKUP(D3162,Analytique_compte!$A$3:$S$4,2,FALSE)</f>
        <v>9</v>
      </c>
      <c r="F3162" s="90" t="str">
        <f t="shared" si="332"/>
        <v>Analytique_compte_PCP3_autre_sieg</v>
      </c>
      <c r="G3162" s="154">
        <f t="shared" si="333"/>
        <v>0</v>
      </c>
    </row>
    <row r="3163" spans="1:7" ht="26.4" x14ac:dyDescent="0.25">
      <c r="A3163" s="153" t="str">
        <f>+Identification!$C$4</f>
        <v>100000001</v>
      </c>
      <c r="B3163" s="153" t="s">
        <v>356</v>
      </c>
      <c r="C3163" s="48" t="s">
        <v>95</v>
      </c>
      <c r="D3163" s="89" t="str">
        <f t="shared" si="331"/>
        <v>autre_sieg</v>
      </c>
      <c r="E3163" s="90">
        <f>HLOOKUP(D3163,Analytique_compte!$A$3:$S$4,2,FALSE)</f>
        <v>9</v>
      </c>
      <c r="F3163" s="90" t="str">
        <f t="shared" si="332"/>
        <v>Analytique_compte_PCP4_autre_sieg</v>
      </c>
      <c r="G3163" s="154">
        <f t="shared" si="333"/>
        <v>0</v>
      </c>
    </row>
    <row r="3164" spans="1:7" ht="26.4" x14ac:dyDescent="0.25">
      <c r="A3164" s="153" t="str">
        <f>+Identification!$C$4</f>
        <v>100000001</v>
      </c>
      <c r="B3164" s="153" t="s">
        <v>356</v>
      </c>
      <c r="C3164" s="48" t="s">
        <v>96</v>
      </c>
      <c r="D3164" s="89" t="str">
        <f t="shared" si="331"/>
        <v>autre_sieg</v>
      </c>
      <c r="E3164" s="90">
        <f>HLOOKUP(D3164,Analytique_compte!$A$3:$S$4,2,FALSE)</f>
        <v>9</v>
      </c>
      <c r="F3164" s="90" t="str">
        <f t="shared" si="332"/>
        <v>Analytique_compte_PCP5_autre_sieg</v>
      </c>
      <c r="G3164" s="154">
        <f t="shared" si="333"/>
        <v>0</v>
      </c>
    </row>
    <row r="3165" spans="1:7" ht="26.4" x14ac:dyDescent="0.25">
      <c r="A3165" s="153" t="str">
        <f>+Identification!$C$4</f>
        <v>100000001</v>
      </c>
      <c r="B3165" s="153" t="s">
        <v>356</v>
      </c>
      <c r="C3165" s="48" t="s">
        <v>97</v>
      </c>
      <c r="D3165" s="89" t="str">
        <f t="shared" si="331"/>
        <v>autre_sieg</v>
      </c>
      <c r="E3165" s="90">
        <f>HLOOKUP(D3165,Analytique_compte!$A$3:$S$4,2,FALSE)</f>
        <v>9</v>
      </c>
      <c r="F3165" s="90" t="str">
        <f t="shared" si="332"/>
        <v>Analytique_compte_PCP6_autre_sieg</v>
      </c>
      <c r="G3165" s="154">
        <f t="shared" si="333"/>
        <v>0</v>
      </c>
    </row>
    <row r="3166" spans="1:7" ht="26.4" x14ac:dyDescent="0.25">
      <c r="A3166" s="153" t="str">
        <f>+Identification!$C$4</f>
        <v>100000001</v>
      </c>
      <c r="B3166" s="153" t="s">
        <v>356</v>
      </c>
      <c r="C3166" s="48" t="s">
        <v>98</v>
      </c>
      <c r="D3166" s="89" t="str">
        <f t="shared" si="331"/>
        <v>autre_sieg</v>
      </c>
      <c r="E3166" s="90">
        <f>HLOOKUP(D3166,Analytique_compte!$A$3:$S$4,2,FALSE)</f>
        <v>9</v>
      </c>
      <c r="F3166" s="90" t="str">
        <f t="shared" si="332"/>
        <v>Analytique_compte_PCP7_autre_sieg</v>
      </c>
      <c r="G3166" s="154">
        <f t="shared" si="333"/>
        <v>0</v>
      </c>
    </row>
    <row r="3167" spans="1:7" ht="26.4" x14ac:dyDescent="0.25">
      <c r="A3167" s="153" t="str">
        <f>+Identification!$C$4</f>
        <v>100000001</v>
      </c>
      <c r="B3167" s="153" t="s">
        <v>356</v>
      </c>
      <c r="C3167" s="48" t="s">
        <v>99</v>
      </c>
      <c r="D3167" s="89" t="str">
        <f t="shared" si="331"/>
        <v>autre_sieg</v>
      </c>
      <c r="E3167" s="90">
        <f>HLOOKUP(D3167,Analytique_compte!$A$3:$S$4,2,FALSE)</f>
        <v>9</v>
      </c>
      <c r="F3167" s="90" t="str">
        <f t="shared" si="332"/>
        <v>Analytique_compte_PCP8_autre_sieg</v>
      </c>
      <c r="G3167" s="154">
        <f t="shared" si="333"/>
        <v>0</v>
      </c>
    </row>
    <row r="3168" spans="1:7" ht="26.4" x14ac:dyDescent="0.25">
      <c r="A3168" s="153" t="str">
        <f>+Identification!$C$4</f>
        <v>100000001</v>
      </c>
      <c r="B3168" s="153" t="s">
        <v>356</v>
      </c>
      <c r="C3168" s="48" t="s">
        <v>100</v>
      </c>
      <c r="D3168" s="89" t="str">
        <f t="shared" si="331"/>
        <v>autre_sieg</v>
      </c>
      <c r="E3168" s="90">
        <f>HLOOKUP(D3168,Analytique_compte!$A$3:$S$4,2,FALSE)</f>
        <v>9</v>
      </c>
      <c r="F3168" s="90" t="str">
        <f t="shared" si="332"/>
        <v>Analytique_compte_PCP9_autre_sieg</v>
      </c>
      <c r="G3168" s="154">
        <f t="shared" si="333"/>
        <v>0</v>
      </c>
    </row>
    <row r="3169" spans="1:7" ht="26.4" x14ac:dyDescent="0.25">
      <c r="A3169" s="153" t="str">
        <f>+Identification!$C$4</f>
        <v>100000001</v>
      </c>
      <c r="B3169" s="153" t="s">
        <v>356</v>
      </c>
      <c r="C3169" s="48" t="s">
        <v>101</v>
      </c>
      <c r="D3169" s="89" t="str">
        <f t="shared" si="331"/>
        <v>autre_sieg</v>
      </c>
      <c r="E3169" s="90">
        <f>HLOOKUP(D3169,Analytique_compte!$A$3:$S$4,2,FALSE)</f>
        <v>9</v>
      </c>
      <c r="F3169" s="90" t="str">
        <f t="shared" si="332"/>
        <v>Analytique_compte_PCP10_autre_sieg</v>
      </c>
      <c r="G3169" s="154">
        <f t="shared" si="333"/>
        <v>0</v>
      </c>
    </row>
    <row r="3170" spans="1:7" ht="26.4" x14ac:dyDescent="0.25">
      <c r="A3170" s="153" t="str">
        <f>+Identification!$C$4</f>
        <v>100000001</v>
      </c>
      <c r="B3170" s="153" t="s">
        <v>356</v>
      </c>
      <c r="C3170" s="48" t="s">
        <v>102</v>
      </c>
      <c r="D3170" s="89" t="str">
        <f t="shared" si="331"/>
        <v>autre_sieg</v>
      </c>
      <c r="E3170" s="90">
        <f>HLOOKUP(D3170,Analytique_compte!$A$3:$S$4,2,FALSE)</f>
        <v>9</v>
      </c>
      <c r="F3170" s="90" t="str">
        <f t="shared" si="332"/>
        <v>Analytique_compte_PCP11_autre_sieg</v>
      </c>
      <c r="G3170" s="154">
        <f t="shared" si="333"/>
        <v>0</v>
      </c>
    </row>
    <row r="3171" spans="1:7" ht="26.4" x14ac:dyDescent="0.25">
      <c r="A3171" s="153" t="str">
        <f>+Identification!$C$4</f>
        <v>100000001</v>
      </c>
      <c r="B3171" s="153" t="s">
        <v>356</v>
      </c>
      <c r="C3171" s="48" t="s">
        <v>103</v>
      </c>
      <c r="D3171" s="89" t="str">
        <f t="shared" si="331"/>
        <v>autre_sieg</v>
      </c>
      <c r="E3171" s="90">
        <f>HLOOKUP(D3171,Analytique_compte!$A$3:$S$4,2,FALSE)</f>
        <v>9</v>
      </c>
      <c r="F3171" s="90" t="str">
        <f t="shared" si="332"/>
        <v>Analytique_compte_PCP12_autre_sieg</v>
      </c>
      <c r="G3171" s="154">
        <f t="shared" si="333"/>
        <v>0</v>
      </c>
    </row>
    <row r="3172" spans="1:7" ht="26.4" x14ac:dyDescent="0.25">
      <c r="A3172" s="153" t="str">
        <f>+Identification!$C$4</f>
        <v>100000001</v>
      </c>
      <c r="B3172" s="153" t="s">
        <v>356</v>
      </c>
      <c r="C3172" s="48" t="s">
        <v>104</v>
      </c>
      <c r="D3172" s="89" t="str">
        <f t="shared" si="331"/>
        <v>autre_sieg</v>
      </c>
      <c r="E3172" s="90">
        <f>HLOOKUP(D3172,Analytique_compte!$A$3:$S$4,2,FALSE)</f>
        <v>9</v>
      </c>
      <c r="F3172" s="90" t="str">
        <f t="shared" si="332"/>
        <v>Analytique_compte_PCP13_autre_sieg</v>
      </c>
      <c r="G3172" s="154">
        <f t="shared" si="333"/>
        <v>0</v>
      </c>
    </row>
    <row r="3173" spans="1:7" ht="26.4" x14ac:dyDescent="0.25">
      <c r="A3173" s="153" t="str">
        <f>+Identification!$C$4</f>
        <v>100000001</v>
      </c>
      <c r="B3173" s="153" t="s">
        <v>356</v>
      </c>
      <c r="C3173" s="48" t="s">
        <v>105</v>
      </c>
      <c r="D3173" s="89" t="str">
        <f t="shared" si="331"/>
        <v>autre_sieg</v>
      </c>
      <c r="E3173" s="90">
        <f>HLOOKUP(D3173,Analytique_compte!$A$3:$S$4,2,FALSE)</f>
        <v>9</v>
      </c>
      <c r="F3173" s="90" t="str">
        <f t="shared" si="332"/>
        <v>Analytique_compte_PCP14_autre_sieg</v>
      </c>
      <c r="G3173" s="154">
        <f t="shared" si="333"/>
        <v>0</v>
      </c>
    </row>
    <row r="3174" spans="1:7" ht="26.4" x14ac:dyDescent="0.25">
      <c r="A3174" s="153" t="str">
        <f>+Identification!$C$4</f>
        <v>100000001</v>
      </c>
      <c r="B3174" s="153" t="s">
        <v>356</v>
      </c>
      <c r="C3174" s="48" t="s">
        <v>106</v>
      </c>
      <c r="D3174" s="89" t="str">
        <f t="shared" si="331"/>
        <v>autre_sieg</v>
      </c>
      <c r="E3174" s="90">
        <f>HLOOKUP(D3174,Analytique_compte!$A$3:$S$4,2,FALSE)</f>
        <v>9</v>
      </c>
      <c r="F3174" s="90" t="str">
        <f t="shared" si="332"/>
        <v>Analytique_compte_PCP15_autre_sieg</v>
      </c>
      <c r="G3174" s="154">
        <f t="shared" si="333"/>
        <v>0</v>
      </c>
    </row>
    <row r="3175" spans="1:7" ht="26.4" x14ac:dyDescent="0.25">
      <c r="A3175" s="153" t="str">
        <f>+Identification!$C$4</f>
        <v>100000001</v>
      </c>
      <c r="B3175" s="153" t="s">
        <v>356</v>
      </c>
      <c r="C3175" s="48" t="s">
        <v>107</v>
      </c>
      <c r="D3175" s="89" t="str">
        <f t="shared" si="331"/>
        <v>autre_sieg</v>
      </c>
      <c r="E3175" s="90">
        <f>HLOOKUP(D3175,Analytique_compte!$A$3:$S$4,2,FALSE)</f>
        <v>9</v>
      </c>
      <c r="F3175" s="90" t="str">
        <f t="shared" si="332"/>
        <v>Analytique_compte_PCP16_autre_sieg</v>
      </c>
      <c r="G3175" s="154">
        <f t="shared" si="333"/>
        <v>0</v>
      </c>
    </row>
    <row r="3176" spans="1:7" ht="26.4" x14ac:dyDescent="0.25">
      <c r="A3176" s="153" t="str">
        <f>+Identification!$C$4</f>
        <v>100000001</v>
      </c>
      <c r="B3176" s="153" t="s">
        <v>356</v>
      </c>
      <c r="C3176" s="48" t="s">
        <v>108</v>
      </c>
      <c r="D3176" s="89" t="str">
        <f t="shared" si="331"/>
        <v>autre_sieg</v>
      </c>
      <c r="E3176" s="90">
        <f>HLOOKUP(D3176,Analytique_compte!$A$3:$S$4,2,FALSE)</f>
        <v>9</v>
      </c>
      <c r="F3176" s="90" t="str">
        <f t="shared" si="332"/>
        <v>Analytique_compte_PCP17_autre_sieg</v>
      </c>
      <c r="G3176" s="154">
        <f t="shared" si="333"/>
        <v>0</v>
      </c>
    </row>
    <row r="3177" spans="1:7" ht="26.4" x14ac:dyDescent="0.25">
      <c r="A3177" s="153" t="str">
        <f>+Identification!$C$4</f>
        <v>100000001</v>
      </c>
      <c r="B3177" s="153" t="s">
        <v>356</v>
      </c>
      <c r="C3177" s="48" t="s">
        <v>109</v>
      </c>
      <c r="D3177" s="89" t="str">
        <f t="shared" si="331"/>
        <v>autre_sieg</v>
      </c>
      <c r="E3177" s="90">
        <f>HLOOKUP(D3177,Analytique_compte!$A$3:$S$4,2,FALSE)</f>
        <v>9</v>
      </c>
      <c r="F3177" s="90" t="str">
        <f t="shared" si="332"/>
        <v>Analytique_compte_PCP18_autre_sieg</v>
      </c>
      <c r="G3177" s="154">
        <f t="shared" si="333"/>
        <v>0</v>
      </c>
    </row>
    <row r="3178" spans="1:7" ht="26.4" x14ac:dyDescent="0.25">
      <c r="A3178" s="153" t="str">
        <f>+Identification!$C$4</f>
        <v>100000001</v>
      </c>
      <c r="B3178" s="153" t="s">
        <v>356</v>
      </c>
      <c r="C3178" s="48" t="s">
        <v>110</v>
      </c>
      <c r="D3178" s="89" t="str">
        <f t="shared" si="331"/>
        <v>autre_sieg</v>
      </c>
      <c r="E3178" s="90">
        <f>HLOOKUP(D3178,Analytique_compte!$A$3:$S$4,2,FALSE)</f>
        <v>9</v>
      </c>
      <c r="F3178" s="90" t="str">
        <f t="shared" si="332"/>
        <v>Analytique_compte_PCP19_autre_sieg</v>
      </c>
      <c r="G3178" s="154">
        <f t="shared" si="333"/>
        <v>0</v>
      </c>
    </row>
    <row r="3179" spans="1:7" ht="26.4" x14ac:dyDescent="0.25">
      <c r="A3179" s="153" t="str">
        <f>+Identification!$C$4</f>
        <v>100000001</v>
      </c>
      <c r="B3179" s="153" t="s">
        <v>356</v>
      </c>
      <c r="C3179" s="48" t="s">
        <v>111</v>
      </c>
      <c r="D3179" s="89" t="str">
        <f t="shared" si="331"/>
        <v>autre_sieg</v>
      </c>
      <c r="E3179" s="90">
        <f>HLOOKUP(D3179,Analytique_compte!$A$3:$S$4,2,FALSE)</f>
        <v>9</v>
      </c>
      <c r="F3179" s="90" t="str">
        <f t="shared" si="332"/>
        <v>Analytique_compte_PCP20_autre_sieg</v>
      </c>
      <c r="G3179" s="154">
        <f t="shared" si="333"/>
        <v>0</v>
      </c>
    </row>
    <row r="3180" spans="1:7" ht="26.4" x14ac:dyDescent="0.25">
      <c r="A3180" s="153" t="str">
        <f>+Identification!$C$4</f>
        <v>100000001</v>
      </c>
      <c r="B3180" s="153" t="s">
        <v>356</v>
      </c>
      <c r="C3180" s="48" t="s">
        <v>112</v>
      </c>
      <c r="D3180" s="89" t="str">
        <f t="shared" si="331"/>
        <v>autre_sieg</v>
      </c>
      <c r="E3180" s="90">
        <f>HLOOKUP(D3180,Analytique_compte!$A$3:$S$4,2,FALSE)</f>
        <v>9</v>
      </c>
      <c r="F3180" s="90" t="str">
        <f t="shared" si="332"/>
        <v>Analytique_compte_PCP21_autre_sieg</v>
      </c>
      <c r="G3180" s="154">
        <f t="shared" si="333"/>
        <v>0</v>
      </c>
    </row>
    <row r="3181" spans="1:7" ht="26.4" x14ac:dyDescent="0.25">
      <c r="A3181" s="153" t="str">
        <f>+Identification!$C$4</f>
        <v>100000001</v>
      </c>
      <c r="B3181" s="153" t="s">
        <v>356</v>
      </c>
      <c r="C3181" s="48" t="s">
        <v>113</v>
      </c>
      <c r="D3181" s="89" t="str">
        <f t="shared" si="331"/>
        <v>autre_sieg</v>
      </c>
      <c r="E3181" s="90">
        <f>HLOOKUP(D3181,Analytique_compte!$A$3:$S$4,2,FALSE)</f>
        <v>9</v>
      </c>
      <c r="F3181" s="90" t="str">
        <f t="shared" si="332"/>
        <v>Analytique_compte_PCP22_autre_sieg</v>
      </c>
      <c r="G3181" s="154">
        <f t="shared" si="333"/>
        <v>0</v>
      </c>
    </row>
    <row r="3182" spans="1:7" ht="26.4" x14ac:dyDescent="0.25">
      <c r="A3182" s="153" t="str">
        <f>+Identification!$C$4</f>
        <v>100000001</v>
      </c>
      <c r="B3182" s="153" t="s">
        <v>356</v>
      </c>
      <c r="C3182" s="48" t="s">
        <v>114</v>
      </c>
      <c r="D3182" s="89" t="str">
        <f t="shared" si="331"/>
        <v>autre_sieg</v>
      </c>
      <c r="E3182" s="90">
        <f>HLOOKUP(D3182,Analytique_compte!$A$3:$S$4,2,FALSE)</f>
        <v>9</v>
      </c>
      <c r="F3182" s="90" t="str">
        <f t="shared" si="332"/>
        <v>Analytique_compte_PCP23_autre_sieg</v>
      </c>
      <c r="G3182" s="154">
        <f t="shared" si="333"/>
        <v>0</v>
      </c>
    </row>
    <row r="3183" spans="1:7" ht="26.4" x14ac:dyDescent="0.25">
      <c r="A3183" s="153" t="str">
        <f>+Identification!$C$4</f>
        <v>100000001</v>
      </c>
      <c r="B3183" s="153" t="s">
        <v>356</v>
      </c>
      <c r="C3183" s="48" t="s">
        <v>115</v>
      </c>
      <c r="D3183" s="89" t="str">
        <f t="shared" si="331"/>
        <v>autre_sieg</v>
      </c>
      <c r="E3183" s="90">
        <f>HLOOKUP(D3183,Analytique_compte!$A$3:$S$4,2,FALSE)</f>
        <v>9</v>
      </c>
      <c r="F3183" s="90" t="str">
        <f t="shared" si="332"/>
        <v>Analytique_compte_PCP24_autre_sieg</v>
      </c>
      <c r="G3183" s="154">
        <f t="shared" si="333"/>
        <v>0</v>
      </c>
    </row>
    <row r="3184" spans="1:7" ht="26.4" x14ac:dyDescent="0.25">
      <c r="A3184" s="153" t="str">
        <f>+Identification!$C$4</f>
        <v>100000001</v>
      </c>
      <c r="B3184" s="153" t="s">
        <v>356</v>
      </c>
      <c r="C3184" s="48" t="s">
        <v>116</v>
      </c>
      <c r="D3184" s="89" t="str">
        <f t="shared" si="331"/>
        <v>autre_sieg</v>
      </c>
      <c r="E3184" s="90">
        <f>HLOOKUP(D3184,Analytique_compte!$A$3:$S$4,2,FALSE)</f>
        <v>9</v>
      </c>
      <c r="F3184" s="90" t="str">
        <f t="shared" si="332"/>
        <v>Analytique_compte_PCP25_autre_sieg</v>
      </c>
      <c r="G3184" s="154">
        <f t="shared" si="333"/>
        <v>0</v>
      </c>
    </row>
    <row r="3185" spans="1:7" ht="26.4" x14ac:dyDescent="0.25">
      <c r="A3185" s="153" t="str">
        <f>+Identification!$C$4</f>
        <v>100000001</v>
      </c>
      <c r="B3185" s="153" t="s">
        <v>356</v>
      </c>
      <c r="C3185" s="48" t="s">
        <v>117</v>
      </c>
      <c r="D3185" s="89" t="str">
        <f t="shared" si="331"/>
        <v>autre_sieg</v>
      </c>
      <c r="E3185" s="90">
        <f>HLOOKUP(D3185,Analytique_compte!$A$3:$S$4,2,FALSE)</f>
        <v>9</v>
      </c>
      <c r="F3185" s="90" t="str">
        <f t="shared" si="332"/>
        <v>Analytique_compte_PCP26_autre_sieg</v>
      </c>
      <c r="G3185" s="154">
        <f t="shared" si="333"/>
        <v>0</v>
      </c>
    </row>
    <row r="3186" spans="1:7" ht="26.4" x14ac:dyDescent="0.25">
      <c r="A3186" s="153" t="str">
        <f>+Identification!$C$4</f>
        <v>100000001</v>
      </c>
      <c r="B3186" s="153" t="s">
        <v>356</v>
      </c>
      <c r="C3186" s="48" t="s">
        <v>118</v>
      </c>
      <c r="D3186" s="89" t="str">
        <f t="shared" si="331"/>
        <v>autre_sieg</v>
      </c>
      <c r="E3186" s="90">
        <f>HLOOKUP(D3186,Analytique_compte!$A$3:$S$4,2,FALSE)</f>
        <v>9</v>
      </c>
      <c r="F3186" s="90" t="str">
        <f t="shared" si="332"/>
        <v>Analytique_compte_PCP27_autre_sieg</v>
      </c>
      <c r="G3186" s="154">
        <f t="shared" si="333"/>
        <v>0</v>
      </c>
    </row>
    <row r="3187" spans="1:7" ht="26.4" x14ac:dyDescent="0.25">
      <c r="A3187" s="153" t="str">
        <f>+Identification!$C$4</f>
        <v>100000001</v>
      </c>
      <c r="B3187" s="153" t="s">
        <v>356</v>
      </c>
      <c r="C3187" s="48" t="s">
        <v>119</v>
      </c>
      <c r="D3187" s="89" t="str">
        <f t="shared" si="331"/>
        <v>autre_sieg</v>
      </c>
      <c r="E3187" s="90">
        <f>HLOOKUP(D3187,Analytique_compte!$A$3:$S$4,2,FALSE)</f>
        <v>9</v>
      </c>
      <c r="F3187" s="90" t="str">
        <f t="shared" si="332"/>
        <v>Analytique_compte_PCP28_autre_sieg</v>
      </c>
      <c r="G3187" s="154">
        <f t="shared" si="333"/>
        <v>0</v>
      </c>
    </row>
    <row r="3188" spans="1:7" ht="26.4" x14ac:dyDescent="0.25">
      <c r="A3188" s="153" t="str">
        <f>+Identification!$C$4</f>
        <v>100000001</v>
      </c>
      <c r="B3188" s="153" t="s">
        <v>356</v>
      </c>
      <c r="C3188" s="48" t="s">
        <v>120</v>
      </c>
      <c r="D3188" s="89" t="str">
        <f t="shared" si="331"/>
        <v>autre_sieg</v>
      </c>
      <c r="E3188" s="90">
        <f>HLOOKUP(D3188,Analytique_compte!$A$3:$S$4,2,FALSE)</f>
        <v>9</v>
      </c>
      <c r="F3188" s="90" t="str">
        <f t="shared" si="332"/>
        <v>Analytique_compte_PCP29_autre_sieg</v>
      </c>
      <c r="G3188" s="154">
        <f t="shared" si="333"/>
        <v>0</v>
      </c>
    </row>
    <row r="3189" spans="1:7" ht="26.4" x14ac:dyDescent="0.25">
      <c r="A3189" s="153" t="str">
        <f>+Identification!$C$4</f>
        <v>100000001</v>
      </c>
      <c r="B3189" s="153" t="s">
        <v>356</v>
      </c>
      <c r="C3189" s="48" t="s">
        <v>121</v>
      </c>
      <c r="D3189" s="89" t="str">
        <f t="shared" si="331"/>
        <v>autre_sieg</v>
      </c>
      <c r="E3189" s="90">
        <f>HLOOKUP(D3189,Analytique_compte!$A$3:$S$4,2,FALSE)</f>
        <v>9</v>
      </c>
      <c r="F3189" s="90" t="str">
        <f t="shared" si="332"/>
        <v>Analytique_compte_PCP30_autre_sieg</v>
      </c>
      <c r="G3189" s="154">
        <f t="shared" si="333"/>
        <v>0</v>
      </c>
    </row>
    <row r="3190" spans="1:7" ht="26.4" x14ac:dyDescent="0.25">
      <c r="A3190" s="153" t="str">
        <f>+Identification!$C$4</f>
        <v>100000001</v>
      </c>
      <c r="B3190" s="153" t="s">
        <v>356</v>
      </c>
      <c r="C3190" s="48" t="s">
        <v>122</v>
      </c>
      <c r="D3190" s="89" t="str">
        <f t="shared" si="331"/>
        <v>autre_sieg</v>
      </c>
      <c r="E3190" s="90">
        <f>HLOOKUP(D3190,Analytique_compte!$A$3:$S$4,2,FALSE)</f>
        <v>9</v>
      </c>
      <c r="F3190" s="90" t="str">
        <f t="shared" si="332"/>
        <v>Analytique_compte_PCP31_autre_sieg</v>
      </c>
      <c r="G3190" s="154">
        <f t="shared" si="333"/>
        <v>0</v>
      </c>
    </row>
    <row r="3191" spans="1:7" ht="26.4" x14ac:dyDescent="0.25">
      <c r="A3191" s="153" t="str">
        <f>+Identification!$C$4</f>
        <v>100000001</v>
      </c>
      <c r="B3191" s="153" t="s">
        <v>356</v>
      </c>
      <c r="C3191" s="48" t="s">
        <v>123</v>
      </c>
      <c r="D3191" s="89" t="str">
        <f t="shared" si="331"/>
        <v>autre_sieg</v>
      </c>
      <c r="E3191" s="90">
        <f>HLOOKUP(D3191,Analytique_compte!$A$3:$S$4,2,FALSE)</f>
        <v>9</v>
      </c>
      <c r="F3191" s="90" t="str">
        <f t="shared" si="332"/>
        <v>Analytique_compte_PCP32_autre_sieg</v>
      </c>
      <c r="G3191" s="154">
        <f t="shared" si="333"/>
        <v>0</v>
      </c>
    </row>
    <row r="3192" spans="1:7" ht="26.4" x14ac:dyDescent="0.25">
      <c r="A3192" s="153" t="str">
        <f>+Identification!$C$4</f>
        <v>100000001</v>
      </c>
      <c r="B3192" s="153" t="s">
        <v>356</v>
      </c>
      <c r="C3192" s="48" t="s">
        <v>124</v>
      </c>
      <c r="D3192" s="89" t="str">
        <f t="shared" si="331"/>
        <v>autre_sieg</v>
      </c>
      <c r="E3192" s="90">
        <f>HLOOKUP(D3192,Analytique_compte!$A$3:$S$4,2,FALSE)</f>
        <v>9</v>
      </c>
      <c r="F3192" s="90" t="str">
        <f t="shared" si="332"/>
        <v>Analytique_compte_PCP33_autre_sieg</v>
      </c>
      <c r="G3192" s="154">
        <f t="shared" si="333"/>
        <v>0</v>
      </c>
    </row>
    <row r="3193" spans="1:7" ht="26.4" x14ac:dyDescent="0.25">
      <c r="A3193" s="153" t="str">
        <f>+Identification!$C$4</f>
        <v>100000001</v>
      </c>
      <c r="B3193" s="153" t="s">
        <v>356</v>
      </c>
      <c r="C3193" s="48" t="s">
        <v>125</v>
      </c>
      <c r="D3193" s="89" t="str">
        <f t="shared" si="331"/>
        <v>autre_sieg</v>
      </c>
      <c r="E3193" s="90">
        <f>HLOOKUP(D3193,Analytique_compte!$A$3:$S$4,2,FALSE)</f>
        <v>9</v>
      </c>
      <c r="F3193" s="90" t="str">
        <f t="shared" si="332"/>
        <v>Analytique_compte_PCP34_autre_sieg</v>
      </c>
      <c r="G3193" s="154">
        <f t="shared" si="333"/>
        <v>0</v>
      </c>
    </row>
    <row r="3194" spans="1:7" ht="26.4" x14ac:dyDescent="0.25">
      <c r="A3194" s="153" t="str">
        <f>+Identification!$C$4</f>
        <v>100000001</v>
      </c>
      <c r="B3194" s="153" t="s">
        <v>356</v>
      </c>
      <c r="C3194" s="48" t="s">
        <v>126</v>
      </c>
      <c r="D3194" s="89" t="str">
        <f t="shared" si="331"/>
        <v>autre_sieg</v>
      </c>
      <c r="E3194" s="90">
        <f>HLOOKUP(D3194,Analytique_compte!$A$3:$S$4,2,FALSE)</f>
        <v>9</v>
      </c>
      <c r="F3194" s="90" t="str">
        <f t="shared" si="332"/>
        <v>Analytique_compte_PCP35_autre_sieg</v>
      </c>
      <c r="G3194" s="154">
        <f t="shared" si="333"/>
        <v>0</v>
      </c>
    </row>
    <row r="3195" spans="1:7" ht="26.4" x14ac:dyDescent="0.25">
      <c r="A3195" s="153" t="str">
        <f>+Identification!$C$4</f>
        <v>100000001</v>
      </c>
      <c r="B3195" s="153" t="s">
        <v>356</v>
      </c>
      <c r="C3195" s="48" t="s">
        <v>127</v>
      </c>
      <c r="D3195" s="89" t="str">
        <f t="shared" si="331"/>
        <v>autre_sieg</v>
      </c>
      <c r="E3195" s="90">
        <f>HLOOKUP(D3195,Analytique_compte!$A$3:$S$4,2,FALSE)</f>
        <v>9</v>
      </c>
      <c r="F3195" s="90" t="str">
        <f t="shared" si="332"/>
        <v>Analytique_compte_PCP36_autre_sieg</v>
      </c>
      <c r="G3195" s="154">
        <f t="shared" si="333"/>
        <v>0</v>
      </c>
    </row>
    <row r="3196" spans="1:7" ht="26.4" x14ac:dyDescent="0.25">
      <c r="A3196" s="153" t="str">
        <f>+Identification!$C$4</f>
        <v>100000001</v>
      </c>
      <c r="B3196" s="153" t="s">
        <v>356</v>
      </c>
      <c r="C3196" s="48" t="s">
        <v>128</v>
      </c>
      <c r="D3196" s="89" t="str">
        <f t="shared" ref="D3196:D3275" si="338">+D3195</f>
        <v>autre_sieg</v>
      </c>
      <c r="E3196" s="90">
        <f>HLOOKUP(D3196,Analytique_compte!$A$3:$S$4,2,FALSE)</f>
        <v>9</v>
      </c>
      <c r="F3196" s="90" t="str">
        <f t="shared" si="332"/>
        <v>Analytique_compte_PCP37_autre_sieg</v>
      </c>
      <c r="G3196" s="154">
        <f t="shared" si="333"/>
        <v>0</v>
      </c>
    </row>
    <row r="3197" spans="1:7" ht="26.4" x14ac:dyDescent="0.25">
      <c r="A3197" s="153" t="str">
        <f>+Identification!$C$4</f>
        <v>100000001</v>
      </c>
      <c r="B3197" s="153" t="s">
        <v>356</v>
      </c>
      <c r="C3197" s="48" t="s">
        <v>129</v>
      </c>
      <c r="D3197" s="89" t="str">
        <f t="shared" si="338"/>
        <v>autre_sieg</v>
      </c>
      <c r="E3197" s="90">
        <f>HLOOKUP(D3197,Analytique_compte!$A$3:$S$4,2,FALSE)</f>
        <v>9</v>
      </c>
      <c r="F3197" s="90" t="str">
        <f t="shared" si="332"/>
        <v>Analytique_compte_PCP38_autre_sieg</v>
      </c>
      <c r="G3197" s="154">
        <f t="shared" si="333"/>
        <v>0</v>
      </c>
    </row>
    <row r="3198" spans="1:7" ht="26.4" x14ac:dyDescent="0.25">
      <c r="A3198" s="153" t="str">
        <f>+Identification!$C$4</f>
        <v>100000001</v>
      </c>
      <c r="B3198" s="153" t="s">
        <v>356</v>
      </c>
      <c r="C3198" s="48" t="s">
        <v>130</v>
      </c>
      <c r="D3198" s="89" t="str">
        <f t="shared" si="338"/>
        <v>autre_sieg</v>
      </c>
      <c r="E3198" s="90">
        <f>HLOOKUP(D3198,Analytique_compte!$A$3:$S$4,2,FALSE)</f>
        <v>9</v>
      </c>
      <c r="F3198" s="90" t="str">
        <f t="shared" si="332"/>
        <v>Analytique_compte_PCP39_autre_sieg</v>
      </c>
      <c r="G3198" s="154">
        <f t="shared" si="333"/>
        <v>0</v>
      </c>
    </row>
    <row r="3199" spans="1:7" ht="26.4" x14ac:dyDescent="0.25">
      <c r="A3199" s="153" t="str">
        <f>+Identification!$C$4</f>
        <v>100000001</v>
      </c>
      <c r="B3199" s="153" t="s">
        <v>356</v>
      </c>
      <c r="C3199" s="48" t="s">
        <v>131</v>
      </c>
      <c r="D3199" s="89" t="str">
        <f t="shared" si="338"/>
        <v>autre_sieg</v>
      </c>
      <c r="E3199" s="90">
        <f>HLOOKUP(D3199,Analytique_compte!$A$3:$S$4,2,FALSE)</f>
        <v>9</v>
      </c>
      <c r="F3199" s="90" t="str">
        <f t="shared" si="332"/>
        <v>Analytique_compte_PCP40_autre_sieg</v>
      </c>
      <c r="G3199" s="154">
        <f t="shared" si="333"/>
        <v>0</v>
      </c>
    </row>
    <row r="3200" spans="1:7" ht="26.4" x14ac:dyDescent="0.25">
      <c r="A3200" s="153" t="str">
        <f>+Identification!$C$4</f>
        <v>100000001</v>
      </c>
      <c r="B3200" s="153" t="s">
        <v>356</v>
      </c>
      <c r="C3200" s="48" t="s">
        <v>132</v>
      </c>
      <c r="D3200" s="89" t="str">
        <f t="shared" si="338"/>
        <v>autre_sieg</v>
      </c>
      <c r="E3200" s="90">
        <f>HLOOKUP(D3200,Analytique_compte!$A$3:$S$4,2,FALSE)</f>
        <v>9</v>
      </c>
      <c r="F3200" s="90" t="str">
        <f t="shared" si="332"/>
        <v>Analytique_compte_PCP41_autre_sieg</v>
      </c>
      <c r="G3200" s="154">
        <f t="shared" si="333"/>
        <v>0</v>
      </c>
    </row>
    <row r="3201" spans="1:7" ht="26.4" x14ac:dyDescent="0.25">
      <c r="A3201" s="153" t="str">
        <f>+Identification!$C$4</f>
        <v>100000001</v>
      </c>
      <c r="B3201" s="153" t="s">
        <v>356</v>
      </c>
      <c r="C3201" s="48" t="s">
        <v>133</v>
      </c>
      <c r="D3201" s="89" t="str">
        <f t="shared" si="338"/>
        <v>autre_sieg</v>
      </c>
      <c r="E3201" s="90">
        <f>HLOOKUP(D3201,Analytique_compte!$A$3:$S$4,2,FALSE)</f>
        <v>9</v>
      </c>
      <c r="F3201" s="90" t="str">
        <f t="shared" si="332"/>
        <v>Analytique_compte_PCP42_autre_sieg</v>
      </c>
      <c r="G3201" s="154">
        <f t="shared" si="333"/>
        <v>0</v>
      </c>
    </row>
    <row r="3202" spans="1:7" ht="26.4" x14ac:dyDescent="0.25">
      <c r="A3202" s="153" t="str">
        <f>+Identification!$C$4</f>
        <v>100000001</v>
      </c>
      <c r="B3202" s="153" t="s">
        <v>356</v>
      </c>
      <c r="C3202" s="48" t="s">
        <v>134</v>
      </c>
      <c r="D3202" s="89" t="str">
        <f t="shared" si="338"/>
        <v>autre_sieg</v>
      </c>
      <c r="E3202" s="90">
        <f>HLOOKUP(D3202,Analytique_compte!$A$3:$S$4,2,FALSE)</f>
        <v>9</v>
      </c>
      <c r="F3202" s="90" t="str">
        <f t="shared" ref="F3202:F3301" si="339">CONCATENATE(B3202,"_",C3202,"_",D3202)</f>
        <v>Analytique_compte_PCP43_autre_sieg</v>
      </c>
      <c r="G3202" s="154">
        <f t="shared" si="333"/>
        <v>0</v>
      </c>
    </row>
    <row r="3203" spans="1:7" ht="26.4" x14ac:dyDescent="0.25">
      <c r="A3203" s="153" t="str">
        <f>+Identification!$C$4</f>
        <v>100000001</v>
      </c>
      <c r="B3203" s="153" t="s">
        <v>356</v>
      </c>
      <c r="C3203" s="48" t="s">
        <v>135</v>
      </c>
      <c r="D3203" s="89" t="str">
        <f t="shared" si="338"/>
        <v>autre_sieg</v>
      </c>
      <c r="E3203" s="90">
        <f>HLOOKUP(D3203,Analytique_compte!$A$3:$S$4,2,FALSE)</f>
        <v>9</v>
      </c>
      <c r="F3203" s="90" t="str">
        <f t="shared" si="339"/>
        <v>Analytique_compte_PCP44_autre_sieg</v>
      </c>
      <c r="G3203" s="154">
        <f t="shared" si="333"/>
        <v>0</v>
      </c>
    </row>
    <row r="3204" spans="1:7" ht="26.4" x14ac:dyDescent="0.25">
      <c r="A3204" s="153" t="str">
        <f>+Identification!$C$4</f>
        <v>100000001</v>
      </c>
      <c r="B3204" s="153" t="s">
        <v>356</v>
      </c>
      <c r="C3204" s="48" t="s">
        <v>136</v>
      </c>
      <c r="D3204" s="89" t="str">
        <f t="shared" si="338"/>
        <v>autre_sieg</v>
      </c>
      <c r="E3204" s="90">
        <f>HLOOKUP(D3204,Analytique_compte!$A$3:$S$4,2,FALSE)</f>
        <v>9</v>
      </c>
      <c r="F3204" s="90" t="str">
        <f t="shared" si="339"/>
        <v>Analytique_compte_PCP45_autre_sieg</v>
      </c>
      <c r="G3204" s="154">
        <f t="shared" si="333"/>
        <v>0</v>
      </c>
    </row>
    <row r="3205" spans="1:7" ht="26.4" x14ac:dyDescent="0.25">
      <c r="A3205" s="153" t="str">
        <f>+Identification!$C$4</f>
        <v>100000001</v>
      </c>
      <c r="B3205" s="153" t="s">
        <v>356</v>
      </c>
      <c r="C3205" s="48" t="s">
        <v>137</v>
      </c>
      <c r="D3205" s="89" t="str">
        <f t="shared" si="338"/>
        <v>autre_sieg</v>
      </c>
      <c r="E3205" s="90">
        <f>HLOOKUP(D3205,Analytique_compte!$A$3:$S$4,2,FALSE)</f>
        <v>9</v>
      </c>
      <c r="F3205" s="90" t="str">
        <f t="shared" si="339"/>
        <v>Analytique_compte_PCP46_autre_sieg</v>
      </c>
      <c r="G3205" s="154">
        <f t="shared" si="333"/>
        <v>0</v>
      </c>
    </row>
    <row r="3206" spans="1:7" ht="26.4" x14ac:dyDescent="0.25">
      <c r="A3206" s="153" t="str">
        <f>+Identification!$C$4</f>
        <v>100000001</v>
      </c>
      <c r="B3206" s="153" t="s">
        <v>356</v>
      </c>
      <c r="C3206" s="48" t="s">
        <v>138</v>
      </c>
      <c r="D3206" s="89" t="str">
        <f t="shared" si="338"/>
        <v>autre_sieg</v>
      </c>
      <c r="E3206" s="90">
        <f>HLOOKUP(D3206,Analytique_compte!$A$3:$S$4,2,FALSE)</f>
        <v>9</v>
      </c>
      <c r="F3206" s="90" t="str">
        <f t="shared" si="339"/>
        <v>Analytique_compte_PCP47_autre_sieg</v>
      </c>
      <c r="G3206" s="154">
        <f t="shared" si="333"/>
        <v>0</v>
      </c>
    </row>
    <row r="3207" spans="1:7" ht="26.4" x14ac:dyDescent="0.25">
      <c r="A3207" s="153" t="str">
        <f>+Identification!$C$4</f>
        <v>100000001</v>
      </c>
      <c r="B3207" s="153" t="s">
        <v>356</v>
      </c>
      <c r="C3207" s="48" t="s">
        <v>139</v>
      </c>
      <c r="D3207" s="89" t="str">
        <f t="shared" si="338"/>
        <v>autre_sieg</v>
      </c>
      <c r="E3207" s="90">
        <f>HLOOKUP(D3207,Analytique_compte!$A$3:$S$4,2,FALSE)</f>
        <v>9</v>
      </c>
      <c r="F3207" s="90" t="str">
        <f t="shared" si="339"/>
        <v>Analytique_compte_PCP48_autre_sieg</v>
      </c>
      <c r="G3207" s="154">
        <f t="shared" si="333"/>
        <v>0</v>
      </c>
    </row>
    <row r="3208" spans="1:7" ht="26.4" x14ac:dyDescent="0.25">
      <c r="A3208" s="153" t="str">
        <f>+Identification!$C$4</f>
        <v>100000001</v>
      </c>
      <c r="B3208" s="153" t="s">
        <v>356</v>
      </c>
      <c r="C3208" s="48" t="s">
        <v>140</v>
      </c>
      <c r="D3208" s="89" t="str">
        <f t="shared" si="338"/>
        <v>autre_sieg</v>
      </c>
      <c r="E3208" s="90">
        <f>HLOOKUP(D3208,Analytique_compte!$A$3:$S$4,2,FALSE)</f>
        <v>9</v>
      </c>
      <c r="F3208" s="90" t="str">
        <f t="shared" si="339"/>
        <v>Analytique_compte_PCP49_autre_sieg</v>
      </c>
      <c r="G3208" s="154">
        <f t="shared" si="333"/>
        <v>0</v>
      </c>
    </row>
    <row r="3209" spans="1:7" ht="26.4" x14ac:dyDescent="0.25">
      <c r="A3209" s="153" t="str">
        <f>+Identification!$C$4</f>
        <v>100000001</v>
      </c>
      <c r="B3209" s="153" t="s">
        <v>356</v>
      </c>
      <c r="C3209" s="48" t="s">
        <v>141</v>
      </c>
      <c r="D3209" s="89" t="str">
        <f t="shared" si="338"/>
        <v>autre_sieg</v>
      </c>
      <c r="E3209" s="90">
        <f>HLOOKUP(D3209,Analytique_compte!$A$3:$S$4,2,FALSE)</f>
        <v>9</v>
      </c>
      <c r="F3209" s="90" t="str">
        <f t="shared" si="339"/>
        <v>Analytique_compte_PCP50_autre_sieg</v>
      </c>
      <c r="G3209" s="154">
        <f t="shared" si="333"/>
        <v>0</v>
      </c>
    </row>
    <row r="3210" spans="1:7" ht="26.4" x14ac:dyDescent="0.25">
      <c r="A3210" s="153" t="str">
        <f>+Identification!$C$4</f>
        <v>100000001</v>
      </c>
      <c r="B3210" s="153" t="s">
        <v>356</v>
      </c>
      <c r="C3210" s="48" t="s">
        <v>142</v>
      </c>
      <c r="D3210" s="89" t="str">
        <f t="shared" si="338"/>
        <v>autre_sieg</v>
      </c>
      <c r="E3210" s="90">
        <f>HLOOKUP(D3210,Analytique_compte!$A$3:$S$4,2,FALSE)</f>
        <v>9</v>
      </c>
      <c r="F3210" s="90" t="str">
        <f t="shared" si="339"/>
        <v>Analytique_compte_PCP51_autre_sieg</v>
      </c>
      <c r="G3210" s="154">
        <f t="shared" si="333"/>
        <v>0</v>
      </c>
    </row>
    <row r="3211" spans="1:7" ht="26.4" x14ac:dyDescent="0.25">
      <c r="A3211" s="153" t="str">
        <f>+Identification!$C$4</f>
        <v>100000001</v>
      </c>
      <c r="B3211" s="153" t="s">
        <v>356</v>
      </c>
      <c r="C3211" s="48" t="s">
        <v>143</v>
      </c>
      <c r="D3211" s="89" t="str">
        <f t="shared" si="338"/>
        <v>autre_sieg</v>
      </c>
      <c r="E3211" s="90">
        <f>HLOOKUP(D3211,Analytique_compte!$A$3:$S$4,2,FALSE)</f>
        <v>9</v>
      </c>
      <c r="F3211" s="90" t="str">
        <f t="shared" si="339"/>
        <v>Analytique_compte_PCP52_autre_sieg</v>
      </c>
      <c r="G3211" s="154">
        <f t="shared" si="333"/>
        <v>0</v>
      </c>
    </row>
    <row r="3212" spans="1:7" ht="26.4" x14ac:dyDescent="0.25">
      <c r="A3212" s="153" t="str">
        <f>+Identification!$C$4</f>
        <v>100000001</v>
      </c>
      <c r="B3212" s="153" t="s">
        <v>356</v>
      </c>
      <c r="C3212" s="48" t="s">
        <v>144</v>
      </c>
      <c r="D3212" s="89" t="str">
        <f t="shared" si="338"/>
        <v>autre_sieg</v>
      </c>
      <c r="E3212" s="90">
        <f>HLOOKUP(D3212,Analytique_compte!$A$3:$S$4,2,FALSE)</f>
        <v>9</v>
      </c>
      <c r="F3212" s="90" t="str">
        <f t="shared" si="339"/>
        <v>Analytique_compte_PCP53_autre_sieg</v>
      </c>
      <c r="G3212" s="154">
        <f t="shared" si="333"/>
        <v>0</v>
      </c>
    </row>
    <row r="3213" spans="1:7" ht="26.4" x14ac:dyDescent="0.25">
      <c r="A3213" s="153" t="str">
        <f>+Identification!$C$4</f>
        <v>100000001</v>
      </c>
      <c r="B3213" s="153" t="s">
        <v>356</v>
      </c>
      <c r="C3213" s="48" t="s">
        <v>145</v>
      </c>
      <c r="D3213" s="89" t="str">
        <f t="shared" si="338"/>
        <v>autre_sieg</v>
      </c>
      <c r="E3213" s="90">
        <f>HLOOKUP(D3213,Analytique_compte!$A$3:$S$4,2,FALSE)</f>
        <v>9</v>
      </c>
      <c r="F3213" s="90" t="str">
        <f t="shared" si="339"/>
        <v>Analytique_compte_PCP54_autre_sieg</v>
      </c>
      <c r="G3213" s="154">
        <f t="shared" si="333"/>
        <v>0</v>
      </c>
    </row>
    <row r="3214" spans="1:7" ht="26.4" x14ac:dyDescent="0.25">
      <c r="A3214" s="153" t="str">
        <f>+Identification!$C$4</f>
        <v>100000001</v>
      </c>
      <c r="B3214" s="153" t="s">
        <v>356</v>
      </c>
      <c r="C3214" s="48" t="s">
        <v>146</v>
      </c>
      <c r="D3214" s="89" t="str">
        <f t="shared" si="338"/>
        <v>autre_sieg</v>
      </c>
      <c r="E3214" s="90">
        <f>HLOOKUP(D3214,Analytique_compte!$A$3:$S$4,2,FALSE)</f>
        <v>9</v>
      </c>
      <c r="F3214" s="90" t="str">
        <f t="shared" si="339"/>
        <v>Analytique_compte_PCP55_autre_sieg</v>
      </c>
      <c r="G3214" s="154">
        <f t="shared" si="333"/>
        <v>0</v>
      </c>
    </row>
    <row r="3215" spans="1:7" ht="26.4" x14ac:dyDescent="0.25">
      <c r="A3215" s="153" t="str">
        <f>+Identification!$C$4</f>
        <v>100000001</v>
      </c>
      <c r="B3215" s="153" t="s">
        <v>356</v>
      </c>
      <c r="C3215" s="48" t="s">
        <v>147</v>
      </c>
      <c r="D3215" s="89" t="str">
        <f t="shared" si="338"/>
        <v>autre_sieg</v>
      </c>
      <c r="E3215" s="90">
        <f>HLOOKUP(D3215,Analytique_compte!$A$3:$S$4,2,FALSE)</f>
        <v>9</v>
      </c>
      <c r="F3215" s="90" t="str">
        <f t="shared" si="339"/>
        <v>Analytique_compte_PCP56_autre_sieg</v>
      </c>
      <c r="G3215" s="154">
        <f t="shared" si="333"/>
        <v>0</v>
      </c>
    </row>
    <row r="3216" spans="1:7" ht="26.4" x14ac:dyDescent="0.25">
      <c r="A3216" s="153" t="str">
        <f>+Identification!$C$4</f>
        <v>100000001</v>
      </c>
      <c r="B3216" s="153" t="s">
        <v>356</v>
      </c>
      <c r="C3216" s="48" t="s">
        <v>148</v>
      </c>
      <c r="D3216" s="89" t="str">
        <f t="shared" si="338"/>
        <v>autre_sieg</v>
      </c>
      <c r="E3216" s="90">
        <f>HLOOKUP(D3216,Analytique_compte!$A$3:$S$4,2,FALSE)</f>
        <v>9</v>
      </c>
      <c r="F3216" s="90" t="str">
        <f t="shared" si="339"/>
        <v>Analytique_compte_PCP57_autre_sieg</v>
      </c>
      <c r="G3216" s="154">
        <f t="shared" si="333"/>
        <v>0</v>
      </c>
    </row>
    <row r="3217" spans="1:7" ht="26.4" x14ac:dyDescent="0.25">
      <c r="A3217" s="153" t="str">
        <f>+Identification!$C$4</f>
        <v>100000001</v>
      </c>
      <c r="B3217" s="153" t="s">
        <v>356</v>
      </c>
      <c r="C3217" s="48" t="s">
        <v>149</v>
      </c>
      <c r="D3217" s="89" t="str">
        <f t="shared" si="338"/>
        <v>autre_sieg</v>
      </c>
      <c r="E3217" s="90">
        <f>HLOOKUP(D3217,Analytique_compte!$A$3:$S$4,2,FALSE)</f>
        <v>9</v>
      </c>
      <c r="F3217" s="90" t="str">
        <f t="shared" si="339"/>
        <v>Analytique_compte_PCP58_autre_sieg</v>
      </c>
      <c r="G3217" s="154">
        <f t="shared" si="333"/>
        <v>0</v>
      </c>
    </row>
    <row r="3218" spans="1:7" ht="26.4" x14ac:dyDescent="0.25">
      <c r="A3218" s="153" t="str">
        <f>+Identification!$C$4</f>
        <v>100000001</v>
      </c>
      <c r="B3218" s="153" t="s">
        <v>356</v>
      </c>
      <c r="C3218" s="48" t="s">
        <v>150</v>
      </c>
      <c r="D3218" s="89" t="str">
        <f t="shared" si="338"/>
        <v>autre_sieg</v>
      </c>
      <c r="E3218" s="90">
        <f>HLOOKUP(D3218,Analytique_compte!$A$3:$S$4,2,FALSE)</f>
        <v>9</v>
      </c>
      <c r="F3218" s="90" t="str">
        <f t="shared" si="339"/>
        <v>Analytique_compte_PCP59_autre_sieg</v>
      </c>
      <c r="G3218" s="154">
        <f t="shared" si="333"/>
        <v>0</v>
      </c>
    </row>
    <row r="3219" spans="1:7" ht="26.4" x14ac:dyDescent="0.25">
      <c r="A3219" s="153" t="str">
        <f>+Identification!$C$4</f>
        <v>100000001</v>
      </c>
      <c r="B3219" s="153" t="s">
        <v>356</v>
      </c>
      <c r="C3219" s="48" t="s">
        <v>151</v>
      </c>
      <c r="D3219" s="89" t="str">
        <f t="shared" si="338"/>
        <v>autre_sieg</v>
      </c>
      <c r="E3219" s="90">
        <f>HLOOKUP(D3219,Analytique_compte!$A$3:$S$4,2,FALSE)</f>
        <v>9</v>
      </c>
      <c r="F3219" s="90" t="str">
        <f t="shared" si="339"/>
        <v>Analytique_compte_PCP60_autre_sieg</v>
      </c>
      <c r="G3219" s="154">
        <f t="shared" si="333"/>
        <v>0</v>
      </c>
    </row>
    <row r="3220" spans="1:7" ht="26.4" x14ac:dyDescent="0.25">
      <c r="A3220" s="153" t="str">
        <f>+Identification!$C$4</f>
        <v>100000001</v>
      </c>
      <c r="B3220" s="153" t="s">
        <v>356</v>
      </c>
      <c r="C3220" s="48" t="s">
        <v>152</v>
      </c>
      <c r="D3220" s="89" t="str">
        <f t="shared" si="338"/>
        <v>autre_sieg</v>
      </c>
      <c r="E3220" s="90">
        <f>HLOOKUP(D3220,Analytique_compte!$A$3:$S$4,2,FALSE)</f>
        <v>9</v>
      </c>
      <c r="F3220" s="90" t="str">
        <f t="shared" si="339"/>
        <v>Analytique_compte_PCP61_autre_sieg</v>
      </c>
      <c r="G3220" s="154">
        <f t="shared" ref="G3220:G3319" si="340">VLOOKUP(C3220,ana_compte,E3220,FALSE)</f>
        <v>0</v>
      </c>
    </row>
    <row r="3221" spans="1:7" ht="26.4" x14ac:dyDescent="0.25">
      <c r="A3221" s="153" t="str">
        <f>+Identification!$C$4</f>
        <v>100000001</v>
      </c>
      <c r="B3221" s="153" t="s">
        <v>356</v>
      </c>
      <c r="C3221" s="48" t="s">
        <v>153</v>
      </c>
      <c r="D3221" s="89" t="str">
        <f t="shared" si="338"/>
        <v>autre_sieg</v>
      </c>
      <c r="E3221" s="90">
        <f>HLOOKUP(D3221,Analytique_compte!$A$3:$S$4,2,FALSE)</f>
        <v>9</v>
      </c>
      <c r="F3221" s="90" t="str">
        <f t="shared" si="339"/>
        <v>Analytique_compte_PCP62_autre_sieg</v>
      </c>
      <c r="G3221" s="154">
        <f t="shared" si="340"/>
        <v>0</v>
      </c>
    </row>
    <row r="3222" spans="1:7" ht="26.4" x14ac:dyDescent="0.25">
      <c r="A3222" s="153" t="str">
        <f>+Identification!$C$4</f>
        <v>100000001</v>
      </c>
      <c r="B3222" s="153" t="s">
        <v>356</v>
      </c>
      <c r="C3222" s="48" t="s">
        <v>154</v>
      </c>
      <c r="D3222" s="89" t="str">
        <f t="shared" si="338"/>
        <v>autre_sieg</v>
      </c>
      <c r="E3222" s="90">
        <f>HLOOKUP(D3222,Analytique_compte!$A$3:$S$4,2,FALSE)</f>
        <v>9</v>
      </c>
      <c r="F3222" s="90" t="str">
        <f t="shared" si="339"/>
        <v>Analytique_compte_PCP63_autre_sieg</v>
      </c>
      <c r="G3222" s="154">
        <f t="shared" si="340"/>
        <v>0</v>
      </c>
    </row>
    <row r="3223" spans="1:7" ht="26.4" x14ac:dyDescent="0.25">
      <c r="A3223" s="153" t="str">
        <f>+Identification!$C$4</f>
        <v>100000001</v>
      </c>
      <c r="B3223" s="153" t="s">
        <v>356</v>
      </c>
      <c r="C3223" s="48" t="s">
        <v>155</v>
      </c>
      <c r="D3223" s="89" t="str">
        <f t="shared" si="338"/>
        <v>autre_sieg</v>
      </c>
      <c r="E3223" s="90">
        <f>HLOOKUP(D3223,Analytique_compte!$A$3:$S$4,2,FALSE)</f>
        <v>9</v>
      </c>
      <c r="F3223" s="90" t="str">
        <f t="shared" si="339"/>
        <v>Analytique_compte_PCP64_autre_sieg</v>
      </c>
      <c r="G3223" s="154">
        <f t="shared" si="340"/>
        <v>0</v>
      </c>
    </row>
    <row r="3224" spans="1:7" ht="26.4" x14ac:dyDescent="0.25">
      <c r="A3224" s="153" t="str">
        <f>+Identification!$C$4</f>
        <v>100000001</v>
      </c>
      <c r="B3224" s="153" t="s">
        <v>356</v>
      </c>
      <c r="C3224" s="48" t="s">
        <v>156</v>
      </c>
      <c r="D3224" s="89" t="str">
        <f t="shared" si="338"/>
        <v>autre_sieg</v>
      </c>
      <c r="E3224" s="90">
        <f>HLOOKUP(D3224,Analytique_compte!$A$3:$S$4,2,FALSE)</f>
        <v>9</v>
      </c>
      <c r="F3224" s="90" t="str">
        <f t="shared" si="339"/>
        <v>Analytique_compte_PCP65_autre_sieg</v>
      </c>
      <c r="G3224" s="154">
        <f t="shared" si="340"/>
        <v>0</v>
      </c>
    </row>
    <row r="3225" spans="1:7" ht="26.4" x14ac:dyDescent="0.25">
      <c r="A3225" s="153" t="str">
        <f>+Identification!$C$4</f>
        <v>100000001</v>
      </c>
      <c r="B3225" s="153" t="s">
        <v>356</v>
      </c>
      <c r="C3225" s="48" t="s">
        <v>157</v>
      </c>
      <c r="D3225" s="89" t="str">
        <f t="shared" si="338"/>
        <v>autre_sieg</v>
      </c>
      <c r="E3225" s="90">
        <f>HLOOKUP(D3225,Analytique_compte!$A$3:$S$4,2,FALSE)</f>
        <v>9</v>
      </c>
      <c r="F3225" s="90" t="str">
        <f t="shared" si="339"/>
        <v>Analytique_compte_PCP66_autre_sieg</v>
      </c>
      <c r="G3225" s="154">
        <f t="shared" si="340"/>
        <v>0</v>
      </c>
    </row>
    <row r="3226" spans="1:7" ht="26.4" x14ac:dyDescent="0.25">
      <c r="A3226" s="153" t="str">
        <f>+Identification!$C$4</f>
        <v>100000001</v>
      </c>
      <c r="B3226" s="153" t="s">
        <v>356</v>
      </c>
      <c r="C3226" s="48" t="s">
        <v>158</v>
      </c>
      <c r="D3226" s="89" t="str">
        <f t="shared" si="338"/>
        <v>autre_sieg</v>
      </c>
      <c r="E3226" s="90">
        <f>HLOOKUP(D3226,Analytique_compte!$A$3:$S$4,2,FALSE)</f>
        <v>9</v>
      </c>
      <c r="F3226" s="90" t="str">
        <f t="shared" si="339"/>
        <v>Analytique_compte_PCP67_autre_sieg</v>
      </c>
      <c r="G3226" s="154">
        <f t="shared" si="340"/>
        <v>0</v>
      </c>
    </row>
    <row r="3227" spans="1:7" ht="26.4" x14ac:dyDescent="0.25">
      <c r="A3227" s="153" t="str">
        <f>+Identification!$C$4</f>
        <v>100000001</v>
      </c>
      <c r="B3227" s="153" t="s">
        <v>356</v>
      </c>
      <c r="C3227" s="48" t="s">
        <v>159</v>
      </c>
      <c r="D3227" s="89" t="str">
        <f t="shared" si="338"/>
        <v>autre_sieg</v>
      </c>
      <c r="E3227" s="90">
        <f>HLOOKUP(D3227,Analytique_compte!$A$3:$S$4,2,FALSE)</f>
        <v>9</v>
      </c>
      <c r="F3227" s="90" t="str">
        <f t="shared" si="339"/>
        <v>Analytique_compte_PCP68_autre_sieg</v>
      </c>
      <c r="G3227" s="154">
        <f t="shared" si="340"/>
        <v>0</v>
      </c>
    </row>
    <row r="3228" spans="1:7" ht="26.4" x14ac:dyDescent="0.25">
      <c r="A3228" s="153" t="str">
        <f>+Identification!$C$4</f>
        <v>100000001</v>
      </c>
      <c r="B3228" s="153" t="s">
        <v>356</v>
      </c>
      <c r="C3228" s="48" t="s">
        <v>160</v>
      </c>
      <c r="D3228" s="89" t="str">
        <f t="shared" si="338"/>
        <v>autre_sieg</v>
      </c>
      <c r="E3228" s="90">
        <f>HLOOKUP(D3228,Analytique_compte!$A$3:$S$4,2,FALSE)</f>
        <v>9</v>
      </c>
      <c r="F3228" s="90" t="str">
        <f t="shared" si="339"/>
        <v>Analytique_compte_PCP69_autre_sieg</v>
      </c>
      <c r="G3228" s="154">
        <f t="shared" si="340"/>
        <v>0</v>
      </c>
    </row>
    <row r="3229" spans="1:7" ht="26.4" x14ac:dyDescent="0.25">
      <c r="A3229" s="153" t="str">
        <f>+Identification!$C$4</f>
        <v>100000001</v>
      </c>
      <c r="B3229" s="153" t="s">
        <v>356</v>
      </c>
      <c r="C3229" s="48" t="s">
        <v>161</v>
      </c>
      <c r="D3229" s="89" t="str">
        <f t="shared" si="338"/>
        <v>autre_sieg</v>
      </c>
      <c r="E3229" s="90">
        <f>HLOOKUP(D3229,Analytique_compte!$A$3:$S$4,2,FALSE)</f>
        <v>9</v>
      </c>
      <c r="F3229" s="90" t="str">
        <f t="shared" si="339"/>
        <v>Analytique_compte_PCP70_autre_sieg</v>
      </c>
      <c r="G3229" s="154">
        <f t="shared" si="340"/>
        <v>0</v>
      </c>
    </row>
    <row r="3230" spans="1:7" ht="26.4" x14ac:dyDescent="0.25">
      <c r="A3230" s="153" t="str">
        <f>+Identification!$C$4</f>
        <v>100000001</v>
      </c>
      <c r="B3230" s="153" t="s">
        <v>356</v>
      </c>
      <c r="C3230" s="48" t="s">
        <v>162</v>
      </c>
      <c r="D3230" s="89" t="str">
        <f t="shared" si="338"/>
        <v>autre_sieg</v>
      </c>
      <c r="E3230" s="90">
        <f>HLOOKUP(D3230,Analytique_compte!$A$3:$S$4,2,FALSE)</f>
        <v>9</v>
      </c>
      <c r="F3230" s="90" t="str">
        <f t="shared" si="339"/>
        <v>Analytique_compte_PCP71_autre_sieg</v>
      </c>
      <c r="G3230" s="154">
        <f t="shared" si="340"/>
        <v>0</v>
      </c>
    </row>
    <row r="3231" spans="1:7" ht="26.4" x14ac:dyDescent="0.25">
      <c r="A3231" s="153" t="str">
        <f>+Identification!$C$4</f>
        <v>100000001</v>
      </c>
      <c r="B3231" s="153" t="s">
        <v>356</v>
      </c>
      <c r="C3231" s="48" t="s">
        <v>163</v>
      </c>
      <c r="D3231" s="89" t="str">
        <f t="shared" si="338"/>
        <v>autre_sieg</v>
      </c>
      <c r="E3231" s="90">
        <f>HLOOKUP(D3231,Analytique_compte!$A$3:$S$4,2,FALSE)</f>
        <v>9</v>
      </c>
      <c r="F3231" s="90" t="str">
        <f t="shared" si="339"/>
        <v>Analytique_compte_PCP72_autre_sieg</v>
      </c>
      <c r="G3231" s="154">
        <f t="shared" si="340"/>
        <v>0</v>
      </c>
    </row>
    <row r="3232" spans="1:7" ht="26.4" x14ac:dyDescent="0.25">
      <c r="A3232" s="153" t="str">
        <f>+Identification!$C$4</f>
        <v>100000001</v>
      </c>
      <c r="B3232" s="153" t="s">
        <v>356</v>
      </c>
      <c r="C3232" s="48" t="s">
        <v>164</v>
      </c>
      <c r="D3232" s="89" t="str">
        <f t="shared" si="338"/>
        <v>autre_sieg</v>
      </c>
      <c r="E3232" s="90">
        <f>HLOOKUP(D3232,Analytique_compte!$A$3:$S$4,2,FALSE)</f>
        <v>9</v>
      </c>
      <c r="F3232" s="90" t="str">
        <f t="shared" si="339"/>
        <v>Analytique_compte_PCP73_autre_sieg</v>
      </c>
      <c r="G3232" s="154">
        <f t="shared" si="340"/>
        <v>0</v>
      </c>
    </row>
    <row r="3233" spans="1:7" ht="26.4" x14ac:dyDescent="0.25">
      <c r="A3233" s="153" t="str">
        <f>+Identification!$C$4</f>
        <v>100000001</v>
      </c>
      <c r="B3233" s="153" t="s">
        <v>356</v>
      </c>
      <c r="C3233" s="48" t="s">
        <v>165</v>
      </c>
      <c r="D3233" s="89" t="str">
        <f t="shared" si="338"/>
        <v>autre_sieg</v>
      </c>
      <c r="E3233" s="90">
        <f>HLOOKUP(D3233,Analytique_compte!$A$3:$S$4,2,FALSE)</f>
        <v>9</v>
      </c>
      <c r="F3233" s="90" t="str">
        <f t="shared" si="339"/>
        <v>Analytique_compte_PCP74_autre_sieg</v>
      </c>
      <c r="G3233" s="154">
        <f t="shared" si="340"/>
        <v>0</v>
      </c>
    </row>
    <row r="3234" spans="1:7" ht="26.4" x14ac:dyDescent="0.25">
      <c r="A3234" s="153" t="str">
        <f>+Identification!$C$4</f>
        <v>100000001</v>
      </c>
      <c r="B3234" s="153" t="s">
        <v>356</v>
      </c>
      <c r="C3234" s="48" t="s">
        <v>166</v>
      </c>
      <c r="D3234" s="89" t="str">
        <f t="shared" si="338"/>
        <v>autre_sieg</v>
      </c>
      <c r="E3234" s="90">
        <f>HLOOKUP(D3234,Analytique_compte!$A$3:$S$4,2,FALSE)</f>
        <v>9</v>
      </c>
      <c r="F3234" s="90" t="str">
        <f t="shared" si="339"/>
        <v>Analytique_compte_PCP75_autre_sieg</v>
      </c>
      <c r="G3234" s="154">
        <f t="shared" si="340"/>
        <v>0</v>
      </c>
    </row>
    <row r="3235" spans="1:7" ht="26.4" x14ac:dyDescent="0.25">
      <c r="A3235" s="153" t="str">
        <f>+Identification!$C$4</f>
        <v>100000001</v>
      </c>
      <c r="B3235" s="153" t="s">
        <v>356</v>
      </c>
      <c r="C3235" s="48" t="s">
        <v>167</v>
      </c>
      <c r="D3235" s="89" t="str">
        <f t="shared" si="338"/>
        <v>autre_sieg</v>
      </c>
      <c r="E3235" s="90">
        <f>HLOOKUP(D3235,Analytique_compte!$A$3:$S$4,2,FALSE)</f>
        <v>9</v>
      </c>
      <c r="F3235" s="90" t="str">
        <f t="shared" si="339"/>
        <v>Analytique_compte_PCP76_autre_sieg</v>
      </c>
      <c r="G3235" s="154">
        <f t="shared" si="340"/>
        <v>0</v>
      </c>
    </row>
    <row r="3236" spans="1:7" ht="26.4" x14ac:dyDescent="0.25">
      <c r="A3236" s="153" t="str">
        <f>+Identification!$C$4</f>
        <v>100000001</v>
      </c>
      <c r="B3236" s="153" t="s">
        <v>356</v>
      </c>
      <c r="C3236" s="48" t="s">
        <v>168</v>
      </c>
      <c r="D3236" s="89" t="str">
        <f t="shared" si="338"/>
        <v>autre_sieg</v>
      </c>
      <c r="E3236" s="90">
        <f>HLOOKUP(D3236,Analytique_compte!$A$3:$S$4,2,FALSE)</f>
        <v>9</v>
      </c>
      <c r="F3236" s="90" t="str">
        <f t="shared" si="339"/>
        <v>Analytique_compte_PCP77_autre_sieg</v>
      </c>
      <c r="G3236" s="154">
        <f t="shared" si="340"/>
        <v>0</v>
      </c>
    </row>
    <row r="3237" spans="1:7" ht="26.4" x14ac:dyDescent="0.25">
      <c r="A3237" s="153" t="str">
        <f>+Identification!$C$4</f>
        <v>100000001</v>
      </c>
      <c r="B3237" s="153" t="s">
        <v>356</v>
      </c>
      <c r="C3237" s="48" t="s">
        <v>169</v>
      </c>
      <c r="D3237" s="89" t="str">
        <f t="shared" si="338"/>
        <v>autre_sieg</v>
      </c>
      <c r="E3237" s="90">
        <f>HLOOKUP(D3237,Analytique_compte!$A$3:$S$4,2,FALSE)</f>
        <v>9</v>
      </c>
      <c r="F3237" s="90" t="str">
        <f t="shared" si="339"/>
        <v>Analytique_compte_PCP78_autre_sieg</v>
      </c>
      <c r="G3237" s="154">
        <f t="shared" si="340"/>
        <v>0</v>
      </c>
    </row>
    <row r="3238" spans="1:7" ht="26.4" x14ac:dyDescent="0.25">
      <c r="A3238" s="153" t="str">
        <f>+Identification!$C$4</f>
        <v>100000001</v>
      </c>
      <c r="B3238" s="153" t="s">
        <v>356</v>
      </c>
      <c r="C3238" s="48" t="s">
        <v>170</v>
      </c>
      <c r="D3238" s="89" t="str">
        <f t="shared" si="338"/>
        <v>autre_sieg</v>
      </c>
      <c r="E3238" s="90">
        <f>HLOOKUP(D3238,Analytique_compte!$A$3:$S$4,2,FALSE)</f>
        <v>9</v>
      </c>
      <c r="F3238" s="90" t="str">
        <f t="shared" ref="F3238:F3245" si="341">CONCATENATE(B3238,"_",C3238,"_",D3238)</f>
        <v>Analytique_compte_PCP79_autre_sieg</v>
      </c>
      <c r="G3238" s="154">
        <f t="shared" ref="G3238:G3245" si="342">VLOOKUP(C3238,ana_compte,E3238,FALSE)</f>
        <v>0</v>
      </c>
    </row>
    <row r="3239" spans="1:7" ht="26.4" x14ac:dyDescent="0.25">
      <c r="A3239" s="153" t="str">
        <f>+Identification!$C$4</f>
        <v>100000001</v>
      </c>
      <c r="B3239" s="153" t="s">
        <v>356</v>
      </c>
      <c r="C3239" s="48" t="s">
        <v>416</v>
      </c>
      <c r="D3239" s="89" t="str">
        <f t="shared" si="338"/>
        <v>autre_sieg</v>
      </c>
      <c r="E3239" s="90">
        <f>HLOOKUP(D3239,Analytique_compte!$A$3:$S$4,2,FALSE)</f>
        <v>9</v>
      </c>
      <c r="F3239" s="90" t="str">
        <f t="shared" si="341"/>
        <v>Analytique_compte_PCP80_autre_sieg</v>
      </c>
      <c r="G3239" s="154">
        <f t="shared" si="342"/>
        <v>0</v>
      </c>
    </row>
    <row r="3240" spans="1:7" ht="26.4" x14ac:dyDescent="0.25">
      <c r="A3240" s="153" t="str">
        <f>+Identification!$C$4</f>
        <v>100000001</v>
      </c>
      <c r="B3240" s="153" t="s">
        <v>356</v>
      </c>
      <c r="C3240" s="48" t="s">
        <v>417</v>
      </c>
      <c r="D3240" s="89" t="str">
        <f t="shared" si="338"/>
        <v>autre_sieg</v>
      </c>
      <c r="E3240" s="90">
        <f>HLOOKUP(D3240,Analytique_compte!$A$3:$S$4,2,FALSE)</f>
        <v>9</v>
      </c>
      <c r="F3240" s="90" t="str">
        <f t="shared" si="341"/>
        <v>Analytique_compte_PCP81_autre_sieg</v>
      </c>
      <c r="G3240" s="154">
        <f t="shared" si="342"/>
        <v>0</v>
      </c>
    </row>
    <row r="3241" spans="1:7" ht="26.4" x14ac:dyDescent="0.25">
      <c r="A3241" s="153" t="str">
        <f>+Identification!$C$4</f>
        <v>100000001</v>
      </c>
      <c r="B3241" s="153" t="s">
        <v>356</v>
      </c>
      <c r="C3241" s="48" t="s">
        <v>418</v>
      </c>
      <c r="D3241" s="89" t="str">
        <f t="shared" si="338"/>
        <v>autre_sieg</v>
      </c>
      <c r="E3241" s="90">
        <f>HLOOKUP(D3241,Analytique_compte!$A$3:$S$4,2,FALSE)</f>
        <v>9</v>
      </c>
      <c r="F3241" s="90" t="str">
        <f t="shared" si="341"/>
        <v>Analytique_compte_PCP82_autre_sieg</v>
      </c>
      <c r="G3241" s="154">
        <f t="shared" si="342"/>
        <v>0</v>
      </c>
    </row>
    <row r="3242" spans="1:7" ht="26.4" x14ac:dyDescent="0.25">
      <c r="A3242" s="153" t="str">
        <f>+Identification!$C$4</f>
        <v>100000001</v>
      </c>
      <c r="B3242" s="153" t="s">
        <v>356</v>
      </c>
      <c r="C3242" s="48" t="s">
        <v>419</v>
      </c>
      <c r="D3242" s="89" t="str">
        <f t="shared" si="338"/>
        <v>autre_sieg</v>
      </c>
      <c r="E3242" s="90">
        <f>HLOOKUP(D3242,Analytique_compte!$A$3:$S$4,2,FALSE)</f>
        <v>9</v>
      </c>
      <c r="F3242" s="90" t="str">
        <f t="shared" si="341"/>
        <v>Analytique_compte_PCP83_autre_sieg</v>
      </c>
      <c r="G3242" s="154">
        <f t="shared" si="342"/>
        <v>0</v>
      </c>
    </row>
    <row r="3243" spans="1:7" ht="26.4" x14ac:dyDescent="0.25">
      <c r="A3243" s="153" t="str">
        <f>+Identification!$C$4</f>
        <v>100000001</v>
      </c>
      <c r="B3243" s="153" t="s">
        <v>356</v>
      </c>
      <c r="C3243" s="48" t="s">
        <v>420</v>
      </c>
      <c r="D3243" s="89" t="str">
        <f t="shared" si="338"/>
        <v>autre_sieg</v>
      </c>
      <c r="E3243" s="90">
        <f>HLOOKUP(D3243,Analytique_compte!$A$3:$S$4,2,FALSE)</f>
        <v>9</v>
      </c>
      <c r="F3243" s="90" t="str">
        <f t="shared" si="341"/>
        <v>Analytique_compte_PCP84_autre_sieg</v>
      </c>
      <c r="G3243" s="154">
        <f t="shared" si="342"/>
        <v>0</v>
      </c>
    </row>
    <row r="3244" spans="1:7" ht="26.4" x14ac:dyDescent="0.25">
      <c r="A3244" s="153" t="str">
        <f>+Identification!$C$4</f>
        <v>100000001</v>
      </c>
      <c r="B3244" s="153" t="s">
        <v>356</v>
      </c>
      <c r="C3244" s="48" t="s">
        <v>421</v>
      </c>
      <c r="D3244" s="89" t="str">
        <f t="shared" si="338"/>
        <v>autre_sieg</v>
      </c>
      <c r="E3244" s="90">
        <f>HLOOKUP(D3244,Analytique_compte!$A$3:$S$4,2,FALSE)</f>
        <v>9</v>
      </c>
      <c r="F3244" s="90" t="str">
        <f t="shared" si="341"/>
        <v>Analytique_compte_PCP85_autre_sieg</v>
      </c>
      <c r="G3244" s="154">
        <f t="shared" si="342"/>
        <v>0</v>
      </c>
    </row>
    <row r="3245" spans="1:7" ht="26.4" x14ac:dyDescent="0.25">
      <c r="A3245" s="153" t="str">
        <f>+Identification!$C$4</f>
        <v>100000001</v>
      </c>
      <c r="B3245" s="153" t="s">
        <v>356</v>
      </c>
      <c r="C3245" s="48" t="s">
        <v>422</v>
      </c>
      <c r="D3245" s="89" t="str">
        <f t="shared" si="338"/>
        <v>autre_sieg</v>
      </c>
      <c r="E3245" s="90">
        <f>HLOOKUP(D3245,Analytique_compte!$A$3:$S$4,2,FALSE)</f>
        <v>9</v>
      </c>
      <c r="F3245" s="90" t="str">
        <f t="shared" si="341"/>
        <v>Analytique_compte_PCP86_autre_sieg</v>
      </c>
      <c r="G3245" s="154">
        <f t="shared" si="342"/>
        <v>0</v>
      </c>
    </row>
    <row r="3246" spans="1:7" ht="26.4" x14ac:dyDescent="0.25">
      <c r="A3246" s="153" t="str">
        <f>+Identification!$C$4</f>
        <v>100000001</v>
      </c>
      <c r="B3246" s="153" t="s">
        <v>356</v>
      </c>
      <c r="C3246" s="48" t="s">
        <v>423</v>
      </c>
      <c r="D3246" s="89" t="str">
        <f t="shared" ref="D3246:D3247" si="343">+D3243</f>
        <v>autre_sieg</v>
      </c>
      <c r="E3246" s="90">
        <f>HLOOKUP(D3246,Analytique_compte!$A$3:$S$4,2,FALSE)</f>
        <v>9</v>
      </c>
      <c r="F3246" s="90" t="str">
        <f t="shared" ref="F3246:F3273" si="344">CONCATENATE(B3246,"_",C3246,"_",D3246)</f>
        <v>Analytique_compte_PCP87_autre_sieg</v>
      </c>
      <c r="G3246" s="154">
        <f t="shared" ref="G3246:G3273" si="345">VLOOKUP(C3246,ana_compte,E3246,FALSE)</f>
        <v>0</v>
      </c>
    </row>
    <row r="3247" spans="1:7" ht="26.4" x14ac:dyDescent="0.25">
      <c r="A3247" s="153" t="str">
        <f>+Identification!$C$4</f>
        <v>100000001</v>
      </c>
      <c r="B3247" s="153" t="s">
        <v>356</v>
      </c>
      <c r="C3247" s="48" t="s">
        <v>424</v>
      </c>
      <c r="D3247" s="89" t="str">
        <f t="shared" si="343"/>
        <v>autre_sieg</v>
      </c>
      <c r="E3247" s="90">
        <f>HLOOKUP(D3247,Analytique_compte!$A$3:$S$4,2,FALSE)</f>
        <v>9</v>
      </c>
      <c r="F3247" s="90" t="str">
        <f t="shared" si="344"/>
        <v>Analytique_compte_PCP88_autre_sieg</v>
      </c>
      <c r="G3247" s="154">
        <f t="shared" si="345"/>
        <v>0</v>
      </c>
    </row>
    <row r="3248" spans="1:7" ht="26.4" x14ac:dyDescent="0.25">
      <c r="A3248" s="153" t="str">
        <f>+Identification!$C$4</f>
        <v>100000001</v>
      </c>
      <c r="B3248" s="153" t="s">
        <v>356</v>
      </c>
      <c r="C3248" s="48" t="s">
        <v>449</v>
      </c>
      <c r="D3248" s="89" t="str">
        <f t="shared" ref="D3248:D3250" si="346">+D3242</f>
        <v>autre_sieg</v>
      </c>
      <c r="E3248" s="90">
        <f>HLOOKUP(D3248,Analytique_compte!$A$3:$S$4,2,FALSE)</f>
        <v>9</v>
      </c>
      <c r="F3248" s="90" t="str">
        <f t="shared" si="344"/>
        <v>Analytique_compte_PCP89_autre_sieg</v>
      </c>
      <c r="G3248" s="154">
        <f t="shared" si="345"/>
        <v>0</v>
      </c>
    </row>
    <row r="3249" spans="1:7" ht="26.4" x14ac:dyDescent="0.25">
      <c r="A3249" s="153" t="str">
        <f>+Identification!$C$4</f>
        <v>100000001</v>
      </c>
      <c r="B3249" s="153" t="s">
        <v>356</v>
      </c>
      <c r="C3249" s="48" t="s">
        <v>450</v>
      </c>
      <c r="D3249" s="89" t="str">
        <f t="shared" si="346"/>
        <v>autre_sieg</v>
      </c>
      <c r="E3249" s="90">
        <f>HLOOKUP(D3249,Analytique_compte!$A$3:$S$4,2,FALSE)</f>
        <v>9</v>
      </c>
      <c r="F3249" s="90" t="str">
        <f t="shared" si="344"/>
        <v>Analytique_compte_PCP90_autre_sieg</v>
      </c>
      <c r="G3249" s="154">
        <f t="shared" si="345"/>
        <v>0</v>
      </c>
    </row>
    <row r="3250" spans="1:7" ht="26.4" x14ac:dyDescent="0.25">
      <c r="A3250" s="153" t="str">
        <f>+Identification!$C$4</f>
        <v>100000001</v>
      </c>
      <c r="B3250" s="153" t="s">
        <v>356</v>
      </c>
      <c r="C3250" s="48" t="s">
        <v>467</v>
      </c>
      <c r="D3250" s="89" t="str">
        <f t="shared" si="346"/>
        <v>autre_sieg</v>
      </c>
      <c r="E3250" s="90">
        <f>HLOOKUP(D3250,Analytique_compte!$A$3:$S$4,2,FALSE)</f>
        <v>9</v>
      </c>
      <c r="F3250" s="90" t="str">
        <f t="shared" si="344"/>
        <v>Analytique_compte_PCP91_autre_sieg</v>
      </c>
      <c r="G3250" s="154">
        <f t="shared" si="345"/>
        <v>0</v>
      </c>
    </row>
    <row r="3251" spans="1:7" ht="26.4" x14ac:dyDescent="0.25">
      <c r="A3251" s="153" t="str">
        <f>+Identification!$C$4</f>
        <v>100000001</v>
      </c>
      <c r="B3251" s="153" t="s">
        <v>356</v>
      </c>
      <c r="C3251" s="48" t="s">
        <v>468</v>
      </c>
      <c r="D3251" s="89" t="str">
        <f t="shared" ref="D3251:D3267" si="347">+D3219</f>
        <v>autre_sieg</v>
      </c>
      <c r="E3251" s="90">
        <f>HLOOKUP(D3251,Analytique_compte!$A$3:$S$4,2,FALSE)</f>
        <v>9</v>
      </c>
      <c r="F3251" s="90" t="str">
        <f t="shared" si="344"/>
        <v>Analytique_compte_PCP92_autre_sieg</v>
      </c>
      <c r="G3251" s="154">
        <f t="shared" si="345"/>
        <v>0</v>
      </c>
    </row>
    <row r="3252" spans="1:7" ht="26.4" x14ac:dyDescent="0.25">
      <c r="A3252" s="153" t="str">
        <f>+Identification!$C$4</f>
        <v>100000001</v>
      </c>
      <c r="B3252" s="153" t="s">
        <v>356</v>
      </c>
      <c r="C3252" s="48" t="s">
        <v>469</v>
      </c>
      <c r="D3252" s="89" t="str">
        <f t="shared" si="347"/>
        <v>autre_sieg</v>
      </c>
      <c r="E3252" s="90">
        <f>HLOOKUP(D3252,Analytique_compte!$A$3:$S$4,2,FALSE)</f>
        <v>9</v>
      </c>
      <c r="F3252" s="90" t="str">
        <f t="shared" si="344"/>
        <v>Analytique_compte_PCP93_autre_sieg</v>
      </c>
      <c r="G3252" s="154">
        <f t="shared" si="345"/>
        <v>0</v>
      </c>
    </row>
    <row r="3253" spans="1:7" ht="26.4" x14ac:dyDescent="0.25">
      <c r="A3253" s="153" t="str">
        <f>+Identification!$C$4</f>
        <v>100000001</v>
      </c>
      <c r="B3253" s="153" t="s">
        <v>356</v>
      </c>
      <c r="C3253" s="48" t="s">
        <v>665</v>
      </c>
      <c r="D3253" s="89" t="str">
        <f t="shared" si="347"/>
        <v>autre_sieg</v>
      </c>
      <c r="E3253" s="90">
        <f>HLOOKUP(D3253,Analytique_compte!$A$3:$S$4,2,FALSE)</f>
        <v>9</v>
      </c>
      <c r="F3253" s="90" t="str">
        <f t="shared" si="344"/>
        <v>Analytique_compte_PCP94_autre_sieg</v>
      </c>
      <c r="G3253" s="154">
        <f t="shared" si="345"/>
        <v>0</v>
      </c>
    </row>
    <row r="3254" spans="1:7" ht="26.4" x14ac:dyDescent="0.25">
      <c r="A3254" s="153" t="str">
        <f>+Identification!$C$4</f>
        <v>100000001</v>
      </c>
      <c r="B3254" s="153" t="s">
        <v>356</v>
      </c>
      <c r="C3254" s="50" t="s">
        <v>666</v>
      </c>
      <c r="D3254" s="89" t="str">
        <f t="shared" si="347"/>
        <v>autre_sieg</v>
      </c>
      <c r="E3254" s="90">
        <f>HLOOKUP(D3254,Analytique_compte!$A$3:$S$4,2,FALSE)</f>
        <v>9</v>
      </c>
      <c r="F3254" s="90" t="str">
        <f t="shared" si="344"/>
        <v>Analytique_compte_PCP95_autre_sieg</v>
      </c>
      <c r="G3254" s="154">
        <f t="shared" si="345"/>
        <v>0</v>
      </c>
    </row>
    <row r="3255" spans="1:7" ht="26.4" x14ac:dyDescent="0.25">
      <c r="A3255" s="153" t="str">
        <f>+Identification!$C$4</f>
        <v>100000001</v>
      </c>
      <c r="B3255" s="153" t="s">
        <v>356</v>
      </c>
      <c r="C3255" s="50" t="s">
        <v>667</v>
      </c>
      <c r="D3255" s="89" t="str">
        <f t="shared" si="347"/>
        <v>autre_sieg</v>
      </c>
      <c r="E3255" s="90">
        <f>HLOOKUP(D3255,Analytique_compte!$A$3:$S$4,2,FALSE)</f>
        <v>9</v>
      </c>
      <c r="F3255" s="90" t="str">
        <f t="shared" si="344"/>
        <v>Analytique_compte_PCP96_autre_sieg</v>
      </c>
      <c r="G3255" s="154">
        <f t="shared" si="345"/>
        <v>0</v>
      </c>
    </row>
    <row r="3256" spans="1:7" ht="26.4" x14ac:dyDescent="0.25">
      <c r="A3256" s="153" t="str">
        <f>+Identification!$C$4</f>
        <v>100000001</v>
      </c>
      <c r="B3256" s="153" t="s">
        <v>356</v>
      </c>
      <c r="C3256" s="50" t="s">
        <v>668</v>
      </c>
      <c r="D3256" s="89" t="str">
        <f t="shared" si="347"/>
        <v>autre_sieg</v>
      </c>
      <c r="E3256" s="90">
        <f>HLOOKUP(D3256,Analytique_compte!$A$3:$S$4,2,FALSE)</f>
        <v>9</v>
      </c>
      <c r="F3256" s="90" t="str">
        <f t="shared" si="344"/>
        <v>Analytique_compte_PCP97_autre_sieg</v>
      </c>
      <c r="G3256" s="154">
        <f t="shared" si="345"/>
        <v>0</v>
      </c>
    </row>
    <row r="3257" spans="1:7" ht="26.4" x14ac:dyDescent="0.25">
      <c r="A3257" s="153" t="str">
        <f>+Identification!$C$4</f>
        <v>100000001</v>
      </c>
      <c r="B3257" s="153" t="s">
        <v>356</v>
      </c>
      <c r="C3257" s="50" t="s">
        <v>669</v>
      </c>
      <c r="D3257" s="89" t="str">
        <f t="shared" si="347"/>
        <v>autre_sieg</v>
      </c>
      <c r="E3257" s="90">
        <f>HLOOKUP(D3257,Analytique_compte!$A$3:$S$4,2,FALSE)</f>
        <v>9</v>
      </c>
      <c r="F3257" s="90" t="str">
        <f t="shared" si="344"/>
        <v>Analytique_compte_PCP98_autre_sieg</v>
      </c>
      <c r="G3257" s="154">
        <f t="shared" si="345"/>
        <v>0</v>
      </c>
    </row>
    <row r="3258" spans="1:7" ht="26.4" x14ac:dyDescent="0.25">
      <c r="A3258" s="153" t="str">
        <f>+Identification!$C$4</f>
        <v>100000001</v>
      </c>
      <c r="B3258" s="153" t="s">
        <v>356</v>
      </c>
      <c r="C3258" s="50" t="s">
        <v>670</v>
      </c>
      <c r="D3258" s="89" t="str">
        <f t="shared" si="347"/>
        <v>autre_sieg</v>
      </c>
      <c r="E3258" s="90">
        <f>HLOOKUP(D3258,Analytique_compte!$A$3:$S$4,2,FALSE)</f>
        <v>9</v>
      </c>
      <c r="F3258" s="90" t="str">
        <f t="shared" si="344"/>
        <v>Analytique_compte_PCP99_autre_sieg</v>
      </c>
      <c r="G3258" s="154">
        <f t="shared" si="345"/>
        <v>0</v>
      </c>
    </row>
    <row r="3259" spans="1:7" ht="26.4" x14ac:dyDescent="0.25">
      <c r="A3259" s="153" t="str">
        <f>+Identification!$C$4</f>
        <v>100000001</v>
      </c>
      <c r="B3259" s="153" t="s">
        <v>356</v>
      </c>
      <c r="C3259" s="50" t="s">
        <v>671</v>
      </c>
      <c r="D3259" s="89" t="str">
        <f t="shared" si="347"/>
        <v>autre_sieg</v>
      </c>
      <c r="E3259" s="90">
        <f>HLOOKUP(D3259,Analytique_compte!$A$3:$S$4,2,FALSE)</f>
        <v>9</v>
      </c>
      <c r="F3259" s="90" t="str">
        <f t="shared" si="344"/>
        <v>Analytique_compte_PCP100_autre_sieg</v>
      </c>
      <c r="G3259" s="154">
        <f t="shared" si="345"/>
        <v>0</v>
      </c>
    </row>
    <row r="3260" spans="1:7" ht="26.4" x14ac:dyDescent="0.25">
      <c r="A3260" s="153" t="str">
        <f>+Identification!$C$4</f>
        <v>100000001</v>
      </c>
      <c r="B3260" s="153" t="s">
        <v>356</v>
      </c>
      <c r="C3260" s="50" t="s">
        <v>672</v>
      </c>
      <c r="D3260" s="89" t="str">
        <f t="shared" si="347"/>
        <v>autre_sieg</v>
      </c>
      <c r="E3260" s="90">
        <f>HLOOKUP(D3260,Analytique_compte!$A$3:$S$4,2,FALSE)</f>
        <v>9</v>
      </c>
      <c r="F3260" s="90" t="str">
        <f t="shared" si="344"/>
        <v>Analytique_compte_PCP101_autre_sieg</v>
      </c>
      <c r="G3260" s="154">
        <f t="shared" si="345"/>
        <v>0</v>
      </c>
    </row>
    <row r="3261" spans="1:7" ht="26.4" x14ac:dyDescent="0.25">
      <c r="A3261" s="153" t="str">
        <f>+Identification!$C$4</f>
        <v>100000001</v>
      </c>
      <c r="B3261" s="153" t="s">
        <v>356</v>
      </c>
      <c r="C3261" s="50" t="s">
        <v>673</v>
      </c>
      <c r="D3261" s="89" t="str">
        <f t="shared" si="347"/>
        <v>autre_sieg</v>
      </c>
      <c r="E3261" s="90">
        <f>HLOOKUP(D3261,Analytique_compte!$A$3:$S$4,2,FALSE)</f>
        <v>9</v>
      </c>
      <c r="F3261" s="90" t="str">
        <f t="shared" si="344"/>
        <v>Analytique_compte_PCP102_autre_sieg</v>
      </c>
      <c r="G3261" s="154">
        <f t="shared" si="345"/>
        <v>0</v>
      </c>
    </row>
    <row r="3262" spans="1:7" ht="26.4" x14ac:dyDescent="0.25">
      <c r="A3262" s="153" t="str">
        <f>+Identification!$C$4</f>
        <v>100000001</v>
      </c>
      <c r="B3262" s="153" t="s">
        <v>356</v>
      </c>
      <c r="C3262" s="50" t="s">
        <v>674</v>
      </c>
      <c r="D3262" s="89" t="str">
        <f t="shared" si="347"/>
        <v>autre_sieg</v>
      </c>
      <c r="E3262" s="90">
        <f>HLOOKUP(D3262,Analytique_compte!$A$3:$S$4,2,FALSE)</f>
        <v>9</v>
      </c>
      <c r="F3262" s="90" t="str">
        <f t="shared" si="344"/>
        <v>Analytique_compte_PCP103_autre_sieg</v>
      </c>
      <c r="G3262" s="154">
        <f t="shared" si="345"/>
        <v>0</v>
      </c>
    </row>
    <row r="3263" spans="1:7" ht="26.4" x14ac:dyDescent="0.25">
      <c r="A3263" s="153" t="str">
        <f>+Identification!$C$4</f>
        <v>100000001</v>
      </c>
      <c r="B3263" s="153" t="s">
        <v>356</v>
      </c>
      <c r="C3263" s="50" t="s">
        <v>675</v>
      </c>
      <c r="D3263" s="89" t="str">
        <f t="shared" si="347"/>
        <v>autre_sieg</v>
      </c>
      <c r="E3263" s="90">
        <f>HLOOKUP(D3263,Analytique_compte!$A$3:$S$4,2,FALSE)</f>
        <v>9</v>
      </c>
      <c r="F3263" s="90" t="str">
        <f t="shared" si="344"/>
        <v>Analytique_compte_PCP104_autre_sieg</v>
      </c>
      <c r="G3263" s="154">
        <f t="shared" si="345"/>
        <v>0</v>
      </c>
    </row>
    <row r="3264" spans="1:7" ht="26.4" x14ac:dyDescent="0.25">
      <c r="A3264" s="153" t="str">
        <f>+Identification!$C$4</f>
        <v>100000001</v>
      </c>
      <c r="B3264" s="153" t="s">
        <v>356</v>
      </c>
      <c r="C3264" s="50" t="s">
        <v>676</v>
      </c>
      <c r="D3264" s="89" t="str">
        <f t="shared" si="347"/>
        <v>autre_sieg</v>
      </c>
      <c r="E3264" s="90">
        <f>HLOOKUP(D3264,Analytique_compte!$A$3:$S$4,2,FALSE)</f>
        <v>9</v>
      </c>
      <c r="F3264" s="90" t="str">
        <f t="shared" si="344"/>
        <v>Analytique_compte_PCP105_autre_sieg</v>
      </c>
      <c r="G3264" s="154">
        <f t="shared" si="345"/>
        <v>0</v>
      </c>
    </row>
    <row r="3265" spans="1:7" ht="26.4" x14ac:dyDescent="0.25">
      <c r="A3265" s="153" t="str">
        <f>+Identification!$C$4</f>
        <v>100000001</v>
      </c>
      <c r="B3265" s="153" t="s">
        <v>356</v>
      </c>
      <c r="C3265" s="50" t="s">
        <v>677</v>
      </c>
      <c r="D3265" s="89" t="str">
        <f t="shared" si="347"/>
        <v>autre_sieg</v>
      </c>
      <c r="E3265" s="90">
        <f>HLOOKUP(D3265,Analytique_compte!$A$3:$S$4,2,FALSE)</f>
        <v>9</v>
      </c>
      <c r="F3265" s="90" t="str">
        <f t="shared" si="344"/>
        <v>Analytique_compte_PCP106_autre_sieg</v>
      </c>
      <c r="G3265" s="154">
        <f t="shared" si="345"/>
        <v>0</v>
      </c>
    </row>
    <row r="3266" spans="1:7" ht="26.4" x14ac:dyDescent="0.25">
      <c r="A3266" s="153" t="str">
        <f>+Identification!$C$4</f>
        <v>100000001</v>
      </c>
      <c r="B3266" s="153" t="s">
        <v>356</v>
      </c>
      <c r="C3266" s="50" t="s">
        <v>678</v>
      </c>
      <c r="D3266" s="89" t="str">
        <f t="shared" si="347"/>
        <v>autre_sieg</v>
      </c>
      <c r="E3266" s="90">
        <f>HLOOKUP(D3266,Analytique_compte!$A$3:$S$4,2,FALSE)</f>
        <v>9</v>
      </c>
      <c r="F3266" s="90" t="str">
        <f t="shared" si="344"/>
        <v>Analytique_compte_PCP107_autre_sieg</v>
      </c>
      <c r="G3266" s="154">
        <f t="shared" si="345"/>
        <v>0</v>
      </c>
    </row>
    <row r="3267" spans="1:7" ht="26.4" x14ac:dyDescent="0.25">
      <c r="A3267" s="153" t="str">
        <f>+Identification!$C$4</f>
        <v>100000001</v>
      </c>
      <c r="B3267" s="153" t="s">
        <v>356</v>
      </c>
      <c r="C3267" s="50" t="s">
        <v>679</v>
      </c>
      <c r="D3267" s="89" t="str">
        <f t="shared" si="347"/>
        <v>autre_sieg</v>
      </c>
      <c r="E3267" s="90">
        <f>HLOOKUP(D3267,Analytique_compte!$A$3:$S$4,2,FALSE)</f>
        <v>9</v>
      </c>
      <c r="F3267" s="90" t="str">
        <f t="shared" si="344"/>
        <v>Analytique_compte_PCP108_autre_sieg</v>
      </c>
      <c r="G3267" s="154">
        <f t="shared" si="345"/>
        <v>0</v>
      </c>
    </row>
    <row r="3268" spans="1:7" ht="26.4" x14ac:dyDescent="0.25">
      <c r="A3268" s="153" t="str">
        <f>+Identification!$C$4</f>
        <v>100000001</v>
      </c>
      <c r="B3268" s="153" t="s">
        <v>356</v>
      </c>
      <c r="C3268" s="50" t="s">
        <v>680</v>
      </c>
      <c r="D3268" s="89" t="str">
        <f>+D3234</f>
        <v>autre_sieg</v>
      </c>
      <c r="E3268" s="90">
        <f>HLOOKUP(D3268,Analytique_compte!$A$3:$S$4,2,FALSE)</f>
        <v>9</v>
      </c>
      <c r="F3268" s="90" t="str">
        <f t="shared" ref="F3268:F3269" si="348">CONCATENATE(B3268,"_",C3268,"_",D3268)</f>
        <v>Analytique_compte_PCP109_autre_sieg</v>
      </c>
      <c r="G3268" s="154">
        <f t="shared" ref="G3268:G3269" si="349">VLOOKUP(C3268,ana_compte,E3268,FALSE)</f>
        <v>0</v>
      </c>
    </row>
    <row r="3269" spans="1:7" ht="26.4" x14ac:dyDescent="0.25">
      <c r="A3269" s="153" t="str">
        <f>+Identification!$C$4</f>
        <v>100000001</v>
      </c>
      <c r="B3269" s="153" t="s">
        <v>356</v>
      </c>
      <c r="C3269" s="50" t="s">
        <v>681</v>
      </c>
      <c r="D3269" s="89" t="str">
        <f>+D3235</f>
        <v>autre_sieg</v>
      </c>
      <c r="E3269" s="90">
        <f>HLOOKUP(D3269,Analytique_compte!$A$3:$S$4,2,FALSE)</f>
        <v>9</v>
      </c>
      <c r="F3269" s="90" t="str">
        <f t="shared" si="348"/>
        <v>Analytique_compte_PCP110_autre_sieg</v>
      </c>
      <c r="G3269" s="154">
        <f t="shared" si="349"/>
        <v>0</v>
      </c>
    </row>
    <row r="3270" spans="1:7" ht="26.4" x14ac:dyDescent="0.25">
      <c r="A3270" s="153" t="str">
        <f>+Identification!$C$4</f>
        <v>100000001</v>
      </c>
      <c r="B3270" s="153" t="s">
        <v>356</v>
      </c>
      <c r="C3270" s="50" t="s">
        <v>682</v>
      </c>
      <c r="D3270" s="89" t="str">
        <f t="shared" ref="D3270:D3271" si="350">+D3236</f>
        <v>autre_sieg</v>
      </c>
      <c r="E3270" s="90">
        <f>HLOOKUP(D3270,Analytique_compte!$A$3:$S$4,2,FALSE)</f>
        <v>9</v>
      </c>
      <c r="F3270" s="90" t="str">
        <f t="shared" ref="F3270:F3272" si="351">CONCATENATE(B3270,"_",C3270,"_",D3270)</f>
        <v>Analytique_compte_PCP111_autre_sieg</v>
      </c>
      <c r="G3270" s="154">
        <f t="shared" ref="G3270:G3272" si="352">VLOOKUP(C3270,ana_compte,E3270,FALSE)</f>
        <v>0</v>
      </c>
    </row>
    <row r="3271" spans="1:7" ht="26.4" x14ac:dyDescent="0.25">
      <c r="A3271" s="153" t="str">
        <f>+Identification!$C$4</f>
        <v>100000001</v>
      </c>
      <c r="B3271" s="153" t="s">
        <v>356</v>
      </c>
      <c r="C3271" s="50" t="s">
        <v>683</v>
      </c>
      <c r="D3271" s="89" t="str">
        <f t="shared" si="350"/>
        <v>autre_sieg</v>
      </c>
      <c r="E3271" s="90">
        <f>HLOOKUP(D3271,Analytique_compte!$A$3:$S$4,2,FALSE)</f>
        <v>9</v>
      </c>
      <c r="F3271" s="90" t="str">
        <f t="shared" si="351"/>
        <v>Analytique_compte_PCP112_autre_sieg</v>
      </c>
      <c r="G3271" s="154">
        <f t="shared" si="352"/>
        <v>0</v>
      </c>
    </row>
    <row r="3272" spans="1:7" ht="26.4" x14ac:dyDescent="0.25">
      <c r="A3272" s="153" t="str">
        <f>+Identification!$C$4</f>
        <v>100000001</v>
      </c>
      <c r="B3272" s="153" t="s">
        <v>356</v>
      </c>
      <c r="C3272" s="50" t="s">
        <v>684</v>
      </c>
      <c r="D3272" s="89" t="str">
        <f>+D3235</f>
        <v>autre_sieg</v>
      </c>
      <c r="E3272" s="90">
        <f>HLOOKUP(D3272,Analytique_compte!$A$3:$S$4,2,FALSE)</f>
        <v>9</v>
      </c>
      <c r="F3272" s="90" t="str">
        <f t="shared" si="351"/>
        <v>Analytique_compte_PCP113_autre_sieg</v>
      </c>
      <c r="G3272" s="154">
        <f t="shared" si="352"/>
        <v>0</v>
      </c>
    </row>
    <row r="3273" spans="1:7" ht="26.4" x14ac:dyDescent="0.25">
      <c r="A3273" s="153" t="str">
        <f>+Identification!$C$4</f>
        <v>100000001</v>
      </c>
      <c r="B3273" s="153" t="s">
        <v>356</v>
      </c>
      <c r="C3273" s="50" t="s">
        <v>685</v>
      </c>
      <c r="D3273" s="89" t="str">
        <f>+D3236</f>
        <v>autre_sieg</v>
      </c>
      <c r="E3273" s="90">
        <f>HLOOKUP(D3273,Analytique_compte!$A$3:$S$4,2,FALSE)</f>
        <v>9</v>
      </c>
      <c r="F3273" s="90" t="str">
        <f t="shared" si="344"/>
        <v>Analytique_compte_PCP114_autre_sieg</v>
      </c>
      <c r="G3273" s="154">
        <f t="shared" si="345"/>
        <v>0</v>
      </c>
    </row>
    <row r="3274" spans="1:7" ht="26.4" x14ac:dyDescent="0.25">
      <c r="A3274" s="153" t="str">
        <f>+Identification!$C$4</f>
        <v>100000001</v>
      </c>
      <c r="B3274" s="153" t="s">
        <v>356</v>
      </c>
      <c r="C3274" s="11" t="s">
        <v>266</v>
      </c>
      <c r="D3274" s="89" t="str">
        <f>+D3237</f>
        <v>autre_sieg</v>
      </c>
      <c r="E3274" s="90">
        <f>HLOOKUP(D3274,Analytique_compte!$A$3:$S$4,2,FALSE)</f>
        <v>9</v>
      </c>
      <c r="F3274" s="90" t="str">
        <f t="shared" si="339"/>
        <v>Analytique_compte_pcptot_autre_sieg</v>
      </c>
      <c r="G3274" s="154">
        <f t="shared" si="340"/>
        <v>0</v>
      </c>
    </row>
    <row r="3275" spans="1:7" ht="26.4" x14ac:dyDescent="0.25">
      <c r="A3275" s="153" t="str">
        <f>+Identification!$C$4</f>
        <v>100000001</v>
      </c>
      <c r="B3275" s="153" t="s">
        <v>356</v>
      </c>
      <c r="C3275" s="11" t="s">
        <v>342</v>
      </c>
      <c r="D3275" s="89" t="str">
        <f t="shared" si="338"/>
        <v>autre_sieg</v>
      </c>
      <c r="E3275" s="90">
        <f>HLOOKUP(D3275,Analytique_compte!$A$3:$S$4,2,FALSE)</f>
        <v>9</v>
      </c>
      <c r="F3275" s="90" t="str">
        <f t="shared" si="339"/>
        <v>Analytique_compte_solde_autre_sieg</v>
      </c>
      <c r="G3275" s="154">
        <f t="shared" si="340"/>
        <v>0</v>
      </c>
    </row>
    <row r="3276" spans="1:7" ht="26.4" x14ac:dyDescent="0.25">
      <c r="A3276" s="135" t="str">
        <f>+Identification!$C$4</f>
        <v>100000001</v>
      </c>
      <c r="B3276" s="135" t="s">
        <v>356</v>
      </c>
      <c r="C3276" s="92" t="s">
        <v>171</v>
      </c>
      <c r="D3276" s="91" t="s">
        <v>298</v>
      </c>
      <c r="E3276" s="93">
        <f>HLOOKUP(D3276,Analytique_compte!$A$3:$S$4,2,FALSE)</f>
        <v>11</v>
      </c>
      <c r="F3276" s="93" t="str">
        <f t="shared" si="339"/>
        <v>Analytique_compte_PCC1_retrocession</v>
      </c>
      <c r="G3276" s="143">
        <f t="shared" si="340"/>
        <v>0</v>
      </c>
    </row>
    <row r="3277" spans="1:7" ht="26.4" x14ac:dyDescent="0.25">
      <c r="A3277" s="153" t="str">
        <f>+Identification!$C$4</f>
        <v>100000001</v>
      </c>
      <c r="B3277" s="153" t="s">
        <v>356</v>
      </c>
      <c r="C3277" s="11" t="s">
        <v>172</v>
      </c>
      <c r="D3277" s="89" t="str">
        <f>+D3276</f>
        <v>retrocession</v>
      </c>
      <c r="E3277" s="90">
        <f>HLOOKUP(D3277,Analytique_compte!$A$3:$S$4,2,FALSE)</f>
        <v>11</v>
      </c>
      <c r="F3277" s="90" t="str">
        <f t="shared" si="339"/>
        <v>Analytique_compte_PCC2_retrocession</v>
      </c>
      <c r="G3277" s="154">
        <f t="shared" si="340"/>
        <v>0</v>
      </c>
    </row>
    <row r="3278" spans="1:7" ht="26.4" x14ac:dyDescent="0.25">
      <c r="A3278" s="153" t="str">
        <f>+Identification!$C$4</f>
        <v>100000001</v>
      </c>
      <c r="B3278" s="153" t="s">
        <v>356</v>
      </c>
      <c r="C3278" s="11" t="s">
        <v>173</v>
      </c>
      <c r="D3278" s="89" t="str">
        <f t="shared" ref="D3278:D3341" si="353">+D3277</f>
        <v>retrocession</v>
      </c>
      <c r="E3278" s="90">
        <f>HLOOKUP(D3278,Analytique_compte!$A$3:$S$4,2,FALSE)</f>
        <v>11</v>
      </c>
      <c r="F3278" s="90" t="str">
        <f t="shared" si="339"/>
        <v>Analytique_compte_PCC3_retrocession</v>
      </c>
      <c r="G3278" s="154">
        <f t="shared" si="340"/>
        <v>0</v>
      </c>
    </row>
    <row r="3279" spans="1:7" ht="26.4" x14ac:dyDescent="0.25">
      <c r="A3279" s="153" t="str">
        <f>+Identification!$C$4</f>
        <v>100000001</v>
      </c>
      <c r="B3279" s="153" t="s">
        <v>356</v>
      </c>
      <c r="C3279" s="11" t="s">
        <v>174</v>
      </c>
      <c r="D3279" s="89" t="str">
        <f t="shared" si="353"/>
        <v>retrocession</v>
      </c>
      <c r="E3279" s="90">
        <f>HLOOKUP(D3279,Analytique_compte!$A$3:$S$4,2,FALSE)</f>
        <v>11</v>
      </c>
      <c r="F3279" s="90" t="str">
        <f t="shared" si="339"/>
        <v>Analytique_compte_PCC4_retrocession</v>
      </c>
      <c r="G3279" s="154">
        <f t="shared" si="340"/>
        <v>0</v>
      </c>
    </row>
    <row r="3280" spans="1:7" ht="26.4" x14ac:dyDescent="0.25">
      <c r="A3280" s="153" t="str">
        <f>+Identification!$C$4</f>
        <v>100000001</v>
      </c>
      <c r="B3280" s="153" t="s">
        <v>356</v>
      </c>
      <c r="C3280" s="11" t="s">
        <v>175</v>
      </c>
      <c r="D3280" s="89" t="str">
        <f t="shared" si="353"/>
        <v>retrocession</v>
      </c>
      <c r="E3280" s="90">
        <f>HLOOKUP(D3280,Analytique_compte!$A$3:$S$4,2,FALSE)</f>
        <v>11</v>
      </c>
      <c r="F3280" s="90" t="str">
        <f t="shared" si="339"/>
        <v>Analytique_compte_PCC5_retrocession</v>
      </c>
      <c r="G3280" s="154">
        <f t="shared" si="340"/>
        <v>0</v>
      </c>
    </row>
    <row r="3281" spans="1:7" ht="26.4" x14ac:dyDescent="0.25">
      <c r="A3281" s="153" t="str">
        <f>+Identification!$C$4</f>
        <v>100000001</v>
      </c>
      <c r="B3281" s="153" t="s">
        <v>356</v>
      </c>
      <c r="C3281" s="11" t="s">
        <v>176</v>
      </c>
      <c r="D3281" s="89" t="str">
        <f t="shared" si="353"/>
        <v>retrocession</v>
      </c>
      <c r="E3281" s="90">
        <f>HLOOKUP(D3281,Analytique_compte!$A$3:$S$4,2,FALSE)</f>
        <v>11</v>
      </c>
      <c r="F3281" s="90" t="str">
        <f t="shared" si="339"/>
        <v>Analytique_compte_PCC6_retrocession</v>
      </c>
      <c r="G3281" s="154">
        <f t="shared" si="340"/>
        <v>0</v>
      </c>
    </row>
    <row r="3282" spans="1:7" ht="26.4" x14ac:dyDescent="0.25">
      <c r="A3282" s="153" t="str">
        <f>+Identification!$C$4</f>
        <v>100000001</v>
      </c>
      <c r="B3282" s="153" t="s">
        <v>356</v>
      </c>
      <c r="C3282" s="11" t="s">
        <v>177</v>
      </c>
      <c r="D3282" s="89" t="str">
        <f t="shared" si="353"/>
        <v>retrocession</v>
      </c>
      <c r="E3282" s="90">
        <f>HLOOKUP(D3282,Analytique_compte!$A$3:$S$4,2,FALSE)</f>
        <v>11</v>
      </c>
      <c r="F3282" s="90" t="str">
        <f t="shared" si="339"/>
        <v>Analytique_compte_PCC7_retrocession</v>
      </c>
      <c r="G3282" s="154">
        <f t="shared" si="340"/>
        <v>0</v>
      </c>
    </row>
    <row r="3283" spans="1:7" ht="26.4" x14ac:dyDescent="0.25">
      <c r="A3283" s="153" t="str">
        <f>+Identification!$C$4</f>
        <v>100000001</v>
      </c>
      <c r="B3283" s="153" t="s">
        <v>356</v>
      </c>
      <c r="C3283" s="11" t="s">
        <v>178</v>
      </c>
      <c r="D3283" s="89" t="str">
        <f t="shared" si="353"/>
        <v>retrocession</v>
      </c>
      <c r="E3283" s="90">
        <f>HLOOKUP(D3283,Analytique_compte!$A$3:$S$4,2,FALSE)</f>
        <v>11</v>
      </c>
      <c r="F3283" s="90" t="str">
        <f t="shared" si="339"/>
        <v>Analytique_compte_PCC8_retrocession</v>
      </c>
      <c r="G3283" s="154">
        <f t="shared" si="340"/>
        <v>0</v>
      </c>
    </row>
    <row r="3284" spans="1:7" ht="26.4" x14ac:dyDescent="0.25">
      <c r="A3284" s="153" t="str">
        <f>+Identification!$C$4</f>
        <v>100000001</v>
      </c>
      <c r="B3284" s="153" t="s">
        <v>356</v>
      </c>
      <c r="C3284" s="11" t="s">
        <v>179</v>
      </c>
      <c r="D3284" s="89" t="str">
        <f t="shared" si="353"/>
        <v>retrocession</v>
      </c>
      <c r="E3284" s="90">
        <f>HLOOKUP(D3284,Analytique_compte!$A$3:$S$4,2,FALSE)</f>
        <v>11</v>
      </c>
      <c r="F3284" s="90" t="str">
        <f t="shared" si="339"/>
        <v>Analytique_compte_PCC9_retrocession</v>
      </c>
      <c r="G3284" s="154">
        <f t="shared" si="340"/>
        <v>0</v>
      </c>
    </row>
    <row r="3285" spans="1:7" ht="26.4" x14ac:dyDescent="0.25">
      <c r="A3285" s="153" t="str">
        <f>+Identification!$C$4</f>
        <v>100000001</v>
      </c>
      <c r="B3285" s="153" t="s">
        <v>356</v>
      </c>
      <c r="C3285" s="11" t="s">
        <v>180</v>
      </c>
      <c r="D3285" s="89" t="str">
        <f t="shared" si="353"/>
        <v>retrocession</v>
      </c>
      <c r="E3285" s="90">
        <f>HLOOKUP(D3285,Analytique_compte!$A$3:$S$4,2,FALSE)</f>
        <v>11</v>
      </c>
      <c r="F3285" s="90" t="str">
        <f t="shared" si="339"/>
        <v>Analytique_compte_PCC10_retrocession</v>
      </c>
      <c r="G3285" s="154">
        <f t="shared" si="340"/>
        <v>0</v>
      </c>
    </row>
    <row r="3286" spans="1:7" ht="26.4" x14ac:dyDescent="0.25">
      <c r="A3286" s="153" t="str">
        <f>+Identification!$C$4</f>
        <v>100000001</v>
      </c>
      <c r="B3286" s="153" t="s">
        <v>356</v>
      </c>
      <c r="C3286" s="11" t="s">
        <v>181</v>
      </c>
      <c r="D3286" s="89" t="str">
        <f t="shared" si="353"/>
        <v>retrocession</v>
      </c>
      <c r="E3286" s="90">
        <f>HLOOKUP(D3286,Analytique_compte!$A$3:$S$4,2,FALSE)</f>
        <v>11</v>
      </c>
      <c r="F3286" s="90" t="str">
        <f t="shared" si="339"/>
        <v>Analytique_compte_PCC11_retrocession</v>
      </c>
      <c r="G3286" s="154">
        <f t="shared" si="340"/>
        <v>0</v>
      </c>
    </row>
    <row r="3287" spans="1:7" ht="26.4" x14ac:dyDescent="0.25">
      <c r="A3287" s="153" t="str">
        <f>+Identification!$C$4</f>
        <v>100000001</v>
      </c>
      <c r="B3287" s="153" t="s">
        <v>356</v>
      </c>
      <c r="C3287" s="11" t="s">
        <v>182</v>
      </c>
      <c r="D3287" s="89" t="str">
        <f t="shared" si="353"/>
        <v>retrocession</v>
      </c>
      <c r="E3287" s="90">
        <f>HLOOKUP(D3287,Analytique_compte!$A$3:$S$4,2,FALSE)</f>
        <v>11</v>
      </c>
      <c r="F3287" s="90" t="str">
        <f t="shared" si="339"/>
        <v>Analytique_compte_PCC12_retrocession</v>
      </c>
      <c r="G3287" s="154">
        <f t="shared" si="340"/>
        <v>0</v>
      </c>
    </row>
    <row r="3288" spans="1:7" ht="26.4" x14ac:dyDescent="0.25">
      <c r="A3288" s="153" t="str">
        <f>+Identification!$C$4</f>
        <v>100000001</v>
      </c>
      <c r="B3288" s="153" t="s">
        <v>356</v>
      </c>
      <c r="C3288" s="11" t="s">
        <v>183</v>
      </c>
      <c r="D3288" s="89" t="str">
        <f t="shared" si="353"/>
        <v>retrocession</v>
      </c>
      <c r="E3288" s="90">
        <f>HLOOKUP(D3288,Analytique_compte!$A$3:$S$4,2,FALSE)</f>
        <v>11</v>
      </c>
      <c r="F3288" s="90" t="str">
        <f t="shared" si="339"/>
        <v>Analytique_compte_PCC13_retrocession</v>
      </c>
      <c r="G3288" s="154">
        <f t="shared" si="340"/>
        <v>0</v>
      </c>
    </row>
    <row r="3289" spans="1:7" ht="26.4" x14ac:dyDescent="0.25">
      <c r="A3289" s="153" t="str">
        <f>+Identification!$C$4</f>
        <v>100000001</v>
      </c>
      <c r="B3289" s="153" t="s">
        <v>356</v>
      </c>
      <c r="C3289" s="11" t="s">
        <v>184</v>
      </c>
      <c r="D3289" s="89" t="str">
        <f t="shared" si="353"/>
        <v>retrocession</v>
      </c>
      <c r="E3289" s="90">
        <f>HLOOKUP(D3289,Analytique_compte!$A$3:$S$4,2,FALSE)</f>
        <v>11</v>
      </c>
      <c r="F3289" s="90" t="str">
        <f t="shared" si="339"/>
        <v>Analytique_compte_PCC14_retrocession</v>
      </c>
      <c r="G3289" s="154">
        <f t="shared" si="340"/>
        <v>0</v>
      </c>
    </row>
    <row r="3290" spans="1:7" ht="26.4" x14ac:dyDescent="0.25">
      <c r="A3290" s="153" t="str">
        <f>+Identification!$C$4</f>
        <v>100000001</v>
      </c>
      <c r="B3290" s="153" t="s">
        <v>356</v>
      </c>
      <c r="C3290" s="11" t="s">
        <v>185</v>
      </c>
      <c r="D3290" s="89" t="str">
        <f t="shared" si="353"/>
        <v>retrocession</v>
      </c>
      <c r="E3290" s="90">
        <f>HLOOKUP(D3290,Analytique_compte!$A$3:$S$4,2,FALSE)</f>
        <v>11</v>
      </c>
      <c r="F3290" s="90" t="str">
        <f t="shared" si="339"/>
        <v>Analytique_compte_PCC15_retrocession</v>
      </c>
      <c r="G3290" s="154">
        <f t="shared" si="340"/>
        <v>0</v>
      </c>
    </row>
    <row r="3291" spans="1:7" ht="26.4" x14ac:dyDescent="0.25">
      <c r="A3291" s="153" t="str">
        <f>+Identification!$C$4</f>
        <v>100000001</v>
      </c>
      <c r="B3291" s="153" t="s">
        <v>356</v>
      </c>
      <c r="C3291" s="11" t="s">
        <v>186</v>
      </c>
      <c r="D3291" s="89" t="str">
        <f t="shared" si="353"/>
        <v>retrocession</v>
      </c>
      <c r="E3291" s="90">
        <f>HLOOKUP(D3291,Analytique_compte!$A$3:$S$4,2,FALSE)</f>
        <v>11</v>
      </c>
      <c r="F3291" s="90" t="str">
        <f t="shared" si="339"/>
        <v>Analytique_compte_PCC16_retrocession</v>
      </c>
      <c r="G3291" s="154">
        <f t="shared" si="340"/>
        <v>0</v>
      </c>
    </row>
    <row r="3292" spans="1:7" ht="26.4" x14ac:dyDescent="0.25">
      <c r="A3292" s="153" t="str">
        <f>+Identification!$C$4</f>
        <v>100000001</v>
      </c>
      <c r="B3292" s="153" t="s">
        <v>356</v>
      </c>
      <c r="C3292" s="11" t="s">
        <v>187</v>
      </c>
      <c r="D3292" s="89" t="str">
        <f t="shared" si="353"/>
        <v>retrocession</v>
      </c>
      <c r="E3292" s="90">
        <f>HLOOKUP(D3292,Analytique_compte!$A$3:$S$4,2,FALSE)</f>
        <v>11</v>
      </c>
      <c r="F3292" s="90" t="str">
        <f t="shared" si="339"/>
        <v>Analytique_compte_PCC17_retrocession</v>
      </c>
      <c r="G3292" s="154">
        <f t="shared" si="340"/>
        <v>0</v>
      </c>
    </row>
    <row r="3293" spans="1:7" ht="26.4" x14ac:dyDescent="0.25">
      <c r="A3293" s="153" t="str">
        <f>+Identification!$C$4</f>
        <v>100000001</v>
      </c>
      <c r="B3293" s="153" t="s">
        <v>356</v>
      </c>
      <c r="C3293" s="11" t="s">
        <v>188</v>
      </c>
      <c r="D3293" s="89" t="str">
        <f t="shared" si="353"/>
        <v>retrocession</v>
      </c>
      <c r="E3293" s="90">
        <f>HLOOKUP(D3293,Analytique_compte!$A$3:$S$4,2,FALSE)</f>
        <v>11</v>
      </c>
      <c r="F3293" s="90" t="str">
        <f t="shared" si="339"/>
        <v>Analytique_compte_PCC18_retrocession</v>
      </c>
      <c r="G3293" s="154">
        <f t="shared" si="340"/>
        <v>0</v>
      </c>
    </row>
    <row r="3294" spans="1:7" ht="26.4" x14ac:dyDescent="0.25">
      <c r="A3294" s="153" t="str">
        <f>+Identification!$C$4</f>
        <v>100000001</v>
      </c>
      <c r="B3294" s="153" t="s">
        <v>356</v>
      </c>
      <c r="C3294" s="11" t="s">
        <v>189</v>
      </c>
      <c r="D3294" s="89" t="str">
        <f t="shared" si="353"/>
        <v>retrocession</v>
      </c>
      <c r="E3294" s="90">
        <f>HLOOKUP(D3294,Analytique_compte!$A$3:$S$4,2,FALSE)</f>
        <v>11</v>
      </c>
      <c r="F3294" s="90" t="str">
        <f t="shared" si="339"/>
        <v>Analytique_compte_PCC19_retrocession</v>
      </c>
      <c r="G3294" s="154">
        <f t="shared" si="340"/>
        <v>0</v>
      </c>
    </row>
    <row r="3295" spans="1:7" ht="26.4" x14ac:dyDescent="0.25">
      <c r="A3295" s="153" t="str">
        <f>+Identification!$C$4</f>
        <v>100000001</v>
      </c>
      <c r="B3295" s="153" t="s">
        <v>356</v>
      </c>
      <c r="C3295" s="11" t="s">
        <v>190</v>
      </c>
      <c r="D3295" s="89" t="str">
        <f t="shared" si="353"/>
        <v>retrocession</v>
      </c>
      <c r="E3295" s="90">
        <f>HLOOKUP(D3295,Analytique_compte!$A$3:$S$4,2,FALSE)</f>
        <v>11</v>
      </c>
      <c r="F3295" s="90" t="str">
        <f t="shared" si="339"/>
        <v>Analytique_compte_PCC20_retrocession</v>
      </c>
      <c r="G3295" s="154">
        <f t="shared" si="340"/>
        <v>0</v>
      </c>
    </row>
    <row r="3296" spans="1:7" ht="26.4" x14ac:dyDescent="0.25">
      <c r="A3296" s="153" t="str">
        <f>+Identification!$C$4</f>
        <v>100000001</v>
      </c>
      <c r="B3296" s="153" t="s">
        <v>356</v>
      </c>
      <c r="C3296" s="11" t="s">
        <v>191</v>
      </c>
      <c r="D3296" s="89" t="str">
        <f t="shared" si="353"/>
        <v>retrocession</v>
      </c>
      <c r="E3296" s="90">
        <f>HLOOKUP(D3296,Analytique_compte!$A$3:$S$4,2,FALSE)</f>
        <v>11</v>
      </c>
      <c r="F3296" s="90" t="str">
        <f t="shared" si="339"/>
        <v>Analytique_compte_PCC21_retrocession</v>
      </c>
      <c r="G3296" s="154">
        <f t="shared" si="340"/>
        <v>0</v>
      </c>
    </row>
    <row r="3297" spans="1:7" ht="26.4" x14ac:dyDescent="0.25">
      <c r="A3297" s="153" t="str">
        <f>+Identification!$C$4</f>
        <v>100000001</v>
      </c>
      <c r="B3297" s="153" t="s">
        <v>356</v>
      </c>
      <c r="C3297" s="11" t="s">
        <v>192</v>
      </c>
      <c r="D3297" s="89" t="str">
        <f t="shared" si="353"/>
        <v>retrocession</v>
      </c>
      <c r="E3297" s="90">
        <f>HLOOKUP(D3297,Analytique_compte!$A$3:$S$4,2,FALSE)</f>
        <v>11</v>
      </c>
      <c r="F3297" s="90" t="str">
        <f t="shared" si="339"/>
        <v>Analytique_compte_PCC22_retrocession</v>
      </c>
      <c r="G3297" s="154">
        <f t="shared" si="340"/>
        <v>0</v>
      </c>
    </row>
    <row r="3298" spans="1:7" ht="26.4" x14ac:dyDescent="0.25">
      <c r="A3298" s="153" t="str">
        <f>+Identification!$C$4</f>
        <v>100000001</v>
      </c>
      <c r="B3298" s="153" t="s">
        <v>356</v>
      </c>
      <c r="C3298" s="11" t="s">
        <v>193</v>
      </c>
      <c r="D3298" s="89" t="str">
        <f t="shared" si="353"/>
        <v>retrocession</v>
      </c>
      <c r="E3298" s="90">
        <f>HLOOKUP(D3298,Analytique_compte!$A$3:$S$4,2,FALSE)</f>
        <v>11</v>
      </c>
      <c r="F3298" s="90" t="str">
        <f t="shared" si="339"/>
        <v>Analytique_compte_PCC23_retrocession</v>
      </c>
      <c r="G3298" s="154">
        <f t="shared" si="340"/>
        <v>0</v>
      </c>
    </row>
    <row r="3299" spans="1:7" ht="26.4" x14ac:dyDescent="0.25">
      <c r="A3299" s="153" t="str">
        <f>+Identification!$C$4</f>
        <v>100000001</v>
      </c>
      <c r="B3299" s="153" t="s">
        <v>356</v>
      </c>
      <c r="C3299" s="11" t="s">
        <v>194</v>
      </c>
      <c r="D3299" s="89" t="str">
        <f t="shared" si="353"/>
        <v>retrocession</v>
      </c>
      <c r="E3299" s="90">
        <f>HLOOKUP(D3299,Analytique_compte!$A$3:$S$4,2,FALSE)</f>
        <v>11</v>
      </c>
      <c r="F3299" s="90" t="str">
        <f t="shared" si="339"/>
        <v>Analytique_compte_PCC24_retrocession</v>
      </c>
      <c r="G3299" s="154">
        <f t="shared" si="340"/>
        <v>0</v>
      </c>
    </row>
    <row r="3300" spans="1:7" ht="26.4" x14ac:dyDescent="0.25">
      <c r="A3300" s="153" t="str">
        <f>+Identification!$C$4</f>
        <v>100000001</v>
      </c>
      <c r="B3300" s="153" t="s">
        <v>356</v>
      </c>
      <c r="C3300" s="11" t="s">
        <v>195</v>
      </c>
      <c r="D3300" s="89" t="str">
        <f t="shared" si="353"/>
        <v>retrocession</v>
      </c>
      <c r="E3300" s="90">
        <f>HLOOKUP(D3300,Analytique_compte!$A$3:$S$4,2,FALSE)</f>
        <v>11</v>
      </c>
      <c r="F3300" s="90" t="str">
        <f t="shared" si="339"/>
        <v>Analytique_compte_PCC25_retrocession</v>
      </c>
      <c r="G3300" s="154">
        <f t="shared" si="340"/>
        <v>0</v>
      </c>
    </row>
    <row r="3301" spans="1:7" ht="26.4" x14ac:dyDescent="0.25">
      <c r="A3301" s="153" t="str">
        <f>+Identification!$C$4</f>
        <v>100000001</v>
      </c>
      <c r="B3301" s="153" t="s">
        <v>356</v>
      </c>
      <c r="C3301" s="11" t="s">
        <v>196</v>
      </c>
      <c r="D3301" s="89" t="str">
        <f t="shared" si="353"/>
        <v>retrocession</v>
      </c>
      <c r="E3301" s="90">
        <f>HLOOKUP(D3301,Analytique_compte!$A$3:$S$4,2,FALSE)</f>
        <v>11</v>
      </c>
      <c r="F3301" s="90" t="str">
        <f t="shared" si="339"/>
        <v>Analytique_compte_PCC26_retrocession</v>
      </c>
      <c r="G3301" s="154">
        <f t="shared" si="340"/>
        <v>0</v>
      </c>
    </row>
    <row r="3302" spans="1:7" ht="26.4" x14ac:dyDescent="0.25">
      <c r="A3302" s="153" t="str">
        <f>+Identification!$C$4</f>
        <v>100000001</v>
      </c>
      <c r="B3302" s="153" t="s">
        <v>356</v>
      </c>
      <c r="C3302" s="11" t="s">
        <v>197</v>
      </c>
      <c r="D3302" s="89" t="str">
        <f t="shared" si="353"/>
        <v>retrocession</v>
      </c>
      <c r="E3302" s="90">
        <f>HLOOKUP(D3302,Analytique_compte!$A$3:$S$4,2,FALSE)</f>
        <v>11</v>
      </c>
      <c r="F3302" s="90" t="str">
        <f t="shared" ref="F3302:F3365" si="354">CONCATENATE(B3302,"_",C3302,"_",D3302)</f>
        <v>Analytique_compte_PCC27_retrocession</v>
      </c>
      <c r="G3302" s="154">
        <f t="shared" si="340"/>
        <v>0</v>
      </c>
    </row>
    <row r="3303" spans="1:7" ht="26.4" x14ac:dyDescent="0.25">
      <c r="A3303" s="153" t="str">
        <f>+Identification!$C$4</f>
        <v>100000001</v>
      </c>
      <c r="B3303" s="153" t="s">
        <v>356</v>
      </c>
      <c r="C3303" s="11" t="s">
        <v>198</v>
      </c>
      <c r="D3303" s="89" t="str">
        <f t="shared" si="353"/>
        <v>retrocession</v>
      </c>
      <c r="E3303" s="90">
        <f>HLOOKUP(D3303,Analytique_compte!$A$3:$S$4,2,FALSE)</f>
        <v>11</v>
      </c>
      <c r="F3303" s="90" t="str">
        <f t="shared" si="354"/>
        <v>Analytique_compte_PCC28_retrocession</v>
      </c>
      <c r="G3303" s="154">
        <f t="shared" si="340"/>
        <v>0</v>
      </c>
    </row>
    <row r="3304" spans="1:7" ht="26.4" x14ac:dyDescent="0.25">
      <c r="A3304" s="153" t="str">
        <f>+Identification!$C$4</f>
        <v>100000001</v>
      </c>
      <c r="B3304" s="153" t="s">
        <v>356</v>
      </c>
      <c r="C3304" s="11" t="s">
        <v>199</v>
      </c>
      <c r="D3304" s="89" t="str">
        <f t="shared" si="353"/>
        <v>retrocession</v>
      </c>
      <c r="E3304" s="90">
        <f>HLOOKUP(D3304,Analytique_compte!$A$3:$S$4,2,FALSE)</f>
        <v>11</v>
      </c>
      <c r="F3304" s="90" t="str">
        <f t="shared" si="354"/>
        <v>Analytique_compte_PCC29_retrocession</v>
      </c>
      <c r="G3304" s="154">
        <f t="shared" si="340"/>
        <v>0</v>
      </c>
    </row>
    <row r="3305" spans="1:7" ht="26.4" x14ac:dyDescent="0.25">
      <c r="A3305" s="153" t="str">
        <f>+Identification!$C$4</f>
        <v>100000001</v>
      </c>
      <c r="B3305" s="153" t="s">
        <v>356</v>
      </c>
      <c r="C3305" s="11" t="s">
        <v>200</v>
      </c>
      <c r="D3305" s="89" t="str">
        <f t="shared" si="353"/>
        <v>retrocession</v>
      </c>
      <c r="E3305" s="90">
        <f>HLOOKUP(D3305,Analytique_compte!$A$3:$S$4,2,FALSE)</f>
        <v>11</v>
      </c>
      <c r="F3305" s="90" t="str">
        <f t="shared" si="354"/>
        <v>Analytique_compte_PCC30_retrocession</v>
      </c>
      <c r="G3305" s="154">
        <f t="shared" si="340"/>
        <v>0</v>
      </c>
    </row>
    <row r="3306" spans="1:7" ht="26.4" x14ac:dyDescent="0.25">
      <c r="A3306" s="153" t="str">
        <f>+Identification!$C$4</f>
        <v>100000001</v>
      </c>
      <c r="B3306" s="153" t="s">
        <v>356</v>
      </c>
      <c r="C3306" s="11" t="s">
        <v>201</v>
      </c>
      <c r="D3306" s="89" t="str">
        <f t="shared" si="353"/>
        <v>retrocession</v>
      </c>
      <c r="E3306" s="90">
        <f>HLOOKUP(D3306,Analytique_compte!$A$3:$S$4,2,FALSE)</f>
        <v>11</v>
      </c>
      <c r="F3306" s="90" t="str">
        <f t="shared" si="354"/>
        <v>Analytique_compte_PCC31_retrocession</v>
      </c>
      <c r="G3306" s="154">
        <f t="shared" si="340"/>
        <v>0</v>
      </c>
    </row>
    <row r="3307" spans="1:7" ht="26.4" x14ac:dyDescent="0.25">
      <c r="A3307" s="153" t="str">
        <f>+Identification!$C$4</f>
        <v>100000001</v>
      </c>
      <c r="B3307" s="153" t="s">
        <v>356</v>
      </c>
      <c r="C3307" s="11" t="s">
        <v>202</v>
      </c>
      <c r="D3307" s="89" t="str">
        <f t="shared" si="353"/>
        <v>retrocession</v>
      </c>
      <c r="E3307" s="90">
        <f>HLOOKUP(D3307,Analytique_compte!$A$3:$S$4,2,FALSE)</f>
        <v>11</v>
      </c>
      <c r="F3307" s="90" t="str">
        <f t="shared" si="354"/>
        <v>Analytique_compte_PCC32_retrocession</v>
      </c>
      <c r="G3307" s="154">
        <f t="shared" si="340"/>
        <v>0</v>
      </c>
    </row>
    <row r="3308" spans="1:7" ht="26.4" x14ac:dyDescent="0.25">
      <c r="A3308" s="153" t="str">
        <f>+Identification!$C$4</f>
        <v>100000001</v>
      </c>
      <c r="B3308" s="153" t="s">
        <v>356</v>
      </c>
      <c r="C3308" s="11" t="s">
        <v>203</v>
      </c>
      <c r="D3308" s="89" t="str">
        <f t="shared" si="353"/>
        <v>retrocession</v>
      </c>
      <c r="E3308" s="90">
        <f>HLOOKUP(D3308,Analytique_compte!$A$3:$S$4,2,FALSE)</f>
        <v>11</v>
      </c>
      <c r="F3308" s="90" t="str">
        <f t="shared" si="354"/>
        <v>Analytique_compte_PCC33_retrocession</v>
      </c>
      <c r="G3308" s="154">
        <f t="shared" si="340"/>
        <v>0</v>
      </c>
    </row>
    <row r="3309" spans="1:7" ht="26.4" x14ac:dyDescent="0.25">
      <c r="A3309" s="153" t="str">
        <f>+Identification!$C$4</f>
        <v>100000001</v>
      </c>
      <c r="B3309" s="153" t="s">
        <v>356</v>
      </c>
      <c r="C3309" s="11" t="s">
        <v>204</v>
      </c>
      <c r="D3309" s="89" t="str">
        <f t="shared" si="353"/>
        <v>retrocession</v>
      </c>
      <c r="E3309" s="90">
        <f>HLOOKUP(D3309,Analytique_compte!$A$3:$S$4,2,FALSE)</f>
        <v>11</v>
      </c>
      <c r="F3309" s="90" t="str">
        <f t="shared" si="354"/>
        <v>Analytique_compte_PCC34_retrocession</v>
      </c>
      <c r="G3309" s="154">
        <f t="shared" si="340"/>
        <v>0</v>
      </c>
    </row>
    <row r="3310" spans="1:7" ht="26.4" x14ac:dyDescent="0.25">
      <c r="A3310" s="153" t="str">
        <f>+Identification!$C$4</f>
        <v>100000001</v>
      </c>
      <c r="B3310" s="153" t="s">
        <v>356</v>
      </c>
      <c r="C3310" s="11" t="s">
        <v>205</v>
      </c>
      <c r="D3310" s="89" t="str">
        <f t="shared" si="353"/>
        <v>retrocession</v>
      </c>
      <c r="E3310" s="90">
        <f>HLOOKUP(D3310,Analytique_compte!$A$3:$S$4,2,FALSE)</f>
        <v>11</v>
      </c>
      <c r="F3310" s="90" t="str">
        <f t="shared" si="354"/>
        <v>Analytique_compte_PCC35_retrocession</v>
      </c>
      <c r="G3310" s="154">
        <f t="shared" si="340"/>
        <v>0</v>
      </c>
    </row>
    <row r="3311" spans="1:7" ht="26.4" x14ac:dyDescent="0.25">
      <c r="A3311" s="153" t="str">
        <f>+Identification!$C$4</f>
        <v>100000001</v>
      </c>
      <c r="B3311" s="153" t="s">
        <v>356</v>
      </c>
      <c r="C3311" s="11" t="s">
        <v>206</v>
      </c>
      <c r="D3311" s="89" t="str">
        <f t="shared" si="353"/>
        <v>retrocession</v>
      </c>
      <c r="E3311" s="90">
        <f>HLOOKUP(D3311,Analytique_compte!$A$3:$S$4,2,FALSE)</f>
        <v>11</v>
      </c>
      <c r="F3311" s="90" t="str">
        <f t="shared" si="354"/>
        <v>Analytique_compte_PCC36_retrocession</v>
      </c>
      <c r="G3311" s="154">
        <f t="shared" si="340"/>
        <v>0</v>
      </c>
    </row>
    <row r="3312" spans="1:7" ht="26.4" x14ac:dyDescent="0.25">
      <c r="A3312" s="153" t="str">
        <f>+Identification!$C$4</f>
        <v>100000001</v>
      </c>
      <c r="B3312" s="153" t="s">
        <v>356</v>
      </c>
      <c r="C3312" s="11" t="s">
        <v>207</v>
      </c>
      <c r="D3312" s="89" t="str">
        <f t="shared" si="353"/>
        <v>retrocession</v>
      </c>
      <c r="E3312" s="90">
        <f>HLOOKUP(D3312,Analytique_compte!$A$3:$S$4,2,FALSE)</f>
        <v>11</v>
      </c>
      <c r="F3312" s="90" t="str">
        <f t="shared" si="354"/>
        <v>Analytique_compte_PCC37_retrocession</v>
      </c>
      <c r="G3312" s="154">
        <f t="shared" si="340"/>
        <v>0</v>
      </c>
    </row>
    <row r="3313" spans="1:7" ht="26.4" x14ac:dyDescent="0.25">
      <c r="A3313" s="153" t="str">
        <f>+Identification!$C$4</f>
        <v>100000001</v>
      </c>
      <c r="B3313" s="153" t="s">
        <v>356</v>
      </c>
      <c r="C3313" s="11" t="s">
        <v>208</v>
      </c>
      <c r="D3313" s="89" t="str">
        <f t="shared" si="353"/>
        <v>retrocession</v>
      </c>
      <c r="E3313" s="90">
        <f>HLOOKUP(D3313,Analytique_compte!$A$3:$S$4,2,FALSE)</f>
        <v>11</v>
      </c>
      <c r="F3313" s="90" t="str">
        <f t="shared" si="354"/>
        <v>Analytique_compte_PCC38_retrocession</v>
      </c>
      <c r="G3313" s="154">
        <f t="shared" si="340"/>
        <v>0</v>
      </c>
    </row>
    <row r="3314" spans="1:7" ht="26.4" x14ac:dyDescent="0.25">
      <c r="A3314" s="153" t="str">
        <f>+Identification!$C$4</f>
        <v>100000001</v>
      </c>
      <c r="B3314" s="153" t="s">
        <v>356</v>
      </c>
      <c r="C3314" s="11" t="s">
        <v>209</v>
      </c>
      <c r="D3314" s="89" t="str">
        <f t="shared" si="353"/>
        <v>retrocession</v>
      </c>
      <c r="E3314" s="90">
        <f>HLOOKUP(D3314,Analytique_compte!$A$3:$S$4,2,FALSE)</f>
        <v>11</v>
      </c>
      <c r="F3314" s="90" t="str">
        <f t="shared" si="354"/>
        <v>Analytique_compte_PCC39_retrocession</v>
      </c>
      <c r="G3314" s="154">
        <f t="shared" si="340"/>
        <v>0</v>
      </c>
    </row>
    <row r="3315" spans="1:7" ht="26.4" x14ac:dyDescent="0.25">
      <c r="A3315" s="153" t="str">
        <f>+Identification!$C$4</f>
        <v>100000001</v>
      </c>
      <c r="B3315" s="153" t="s">
        <v>356</v>
      </c>
      <c r="C3315" s="11" t="s">
        <v>210</v>
      </c>
      <c r="D3315" s="89" t="str">
        <f t="shared" si="353"/>
        <v>retrocession</v>
      </c>
      <c r="E3315" s="90">
        <f>HLOOKUP(D3315,Analytique_compte!$A$3:$S$4,2,FALSE)</f>
        <v>11</v>
      </c>
      <c r="F3315" s="90" t="str">
        <f t="shared" si="354"/>
        <v>Analytique_compte_PCC40_retrocession</v>
      </c>
      <c r="G3315" s="154">
        <f t="shared" si="340"/>
        <v>0</v>
      </c>
    </row>
    <row r="3316" spans="1:7" ht="26.4" x14ac:dyDescent="0.25">
      <c r="A3316" s="153" t="str">
        <f>+Identification!$C$4</f>
        <v>100000001</v>
      </c>
      <c r="B3316" s="153" t="s">
        <v>356</v>
      </c>
      <c r="C3316" s="11" t="s">
        <v>211</v>
      </c>
      <c r="D3316" s="89" t="str">
        <f t="shared" si="353"/>
        <v>retrocession</v>
      </c>
      <c r="E3316" s="90">
        <f>HLOOKUP(D3316,Analytique_compte!$A$3:$S$4,2,FALSE)</f>
        <v>11</v>
      </c>
      <c r="F3316" s="90" t="str">
        <f t="shared" si="354"/>
        <v>Analytique_compte_PCC41_retrocession</v>
      </c>
      <c r="G3316" s="154">
        <f t="shared" si="340"/>
        <v>0</v>
      </c>
    </row>
    <row r="3317" spans="1:7" ht="26.4" x14ac:dyDescent="0.25">
      <c r="A3317" s="153" t="str">
        <f>+Identification!$C$4</f>
        <v>100000001</v>
      </c>
      <c r="B3317" s="153" t="s">
        <v>356</v>
      </c>
      <c r="C3317" s="11" t="s">
        <v>212</v>
      </c>
      <c r="D3317" s="89" t="str">
        <f t="shared" si="353"/>
        <v>retrocession</v>
      </c>
      <c r="E3317" s="90">
        <f>HLOOKUP(D3317,Analytique_compte!$A$3:$S$4,2,FALSE)</f>
        <v>11</v>
      </c>
      <c r="F3317" s="90" t="str">
        <f t="shared" si="354"/>
        <v>Analytique_compte_PCC42_retrocession</v>
      </c>
      <c r="G3317" s="154">
        <f t="shared" si="340"/>
        <v>0</v>
      </c>
    </row>
    <row r="3318" spans="1:7" ht="26.4" x14ac:dyDescent="0.25">
      <c r="A3318" s="153" t="str">
        <f>+Identification!$C$4</f>
        <v>100000001</v>
      </c>
      <c r="B3318" s="153" t="s">
        <v>356</v>
      </c>
      <c r="C3318" s="11" t="s">
        <v>213</v>
      </c>
      <c r="D3318" s="89" t="str">
        <f t="shared" si="353"/>
        <v>retrocession</v>
      </c>
      <c r="E3318" s="90">
        <f>HLOOKUP(D3318,Analytique_compte!$A$3:$S$4,2,FALSE)</f>
        <v>11</v>
      </c>
      <c r="F3318" s="90" t="str">
        <f t="shared" si="354"/>
        <v>Analytique_compte_PCC43_retrocession</v>
      </c>
      <c r="G3318" s="154">
        <f t="shared" si="340"/>
        <v>0</v>
      </c>
    </row>
    <row r="3319" spans="1:7" ht="26.4" x14ac:dyDescent="0.25">
      <c r="A3319" s="153" t="str">
        <f>+Identification!$C$4</f>
        <v>100000001</v>
      </c>
      <c r="B3319" s="153" t="s">
        <v>356</v>
      </c>
      <c r="C3319" s="11" t="s">
        <v>214</v>
      </c>
      <c r="D3319" s="89" t="str">
        <f t="shared" si="353"/>
        <v>retrocession</v>
      </c>
      <c r="E3319" s="90">
        <f>HLOOKUP(D3319,Analytique_compte!$A$3:$S$4,2,FALSE)</f>
        <v>11</v>
      </c>
      <c r="F3319" s="90" t="str">
        <f t="shared" si="354"/>
        <v>Analytique_compte_PCC44_retrocession</v>
      </c>
      <c r="G3319" s="154">
        <f t="shared" si="340"/>
        <v>0</v>
      </c>
    </row>
    <row r="3320" spans="1:7" ht="26.4" x14ac:dyDescent="0.25">
      <c r="A3320" s="153" t="str">
        <f>+Identification!$C$4</f>
        <v>100000001</v>
      </c>
      <c r="B3320" s="153" t="s">
        <v>356</v>
      </c>
      <c r="C3320" s="11" t="s">
        <v>215</v>
      </c>
      <c r="D3320" s="89" t="str">
        <f t="shared" si="353"/>
        <v>retrocession</v>
      </c>
      <c r="E3320" s="90">
        <f>HLOOKUP(D3320,Analytique_compte!$A$3:$S$4,2,FALSE)</f>
        <v>11</v>
      </c>
      <c r="F3320" s="90" t="str">
        <f t="shared" si="354"/>
        <v>Analytique_compte_PCC45_retrocession</v>
      </c>
      <c r="G3320" s="154">
        <f t="shared" ref="G3320:G3399" si="355">VLOOKUP(C3320,ana_compte,E3320,FALSE)</f>
        <v>0</v>
      </c>
    </row>
    <row r="3321" spans="1:7" ht="26.4" x14ac:dyDescent="0.25">
      <c r="A3321" s="153" t="str">
        <f>+Identification!$C$4</f>
        <v>100000001</v>
      </c>
      <c r="B3321" s="153" t="s">
        <v>356</v>
      </c>
      <c r="C3321" s="11" t="s">
        <v>216</v>
      </c>
      <c r="D3321" s="89" t="str">
        <f t="shared" si="353"/>
        <v>retrocession</v>
      </c>
      <c r="E3321" s="90">
        <f>HLOOKUP(D3321,Analytique_compte!$A$3:$S$4,2,FALSE)</f>
        <v>11</v>
      </c>
      <c r="F3321" s="90" t="str">
        <f t="shared" si="354"/>
        <v>Analytique_compte_PCC46_retrocession</v>
      </c>
      <c r="G3321" s="154">
        <f t="shared" si="355"/>
        <v>0</v>
      </c>
    </row>
    <row r="3322" spans="1:7" ht="26.4" x14ac:dyDescent="0.25">
      <c r="A3322" s="153" t="str">
        <f>+Identification!$C$4</f>
        <v>100000001</v>
      </c>
      <c r="B3322" s="153" t="s">
        <v>356</v>
      </c>
      <c r="C3322" s="11" t="s">
        <v>217</v>
      </c>
      <c r="D3322" s="89" t="str">
        <f t="shared" si="353"/>
        <v>retrocession</v>
      </c>
      <c r="E3322" s="90">
        <f>HLOOKUP(D3322,Analytique_compte!$A$3:$S$4,2,FALSE)</f>
        <v>11</v>
      </c>
      <c r="F3322" s="90" t="str">
        <f t="shared" si="354"/>
        <v>Analytique_compte_PCC47_retrocession</v>
      </c>
      <c r="G3322" s="154">
        <f t="shared" si="355"/>
        <v>0</v>
      </c>
    </row>
    <row r="3323" spans="1:7" ht="26.4" x14ac:dyDescent="0.25">
      <c r="A3323" s="153" t="str">
        <f>+Identification!$C$4</f>
        <v>100000001</v>
      </c>
      <c r="B3323" s="153" t="s">
        <v>356</v>
      </c>
      <c r="C3323" s="11" t="s">
        <v>218</v>
      </c>
      <c r="D3323" s="89" t="str">
        <f t="shared" si="353"/>
        <v>retrocession</v>
      </c>
      <c r="E3323" s="90">
        <f>HLOOKUP(D3323,Analytique_compte!$A$3:$S$4,2,FALSE)</f>
        <v>11</v>
      </c>
      <c r="F3323" s="90" t="str">
        <f t="shared" si="354"/>
        <v>Analytique_compte_PCC48_retrocession</v>
      </c>
      <c r="G3323" s="154">
        <f t="shared" si="355"/>
        <v>0</v>
      </c>
    </row>
    <row r="3324" spans="1:7" ht="26.4" x14ac:dyDescent="0.25">
      <c r="A3324" s="153" t="str">
        <f>+Identification!$C$4</f>
        <v>100000001</v>
      </c>
      <c r="B3324" s="153" t="s">
        <v>356</v>
      </c>
      <c r="C3324" s="11" t="s">
        <v>219</v>
      </c>
      <c r="D3324" s="89" t="str">
        <f t="shared" si="353"/>
        <v>retrocession</v>
      </c>
      <c r="E3324" s="90">
        <f>HLOOKUP(D3324,Analytique_compte!$A$3:$S$4,2,FALSE)</f>
        <v>11</v>
      </c>
      <c r="F3324" s="90" t="str">
        <f t="shared" si="354"/>
        <v>Analytique_compte_PCC49_retrocession</v>
      </c>
      <c r="G3324" s="154">
        <f t="shared" si="355"/>
        <v>0</v>
      </c>
    </row>
    <row r="3325" spans="1:7" ht="26.4" x14ac:dyDescent="0.25">
      <c r="A3325" s="153" t="str">
        <f>+Identification!$C$4</f>
        <v>100000001</v>
      </c>
      <c r="B3325" s="153" t="s">
        <v>356</v>
      </c>
      <c r="C3325" s="11" t="s">
        <v>220</v>
      </c>
      <c r="D3325" s="89" t="str">
        <f t="shared" si="353"/>
        <v>retrocession</v>
      </c>
      <c r="E3325" s="90">
        <f>HLOOKUP(D3325,Analytique_compte!$A$3:$S$4,2,FALSE)</f>
        <v>11</v>
      </c>
      <c r="F3325" s="90" t="str">
        <f t="shared" si="354"/>
        <v>Analytique_compte_PCC50_retrocession</v>
      </c>
      <c r="G3325" s="154">
        <f t="shared" si="355"/>
        <v>0</v>
      </c>
    </row>
    <row r="3326" spans="1:7" ht="26.4" x14ac:dyDescent="0.25">
      <c r="A3326" s="153" t="str">
        <f>+Identification!$C$4</f>
        <v>100000001</v>
      </c>
      <c r="B3326" s="153" t="s">
        <v>356</v>
      </c>
      <c r="C3326" s="11" t="s">
        <v>221</v>
      </c>
      <c r="D3326" s="89" t="str">
        <f t="shared" si="353"/>
        <v>retrocession</v>
      </c>
      <c r="E3326" s="90">
        <f>HLOOKUP(D3326,Analytique_compte!$A$3:$S$4,2,FALSE)</f>
        <v>11</v>
      </c>
      <c r="F3326" s="90" t="str">
        <f t="shared" si="354"/>
        <v>Analytique_compte_PCC51_retrocession</v>
      </c>
      <c r="G3326" s="154">
        <f t="shared" si="355"/>
        <v>0</v>
      </c>
    </row>
    <row r="3327" spans="1:7" ht="26.4" x14ac:dyDescent="0.25">
      <c r="A3327" s="153" t="str">
        <f>+Identification!$C$4</f>
        <v>100000001</v>
      </c>
      <c r="B3327" s="153" t="s">
        <v>356</v>
      </c>
      <c r="C3327" s="11" t="s">
        <v>222</v>
      </c>
      <c r="D3327" s="89" t="str">
        <f t="shared" si="353"/>
        <v>retrocession</v>
      </c>
      <c r="E3327" s="90">
        <f>HLOOKUP(D3327,Analytique_compte!$A$3:$S$4,2,FALSE)</f>
        <v>11</v>
      </c>
      <c r="F3327" s="90" t="str">
        <f t="shared" si="354"/>
        <v>Analytique_compte_PCC52_retrocession</v>
      </c>
      <c r="G3327" s="154">
        <f t="shared" si="355"/>
        <v>0</v>
      </c>
    </row>
    <row r="3328" spans="1:7" ht="26.4" x14ac:dyDescent="0.25">
      <c r="A3328" s="153" t="str">
        <f>+Identification!$C$4</f>
        <v>100000001</v>
      </c>
      <c r="B3328" s="153" t="s">
        <v>356</v>
      </c>
      <c r="C3328" s="11" t="s">
        <v>223</v>
      </c>
      <c r="D3328" s="89" t="str">
        <f t="shared" si="353"/>
        <v>retrocession</v>
      </c>
      <c r="E3328" s="90">
        <f>HLOOKUP(D3328,Analytique_compte!$A$3:$S$4,2,FALSE)</f>
        <v>11</v>
      </c>
      <c r="F3328" s="90" t="str">
        <f t="shared" si="354"/>
        <v>Analytique_compte_PCC53_retrocession</v>
      </c>
      <c r="G3328" s="154">
        <f t="shared" si="355"/>
        <v>0</v>
      </c>
    </row>
    <row r="3329" spans="1:7" ht="26.4" x14ac:dyDescent="0.25">
      <c r="A3329" s="153" t="str">
        <f>+Identification!$C$4</f>
        <v>100000001</v>
      </c>
      <c r="B3329" s="153" t="s">
        <v>356</v>
      </c>
      <c r="C3329" s="11" t="s">
        <v>224</v>
      </c>
      <c r="D3329" s="89" t="str">
        <f t="shared" si="353"/>
        <v>retrocession</v>
      </c>
      <c r="E3329" s="90">
        <f>HLOOKUP(D3329,Analytique_compte!$A$3:$S$4,2,FALSE)</f>
        <v>11</v>
      </c>
      <c r="F3329" s="90" t="str">
        <f t="shared" si="354"/>
        <v>Analytique_compte_PCC54_retrocession</v>
      </c>
      <c r="G3329" s="154">
        <f t="shared" si="355"/>
        <v>0</v>
      </c>
    </row>
    <row r="3330" spans="1:7" ht="26.4" x14ac:dyDescent="0.25">
      <c r="A3330" s="153" t="str">
        <f>+Identification!$C$4</f>
        <v>100000001</v>
      </c>
      <c r="B3330" s="153" t="s">
        <v>356</v>
      </c>
      <c r="C3330" s="11" t="s">
        <v>225</v>
      </c>
      <c r="D3330" s="89" t="str">
        <f t="shared" si="353"/>
        <v>retrocession</v>
      </c>
      <c r="E3330" s="90">
        <f>HLOOKUP(D3330,Analytique_compte!$A$3:$S$4,2,FALSE)</f>
        <v>11</v>
      </c>
      <c r="F3330" s="90" t="str">
        <f t="shared" si="354"/>
        <v>Analytique_compte_PCC55_retrocession</v>
      </c>
      <c r="G3330" s="154">
        <f t="shared" si="355"/>
        <v>0</v>
      </c>
    </row>
    <row r="3331" spans="1:7" ht="26.4" x14ac:dyDescent="0.25">
      <c r="A3331" s="153" t="str">
        <f>+Identification!$C$4</f>
        <v>100000001</v>
      </c>
      <c r="B3331" s="153" t="s">
        <v>356</v>
      </c>
      <c r="C3331" s="11" t="s">
        <v>226</v>
      </c>
      <c r="D3331" s="89" t="str">
        <f t="shared" si="353"/>
        <v>retrocession</v>
      </c>
      <c r="E3331" s="90">
        <f>HLOOKUP(D3331,Analytique_compte!$A$3:$S$4,2,FALSE)</f>
        <v>11</v>
      </c>
      <c r="F3331" s="90" t="str">
        <f t="shared" si="354"/>
        <v>Analytique_compte_PCC56_retrocession</v>
      </c>
      <c r="G3331" s="154">
        <f t="shared" si="355"/>
        <v>0</v>
      </c>
    </row>
    <row r="3332" spans="1:7" ht="26.4" x14ac:dyDescent="0.25">
      <c r="A3332" s="153" t="str">
        <f>+Identification!$C$4</f>
        <v>100000001</v>
      </c>
      <c r="B3332" s="153" t="s">
        <v>356</v>
      </c>
      <c r="C3332" s="11" t="s">
        <v>227</v>
      </c>
      <c r="D3332" s="89" t="str">
        <f t="shared" si="353"/>
        <v>retrocession</v>
      </c>
      <c r="E3332" s="90">
        <f>HLOOKUP(D3332,Analytique_compte!$A$3:$S$4,2,FALSE)</f>
        <v>11</v>
      </c>
      <c r="F3332" s="90" t="str">
        <f t="shared" si="354"/>
        <v>Analytique_compte_PCC57_retrocession</v>
      </c>
      <c r="G3332" s="154">
        <f t="shared" si="355"/>
        <v>0</v>
      </c>
    </row>
    <row r="3333" spans="1:7" ht="26.4" x14ac:dyDescent="0.25">
      <c r="A3333" s="153" t="str">
        <f>+Identification!$C$4</f>
        <v>100000001</v>
      </c>
      <c r="B3333" s="153" t="s">
        <v>356</v>
      </c>
      <c r="C3333" s="11" t="s">
        <v>228</v>
      </c>
      <c r="D3333" s="89" t="str">
        <f t="shared" si="353"/>
        <v>retrocession</v>
      </c>
      <c r="E3333" s="90">
        <f>HLOOKUP(D3333,Analytique_compte!$A$3:$S$4,2,FALSE)</f>
        <v>11</v>
      </c>
      <c r="F3333" s="90" t="str">
        <f t="shared" si="354"/>
        <v>Analytique_compte_PCC58_retrocession</v>
      </c>
      <c r="G3333" s="154">
        <f t="shared" si="355"/>
        <v>0</v>
      </c>
    </row>
    <row r="3334" spans="1:7" ht="26.4" x14ac:dyDescent="0.25">
      <c r="A3334" s="153" t="str">
        <f>+Identification!$C$4</f>
        <v>100000001</v>
      </c>
      <c r="B3334" s="153" t="s">
        <v>356</v>
      </c>
      <c r="C3334" s="11" t="s">
        <v>229</v>
      </c>
      <c r="D3334" s="89" t="str">
        <f t="shared" si="353"/>
        <v>retrocession</v>
      </c>
      <c r="E3334" s="90">
        <f>HLOOKUP(D3334,Analytique_compte!$A$3:$S$4,2,FALSE)</f>
        <v>11</v>
      </c>
      <c r="F3334" s="90" t="str">
        <f t="shared" si="354"/>
        <v>Analytique_compte_PCC59_retrocession</v>
      </c>
      <c r="G3334" s="154">
        <f t="shared" si="355"/>
        <v>0</v>
      </c>
    </row>
    <row r="3335" spans="1:7" ht="26.4" x14ac:dyDescent="0.25">
      <c r="A3335" s="153" t="str">
        <f>+Identification!$C$4</f>
        <v>100000001</v>
      </c>
      <c r="B3335" s="153" t="s">
        <v>356</v>
      </c>
      <c r="C3335" s="11" t="s">
        <v>230</v>
      </c>
      <c r="D3335" s="89" t="str">
        <f t="shared" si="353"/>
        <v>retrocession</v>
      </c>
      <c r="E3335" s="90">
        <f>HLOOKUP(D3335,Analytique_compte!$A$3:$S$4,2,FALSE)</f>
        <v>11</v>
      </c>
      <c r="F3335" s="90" t="str">
        <f t="shared" si="354"/>
        <v>Analytique_compte_PCC60_retrocession</v>
      </c>
      <c r="G3335" s="154">
        <f t="shared" si="355"/>
        <v>0</v>
      </c>
    </row>
    <row r="3336" spans="1:7" ht="26.4" x14ac:dyDescent="0.25">
      <c r="A3336" s="153" t="str">
        <f>+Identification!$C$4</f>
        <v>100000001</v>
      </c>
      <c r="B3336" s="153" t="s">
        <v>356</v>
      </c>
      <c r="C3336" s="11" t="s">
        <v>231</v>
      </c>
      <c r="D3336" s="89" t="str">
        <f t="shared" si="353"/>
        <v>retrocession</v>
      </c>
      <c r="E3336" s="90">
        <f>HLOOKUP(D3336,Analytique_compte!$A$3:$S$4,2,FALSE)</f>
        <v>11</v>
      </c>
      <c r="F3336" s="90" t="str">
        <f t="shared" si="354"/>
        <v>Analytique_compte_PCC61_retrocession</v>
      </c>
      <c r="G3336" s="154">
        <f t="shared" si="355"/>
        <v>0</v>
      </c>
    </row>
    <row r="3337" spans="1:7" ht="26.4" x14ac:dyDescent="0.25">
      <c r="A3337" s="153" t="str">
        <f>+Identification!$C$4</f>
        <v>100000001</v>
      </c>
      <c r="B3337" s="153" t="s">
        <v>356</v>
      </c>
      <c r="C3337" s="11" t="s">
        <v>232</v>
      </c>
      <c r="D3337" s="89" t="str">
        <f t="shared" si="353"/>
        <v>retrocession</v>
      </c>
      <c r="E3337" s="90">
        <f>HLOOKUP(D3337,Analytique_compte!$A$3:$S$4,2,FALSE)</f>
        <v>11</v>
      </c>
      <c r="F3337" s="90" t="str">
        <f t="shared" si="354"/>
        <v>Analytique_compte_PCC62_retrocession</v>
      </c>
      <c r="G3337" s="154">
        <f t="shared" si="355"/>
        <v>0</v>
      </c>
    </row>
    <row r="3338" spans="1:7" ht="26.4" x14ac:dyDescent="0.25">
      <c r="A3338" s="153" t="str">
        <f>+Identification!$C$4</f>
        <v>100000001</v>
      </c>
      <c r="B3338" s="153" t="s">
        <v>356</v>
      </c>
      <c r="C3338" s="11" t="s">
        <v>233</v>
      </c>
      <c r="D3338" s="89" t="str">
        <f t="shared" si="353"/>
        <v>retrocession</v>
      </c>
      <c r="E3338" s="90">
        <f>HLOOKUP(D3338,Analytique_compte!$A$3:$S$4,2,FALSE)</f>
        <v>11</v>
      </c>
      <c r="F3338" s="90" t="str">
        <f t="shared" si="354"/>
        <v>Analytique_compte_PCC63_retrocession</v>
      </c>
      <c r="G3338" s="154">
        <f t="shared" si="355"/>
        <v>0</v>
      </c>
    </row>
    <row r="3339" spans="1:7" ht="26.4" x14ac:dyDescent="0.25">
      <c r="A3339" s="153" t="str">
        <f>+Identification!$C$4</f>
        <v>100000001</v>
      </c>
      <c r="B3339" s="153" t="s">
        <v>356</v>
      </c>
      <c r="C3339" s="11" t="s">
        <v>234</v>
      </c>
      <c r="D3339" s="89" t="str">
        <f t="shared" si="353"/>
        <v>retrocession</v>
      </c>
      <c r="E3339" s="90">
        <f>HLOOKUP(D3339,Analytique_compte!$A$3:$S$4,2,FALSE)</f>
        <v>11</v>
      </c>
      <c r="F3339" s="90" t="str">
        <f t="shared" si="354"/>
        <v>Analytique_compte_PCC64_retrocession</v>
      </c>
      <c r="G3339" s="154">
        <f t="shared" si="355"/>
        <v>0</v>
      </c>
    </row>
    <row r="3340" spans="1:7" ht="26.4" x14ac:dyDescent="0.25">
      <c r="A3340" s="153" t="str">
        <f>+Identification!$C$4</f>
        <v>100000001</v>
      </c>
      <c r="B3340" s="153" t="s">
        <v>356</v>
      </c>
      <c r="C3340" s="11" t="s">
        <v>235</v>
      </c>
      <c r="D3340" s="89" t="str">
        <f t="shared" si="353"/>
        <v>retrocession</v>
      </c>
      <c r="E3340" s="90">
        <f>HLOOKUP(D3340,Analytique_compte!$A$3:$S$4,2,FALSE)</f>
        <v>11</v>
      </c>
      <c r="F3340" s="90" t="str">
        <f t="shared" si="354"/>
        <v>Analytique_compte_PCC65_retrocession</v>
      </c>
      <c r="G3340" s="154">
        <f t="shared" si="355"/>
        <v>0</v>
      </c>
    </row>
    <row r="3341" spans="1:7" ht="26.4" x14ac:dyDescent="0.25">
      <c r="A3341" s="153" t="str">
        <f>+Identification!$C$4</f>
        <v>100000001</v>
      </c>
      <c r="B3341" s="153" t="s">
        <v>356</v>
      </c>
      <c r="C3341" s="11" t="s">
        <v>236</v>
      </c>
      <c r="D3341" s="89" t="str">
        <f t="shared" si="353"/>
        <v>retrocession</v>
      </c>
      <c r="E3341" s="90">
        <f>HLOOKUP(D3341,Analytique_compte!$A$3:$S$4,2,FALSE)</f>
        <v>11</v>
      </c>
      <c r="F3341" s="90" t="str">
        <f t="shared" si="354"/>
        <v>Analytique_compte_PCC66_retrocession</v>
      </c>
      <c r="G3341" s="154">
        <f t="shared" si="355"/>
        <v>0</v>
      </c>
    </row>
    <row r="3342" spans="1:7" ht="26.4" x14ac:dyDescent="0.25">
      <c r="A3342" s="153" t="str">
        <f>+Identification!$C$4</f>
        <v>100000001</v>
      </c>
      <c r="B3342" s="153" t="s">
        <v>356</v>
      </c>
      <c r="C3342" s="11" t="s">
        <v>237</v>
      </c>
      <c r="D3342" s="89" t="str">
        <f t="shared" ref="D3342:D3421" si="356">+D3341</f>
        <v>retrocession</v>
      </c>
      <c r="E3342" s="90">
        <f>HLOOKUP(D3342,Analytique_compte!$A$3:$S$4,2,FALSE)</f>
        <v>11</v>
      </c>
      <c r="F3342" s="90" t="str">
        <f t="shared" si="354"/>
        <v>Analytique_compte_PCC67_retrocession</v>
      </c>
      <c r="G3342" s="154">
        <f t="shared" si="355"/>
        <v>0</v>
      </c>
    </row>
    <row r="3343" spans="1:7" ht="26.4" x14ac:dyDescent="0.25">
      <c r="A3343" s="153" t="str">
        <f>+Identification!$C$4</f>
        <v>100000001</v>
      </c>
      <c r="B3343" s="153" t="s">
        <v>356</v>
      </c>
      <c r="C3343" s="11" t="s">
        <v>238</v>
      </c>
      <c r="D3343" s="89" t="str">
        <f t="shared" si="356"/>
        <v>retrocession</v>
      </c>
      <c r="E3343" s="90">
        <f>HLOOKUP(D3343,Analytique_compte!$A$3:$S$4,2,FALSE)</f>
        <v>11</v>
      </c>
      <c r="F3343" s="90" t="str">
        <f t="shared" si="354"/>
        <v>Analytique_compte_PCC68_retrocession</v>
      </c>
      <c r="G3343" s="154">
        <f t="shared" si="355"/>
        <v>0</v>
      </c>
    </row>
    <row r="3344" spans="1:7" ht="26.4" x14ac:dyDescent="0.25">
      <c r="A3344" s="153" t="str">
        <f>+Identification!$C$4</f>
        <v>100000001</v>
      </c>
      <c r="B3344" s="153" t="s">
        <v>356</v>
      </c>
      <c r="C3344" s="11" t="s">
        <v>239</v>
      </c>
      <c r="D3344" s="89" t="str">
        <f t="shared" si="356"/>
        <v>retrocession</v>
      </c>
      <c r="E3344" s="90">
        <f>HLOOKUP(D3344,Analytique_compte!$A$3:$S$4,2,FALSE)</f>
        <v>11</v>
      </c>
      <c r="F3344" s="90" t="str">
        <f t="shared" si="354"/>
        <v>Analytique_compte_PCC69_retrocession</v>
      </c>
      <c r="G3344" s="154">
        <f t="shared" si="355"/>
        <v>0</v>
      </c>
    </row>
    <row r="3345" spans="1:7" ht="26.4" x14ac:dyDescent="0.25">
      <c r="A3345" s="153" t="str">
        <f>+Identification!$C$4</f>
        <v>100000001</v>
      </c>
      <c r="B3345" s="153" t="s">
        <v>356</v>
      </c>
      <c r="C3345" s="11" t="s">
        <v>240</v>
      </c>
      <c r="D3345" s="89" t="str">
        <f t="shared" si="356"/>
        <v>retrocession</v>
      </c>
      <c r="E3345" s="90">
        <f>HLOOKUP(D3345,Analytique_compte!$A$3:$S$4,2,FALSE)</f>
        <v>11</v>
      </c>
      <c r="F3345" s="90" t="str">
        <f t="shared" si="354"/>
        <v>Analytique_compte_PCC70_retrocession</v>
      </c>
      <c r="G3345" s="154">
        <f t="shared" si="355"/>
        <v>0</v>
      </c>
    </row>
    <row r="3346" spans="1:7" ht="26.4" x14ac:dyDescent="0.25">
      <c r="A3346" s="153" t="str">
        <f>+Identification!$C$4</f>
        <v>100000001</v>
      </c>
      <c r="B3346" s="153" t="s">
        <v>356</v>
      </c>
      <c r="C3346" s="11" t="s">
        <v>241</v>
      </c>
      <c r="D3346" s="89" t="str">
        <f t="shared" si="356"/>
        <v>retrocession</v>
      </c>
      <c r="E3346" s="90">
        <f>HLOOKUP(D3346,Analytique_compte!$A$3:$S$4,2,FALSE)</f>
        <v>11</v>
      </c>
      <c r="F3346" s="90" t="str">
        <f t="shared" si="354"/>
        <v>Analytique_compte_PCC71_retrocession</v>
      </c>
      <c r="G3346" s="154">
        <f t="shared" si="355"/>
        <v>0</v>
      </c>
    </row>
    <row r="3347" spans="1:7" ht="26.4" x14ac:dyDescent="0.25">
      <c r="A3347" s="153" t="str">
        <f>+Identification!$C$4</f>
        <v>100000001</v>
      </c>
      <c r="B3347" s="153" t="s">
        <v>356</v>
      </c>
      <c r="C3347" s="11" t="s">
        <v>242</v>
      </c>
      <c r="D3347" s="89" t="str">
        <f t="shared" si="356"/>
        <v>retrocession</v>
      </c>
      <c r="E3347" s="90">
        <f>HLOOKUP(D3347,Analytique_compte!$A$3:$S$4,2,FALSE)</f>
        <v>11</v>
      </c>
      <c r="F3347" s="90" t="str">
        <f t="shared" si="354"/>
        <v>Analytique_compte_PCC72_retrocession</v>
      </c>
      <c r="G3347" s="154">
        <f t="shared" si="355"/>
        <v>0</v>
      </c>
    </row>
    <row r="3348" spans="1:7" ht="26.4" x14ac:dyDescent="0.25">
      <c r="A3348" s="153" t="str">
        <f>+Identification!$C$4</f>
        <v>100000001</v>
      </c>
      <c r="B3348" s="153" t="s">
        <v>356</v>
      </c>
      <c r="C3348" s="11" t="s">
        <v>243</v>
      </c>
      <c r="D3348" s="89" t="str">
        <f t="shared" si="356"/>
        <v>retrocession</v>
      </c>
      <c r="E3348" s="90">
        <f>HLOOKUP(D3348,Analytique_compte!$A$3:$S$4,2,FALSE)</f>
        <v>11</v>
      </c>
      <c r="F3348" s="90" t="str">
        <f t="shared" si="354"/>
        <v>Analytique_compte_PCC73_retrocession</v>
      </c>
      <c r="G3348" s="154">
        <f t="shared" si="355"/>
        <v>0</v>
      </c>
    </row>
    <row r="3349" spans="1:7" ht="26.4" x14ac:dyDescent="0.25">
      <c r="A3349" s="153" t="str">
        <f>+Identification!$C$4</f>
        <v>100000001</v>
      </c>
      <c r="B3349" s="153" t="s">
        <v>356</v>
      </c>
      <c r="C3349" s="11" t="s">
        <v>244</v>
      </c>
      <c r="D3349" s="89" t="str">
        <f t="shared" si="356"/>
        <v>retrocession</v>
      </c>
      <c r="E3349" s="90">
        <f>HLOOKUP(D3349,Analytique_compte!$A$3:$S$4,2,FALSE)</f>
        <v>11</v>
      </c>
      <c r="F3349" s="90" t="str">
        <f t="shared" si="354"/>
        <v>Analytique_compte_PCC74_retrocession</v>
      </c>
      <c r="G3349" s="154">
        <f t="shared" si="355"/>
        <v>0</v>
      </c>
    </row>
    <row r="3350" spans="1:7" ht="26.4" x14ac:dyDescent="0.25">
      <c r="A3350" s="153" t="str">
        <f>+Identification!$C$4</f>
        <v>100000001</v>
      </c>
      <c r="B3350" s="153" t="s">
        <v>356</v>
      </c>
      <c r="C3350" s="11" t="s">
        <v>245</v>
      </c>
      <c r="D3350" s="89" t="str">
        <f t="shared" si="356"/>
        <v>retrocession</v>
      </c>
      <c r="E3350" s="90">
        <f>HLOOKUP(D3350,Analytique_compte!$A$3:$S$4,2,FALSE)</f>
        <v>11</v>
      </c>
      <c r="F3350" s="90" t="str">
        <f t="shared" si="354"/>
        <v>Analytique_compte_PCC75_retrocession</v>
      </c>
      <c r="G3350" s="154">
        <f t="shared" si="355"/>
        <v>0</v>
      </c>
    </row>
    <row r="3351" spans="1:7" ht="26.4" x14ac:dyDescent="0.25">
      <c r="A3351" s="153" t="str">
        <f>+Identification!$C$4</f>
        <v>100000001</v>
      </c>
      <c r="B3351" s="153" t="s">
        <v>356</v>
      </c>
      <c r="C3351" s="11" t="s">
        <v>246</v>
      </c>
      <c r="D3351" s="89" t="str">
        <f t="shared" si="356"/>
        <v>retrocession</v>
      </c>
      <c r="E3351" s="90">
        <f>HLOOKUP(D3351,Analytique_compte!$A$3:$S$4,2,FALSE)</f>
        <v>11</v>
      </c>
      <c r="F3351" s="90" t="str">
        <f t="shared" si="354"/>
        <v>Analytique_compte_PCC76_retrocession</v>
      </c>
      <c r="G3351" s="154">
        <f t="shared" si="355"/>
        <v>0</v>
      </c>
    </row>
    <row r="3352" spans="1:7" ht="26.4" x14ac:dyDescent="0.25">
      <c r="A3352" s="153" t="str">
        <f>+Identification!$C$4</f>
        <v>100000001</v>
      </c>
      <c r="B3352" s="153" t="s">
        <v>356</v>
      </c>
      <c r="C3352" s="11" t="s">
        <v>247</v>
      </c>
      <c r="D3352" s="89" t="str">
        <f t="shared" si="356"/>
        <v>retrocession</v>
      </c>
      <c r="E3352" s="90">
        <f>HLOOKUP(D3352,Analytique_compte!$A$3:$S$4,2,FALSE)</f>
        <v>11</v>
      </c>
      <c r="F3352" s="90" t="str">
        <f t="shared" si="354"/>
        <v>Analytique_compte_PCC77_retrocession</v>
      </c>
      <c r="G3352" s="154">
        <f t="shared" si="355"/>
        <v>0</v>
      </c>
    </row>
    <row r="3353" spans="1:7" ht="26.4" x14ac:dyDescent="0.25">
      <c r="A3353" s="153" t="str">
        <f>+Identification!$C$4</f>
        <v>100000001</v>
      </c>
      <c r="B3353" s="153" t="s">
        <v>356</v>
      </c>
      <c r="C3353" s="11" t="s">
        <v>248</v>
      </c>
      <c r="D3353" s="89" t="str">
        <f t="shared" si="356"/>
        <v>retrocession</v>
      </c>
      <c r="E3353" s="90">
        <f>HLOOKUP(D3353,Analytique_compte!$A$3:$S$4,2,FALSE)</f>
        <v>11</v>
      </c>
      <c r="F3353" s="90" t="str">
        <f t="shared" si="354"/>
        <v>Analytique_compte_PCC78_retrocession</v>
      </c>
      <c r="G3353" s="154">
        <f t="shared" si="355"/>
        <v>0</v>
      </c>
    </row>
    <row r="3354" spans="1:7" ht="26.4" x14ac:dyDescent="0.25">
      <c r="A3354" s="153" t="str">
        <f>+Identification!$C$4</f>
        <v>100000001</v>
      </c>
      <c r="B3354" s="153" t="s">
        <v>356</v>
      </c>
      <c r="C3354" s="11" t="s">
        <v>249</v>
      </c>
      <c r="D3354" s="89" t="str">
        <f t="shared" si="356"/>
        <v>retrocession</v>
      </c>
      <c r="E3354" s="90">
        <f>HLOOKUP(D3354,Analytique_compte!$A$3:$S$4,2,FALSE)</f>
        <v>11</v>
      </c>
      <c r="F3354" s="90" t="str">
        <f t="shared" si="354"/>
        <v>Analytique_compte_PCC79_retrocession</v>
      </c>
      <c r="G3354" s="154">
        <f t="shared" si="355"/>
        <v>0</v>
      </c>
    </row>
    <row r="3355" spans="1:7" ht="26.4" x14ac:dyDescent="0.25">
      <c r="A3355" s="153" t="str">
        <f>+Identification!$C$4</f>
        <v>100000001</v>
      </c>
      <c r="B3355" s="153" t="s">
        <v>356</v>
      </c>
      <c r="C3355" s="11" t="s">
        <v>250</v>
      </c>
      <c r="D3355" s="89" t="str">
        <f t="shared" si="356"/>
        <v>retrocession</v>
      </c>
      <c r="E3355" s="90">
        <f>HLOOKUP(D3355,Analytique_compte!$A$3:$S$4,2,FALSE)</f>
        <v>11</v>
      </c>
      <c r="F3355" s="90" t="str">
        <f t="shared" si="354"/>
        <v>Analytique_compte_PCC80_retrocession</v>
      </c>
      <c r="G3355" s="154">
        <f t="shared" si="355"/>
        <v>0</v>
      </c>
    </row>
    <row r="3356" spans="1:7" ht="26.4" x14ac:dyDescent="0.25">
      <c r="A3356" s="153" t="str">
        <f>+Identification!$C$4</f>
        <v>100000001</v>
      </c>
      <c r="B3356" s="153" t="s">
        <v>356</v>
      </c>
      <c r="C3356" s="11" t="s">
        <v>251</v>
      </c>
      <c r="D3356" s="89" t="str">
        <f t="shared" si="356"/>
        <v>retrocession</v>
      </c>
      <c r="E3356" s="90">
        <f>HLOOKUP(D3356,Analytique_compte!$A$3:$S$4,2,FALSE)</f>
        <v>11</v>
      </c>
      <c r="F3356" s="90" t="str">
        <f t="shared" si="354"/>
        <v>Analytique_compte_PCC81_retrocession</v>
      </c>
      <c r="G3356" s="154">
        <f t="shared" si="355"/>
        <v>0</v>
      </c>
    </row>
    <row r="3357" spans="1:7" ht="26.4" x14ac:dyDescent="0.25">
      <c r="A3357" s="153" t="str">
        <f>+Identification!$C$4</f>
        <v>100000001</v>
      </c>
      <c r="B3357" s="153" t="s">
        <v>356</v>
      </c>
      <c r="C3357" s="11" t="s">
        <v>252</v>
      </c>
      <c r="D3357" s="89" t="str">
        <f t="shared" si="356"/>
        <v>retrocession</v>
      </c>
      <c r="E3357" s="90">
        <f>HLOOKUP(D3357,Analytique_compte!$A$3:$S$4,2,FALSE)</f>
        <v>11</v>
      </c>
      <c r="F3357" s="90" t="str">
        <f t="shared" si="354"/>
        <v>Analytique_compte_PCC82_retrocession</v>
      </c>
      <c r="G3357" s="154">
        <f t="shared" si="355"/>
        <v>0</v>
      </c>
    </row>
    <row r="3358" spans="1:7" ht="26.4" x14ac:dyDescent="0.25">
      <c r="A3358" s="153" t="str">
        <f>+Identification!$C$4</f>
        <v>100000001</v>
      </c>
      <c r="B3358" s="153" t="s">
        <v>356</v>
      </c>
      <c r="C3358" s="11" t="s">
        <v>253</v>
      </c>
      <c r="D3358" s="89" t="str">
        <f t="shared" si="356"/>
        <v>retrocession</v>
      </c>
      <c r="E3358" s="90">
        <f>HLOOKUP(D3358,Analytique_compte!$A$3:$S$4,2,FALSE)</f>
        <v>11</v>
      </c>
      <c r="F3358" s="90" t="str">
        <f t="shared" si="354"/>
        <v>Analytique_compte_PCC83_retrocession</v>
      </c>
      <c r="G3358" s="154">
        <f t="shared" si="355"/>
        <v>0</v>
      </c>
    </row>
    <row r="3359" spans="1:7" ht="26.4" x14ac:dyDescent="0.25">
      <c r="A3359" s="153" t="str">
        <f>+Identification!$C$4</f>
        <v>100000001</v>
      </c>
      <c r="B3359" s="153" t="s">
        <v>356</v>
      </c>
      <c r="C3359" s="11" t="s">
        <v>254</v>
      </c>
      <c r="D3359" s="89" t="str">
        <f t="shared" si="356"/>
        <v>retrocession</v>
      </c>
      <c r="E3359" s="90">
        <f>HLOOKUP(D3359,Analytique_compte!$A$3:$S$4,2,FALSE)</f>
        <v>11</v>
      </c>
      <c r="F3359" s="90" t="str">
        <f t="shared" si="354"/>
        <v>Analytique_compte_PCC84_retrocession</v>
      </c>
      <c r="G3359" s="154">
        <f t="shared" si="355"/>
        <v>0</v>
      </c>
    </row>
    <row r="3360" spans="1:7" ht="26.4" x14ac:dyDescent="0.25">
      <c r="A3360" s="153" t="str">
        <f>+Identification!$C$4</f>
        <v>100000001</v>
      </c>
      <c r="B3360" s="153" t="s">
        <v>356</v>
      </c>
      <c r="C3360" s="11" t="s">
        <v>255</v>
      </c>
      <c r="D3360" s="89" t="str">
        <f t="shared" si="356"/>
        <v>retrocession</v>
      </c>
      <c r="E3360" s="90">
        <f>HLOOKUP(D3360,Analytique_compte!$A$3:$S$4,2,FALSE)</f>
        <v>11</v>
      </c>
      <c r="F3360" s="90" t="str">
        <f t="shared" si="354"/>
        <v>Analytique_compte_PCC85_retrocession</v>
      </c>
      <c r="G3360" s="154">
        <f t="shared" si="355"/>
        <v>0</v>
      </c>
    </row>
    <row r="3361" spans="1:7" ht="26.4" x14ac:dyDescent="0.25">
      <c r="A3361" s="153" t="str">
        <f>+Identification!$C$4</f>
        <v>100000001</v>
      </c>
      <c r="B3361" s="153" t="s">
        <v>356</v>
      </c>
      <c r="C3361" s="11" t="s">
        <v>256</v>
      </c>
      <c r="D3361" s="89" t="str">
        <f t="shared" si="356"/>
        <v>retrocession</v>
      </c>
      <c r="E3361" s="90">
        <f>HLOOKUP(D3361,Analytique_compte!$A$3:$S$4,2,FALSE)</f>
        <v>11</v>
      </c>
      <c r="F3361" s="90" t="str">
        <f t="shared" si="354"/>
        <v>Analytique_compte_PCC86_retrocession</v>
      </c>
      <c r="G3361" s="154">
        <f t="shared" si="355"/>
        <v>0</v>
      </c>
    </row>
    <row r="3362" spans="1:7" ht="26.4" x14ac:dyDescent="0.25">
      <c r="A3362" s="153" t="str">
        <f>+Identification!$C$4</f>
        <v>100000001</v>
      </c>
      <c r="B3362" s="153" t="s">
        <v>356</v>
      </c>
      <c r="C3362" s="11" t="s">
        <v>257</v>
      </c>
      <c r="D3362" s="89" t="str">
        <f t="shared" si="356"/>
        <v>retrocession</v>
      </c>
      <c r="E3362" s="90">
        <f>HLOOKUP(D3362,Analytique_compte!$A$3:$S$4,2,FALSE)</f>
        <v>11</v>
      </c>
      <c r="F3362" s="90" t="str">
        <f t="shared" si="354"/>
        <v>Analytique_compte_PCC87_retrocession</v>
      </c>
      <c r="G3362" s="154">
        <f t="shared" si="355"/>
        <v>0</v>
      </c>
    </row>
    <row r="3363" spans="1:7" ht="26.4" x14ac:dyDescent="0.25">
      <c r="A3363" s="153" t="str">
        <f>+Identification!$C$4</f>
        <v>100000001</v>
      </c>
      <c r="B3363" s="153" t="s">
        <v>356</v>
      </c>
      <c r="C3363" s="11" t="s">
        <v>258</v>
      </c>
      <c r="D3363" s="89" t="str">
        <f t="shared" si="356"/>
        <v>retrocession</v>
      </c>
      <c r="E3363" s="90">
        <f>HLOOKUP(D3363,Analytique_compte!$A$3:$S$4,2,FALSE)</f>
        <v>11</v>
      </c>
      <c r="F3363" s="90" t="str">
        <f t="shared" si="354"/>
        <v>Analytique_compte_PCC88_retrocession</v>
      </c>
      <c r="G3363" s="154">
        <f t="shared" si="355"/>
        <v>0</v>
      </c>
    </row>
    <row r="3364" spans="1:7" ht="26.4" x14ac:dyDescent="0.25">
      <c r="A3364" s="153" t="str">
        <f>+Identification!$C$4</f>
        <v>100000001</v>
      </c>
      <c r="B3364" s="153" t="s">
        <v>356</v>
      </c>
      <c r="C3364" s="11" t="s">
        <v>259</v>
      </c>
      <c r="D3364" s="89" t="str">
        <f t="shared" si="356"/>
        <v>retrocession</v>
      </c>
      <c r="E3364" s="90">
        <f>HLOOKUP(D3364,Analytique_compte!$A$3:$S$4,2,FALSE)</f>
        <v>11</v>
      </c>
      <c r="F3364" s="90" t="str">
        <f t="shared" si="354"/>
        <v>Analytique_compte_PCC89_retrocession</v>
      </c>
      <c r="G3364" s="154">
        <f t="shared" si="355"/>
        <v>0</v>
      </c>
    </row>
    <row r="3365" spans="1:7" ht="26.4" x14ac:dyDescent="0.25">
      <c r="A3365" s="153" t="str">
        <f>+Identification!$C$4</f>
        <v>100000001</v>
      </c>
      <c r="B3365" s="153" t="s">
        <v>356</v>
      </c>
      <c r="C3365" s="11" t="s">
        <v>260</v>
      </c>
      <c r="D3365" s="89" t="str">
        <f t="shared" si="356"/>
        <v>retrocession</v>
      </c>
      <c r="E3365" s="90">
        <f>HLOOKUP(D3365,Analytique_compte!$A$3:$S$4,2,FALSE)</f>
        <v>11</v>
      </c>
      <c r="F3365" s="90" t="str">
        <f t="shared" si="354"/>
        <v>Analytique_compte_PCC90_retrocession</v>
      </c>
      <c r="G3365" s="154">
        <f t="shared" si="355"/>
        <v>0</v>
      </c>
    </row>
    <row r="3366" spans="1:7" ht="26.4" x14ac:dyDescent="0.25">
      <c r="A3366" s="153" t="str">
        <f>+Identification!$C$4</f>
        <v>100000001</v>
      </c>
      <c r="B3366" s="153" t="s">
        <v>356</v>
      </c>
      <c r="C3366" s="11" t="s">
        <v>261</v>
      </c>
      <c r="D3366" s="89" t="str">
        <f t="shared" si="356"/>
        <v>retrocession</v>
      </c>
      <c r="E3366" s="90">
        <f>HLOOKUP(D3366,Analytique_compte!$A$3:$S$4,2,FALSE)</f>
        <v>11</v>
      </c>
      <c r="F3366" s="90" t="str">
        <f t="shared" ref="F3366:F3445" si="357">CONCATENATE(B3366,"_",C3366,"_",D3366)</f>
        <v>Analytique_compte_PCC91_retrocession</v>
      </c>
      <c r="G3366" s="154">
        <f t="shared" si="355"/>
        <v>0</v>
      </c>
    </row>
    <row r="3367" spans="1:7" ht="26.4" x14ac:dyDescent="0.25">
      <c r="A3367" s="153" t="str">
        <f>+Identification!$C$4</f>
        <v>100000001</v>
      </c>
      <c r="B3367" s="153" t="s">
        <v>356</v>
      </c>
      <c r="C3367" s="11" t="s">
        <v>262</v>
      </c>
      <c r="D3367" s="89" t="str">
        <f t="shared" si="356"/>
        <v>retrocession</v>
      </c>
      <c r="E3367" s="90">
        <f>HLOOKUP(D3367,Analytique_compte!$A$3:$S$4,2,FALSE)</f>
        <v>11</v>
      </c>
      <c r="F3367" s="90" t="str">
        <f t="shared" si="357"/>
        <v>Analytique_compte_PCC92_retrocession</v>
      </c>
      <c r="G3367" s="154">
        <f t="shared" si="355"/>
        <v>0</v>
      </c>
    </row>
    <row r="3368" spans="1:7" ht="26.4" x14ac:dyDescent="0.25">
      <c r="A3368" s="153" t="str">
        <f>+Identification!$C$4</f>
        <v>100000001</v>
      </c>
      <c r="B3368" s="153" t="s">
        <v>356</v>
      </c>
      <c r="C3368" s="11" t="s">
        <v>263</v>
      </c>
      <c r="D3368" s="89" t="str">
        <f t="shared" si="356"/>
        <v>retrocession</v>
      </c>
      <c r="E3368" s="90">
        <f>HLOOKUP(D3368,Analytique_compte!$A$3:$S$4,2,FALSE)</f>
        <v>11</v>
      </c>
      <c r="F3368" s="90" t="str">
        <f t="shared" si="357"/>
        <v>Analytique_compte_PCC93_retrocession</v>
      </c>
      <c r="G3368" s="154">
        <f t="shared" si="355"/>
        <v>0</v>
      </c>
    </row>
    <row r="3369" spans="1:7" ht="26.4" x14ac:dyDescent="0.25">
      <c r="A3369" s="153" t="str">
        <f>+Identification!$C$4</f>
        <v>100000001</v>
      </c>
      <c r="B3369" s="153" t="s">
        <v>356</v>
      </c>
      <c r="C3369" s="11" t="s">
        <v>264</v>
      </c>
      <c r="D3369" s="89" t="str">
        <f t="shared" si="356"/>
        <v>retrocession</v>
      </c>
      <c r="E3369" s="90">
        <f>HLOOKUP(D3369,Analytique_compte!$A$3:$S$4,2,FALSE)</f>
        <v>11</v>
      </c>
      <c r="F3369" s="90" t="str">
        <f t="shared" ref="F3369:F3378" si="358">CONCATENATE(B3369,"_",C3369,"_",D3369)</f>
        <v>Analytique_compte_PCC94_retrocession</v>
      </c>
      <c r="G3369" s="154">
        <f t="shared" ref="G3369:G3378" si="359">VLOOKUP(C3369,ana_compte,E3369,FALSE)</f>
        <v>0</v>
      </c>
    </row>
    <row r="3370" spans="1:7" ht="26.4" x14ac:dyDescent="0.25">
      <c r="A3370" s="153" t="str">
        <f>+Identification!$C$4</f>
        <v>100000001</v>
      </c>
      <c r="B3370" s="153" t="s">
        <v>356</v>
      </c>
      <c r="C3370" s="11" t="s">
        <v>435</v>
      </c>
      <c r="D3370" s="89" t="str">
        <f t="shared" si="356"/>
        <v>retrocession</v>
      </c>
      <c r="E3370" s="90">
        <f>HLOOKUP(D3370,Analytique_compte!$A$3:$S$4,2,FALSE)</f>
        <v>11</v>
      </c>
      <c r="F3370" s="90" t="str">
        <f t="shared" si="358"/>
        <v>Analytique_compte_PCC95_retrocession</v>
      </c>
      <c r="G3370" s="154">
        <f t="shared" si="359"/>
        <v>0</v>
      </c>
    </row>
    <row r="3371" spans="1:7" ht="26.4" x14ac:dyDescent="0.25">
      <c r="A3371" s="153" t="str">
        <f>+Identification!$C$4</f>
        <v>100000001</v>
      </c>
      <c r="B3371" s="153" t="s">
        <v>356</v>
      </c>
      <c r="C3371" s="11" t="s">
        <v>436</v>
      </c>
      <c r="D3371" s="89" t="str">
        <f t="shared" si="356"/>
        <v>retrocession</v>
      </c>
      <c r="E3371" s="90">
        <f>HLOOKUP(D3371,Analytique_compte!$A$3:$S$4,2,FALSE)</f>
        <v>11</v>
      </c>
      <c r="F3371" s="90" t="str">
        <f t="shared" si="358"/>
        <v>Analytique_compte_PCC96_retrocession</v>
      </c>
      <c r="G3371" s="154">
        <f t="shared" si="359"/>
        <v>0</v>
      </c>
    </row>
    <row r="3372" spans="1:7" ht="26.4" x14ac:dyDescent="0.25">
      <c r="A3372" s="153" t="str">
        <f>+Identification!$C$4</f>
        <v>100000001</v>
      </c>
      <c r="B3372" s="153" t="s">
        <v>356</v>
      </c>
      <c r="C3372" s="11" t="s">
        <v>437</v>
      </c>
      <c r="D3372" s="89" t="str">
        <f t="shared" si="356"/>
        <v>retrocession</v>
      </c>
      <c r="E3372" s="90">
        <f>HLOOKUP(D3372,Analytique_compte!$A$3:$S$4,2,FALSE)</f>
        <v>11</v>
      </c>
      <c r="F3372" s="90" t="str">
        <f t="shared" si="358"/>
        <v>Analytique_compte_PCC97_retrocession</v>
      </c>
      <c r="G3372" s="154">
        <f t="shared" si="359"/>
        <v>0</v>
      </c>
    </row>
    <row r="3373" spans="1:7" ht="26.4" x14ac:dyDescent="0.25">
      <c r="A3373" s="153" t="str">
        <f>+Identification!$C$4</f>
        <v>100000001</v>
      </c>
      <c r="B3373" s="153" t="s">
        <v>356</v>
      </c>
      <c r="C3373" s="11" t="s">
        <v>438</v>
      </c>
      <c r="D3373" s="89" t="str">
        <f t="shared" si="356"/>
        <v>retrocession</v>
      </c>
      <c r="E3373" s="90">
        <f>HLOOKUP(D3373,Analytique_compte!$A$3:$S$4,2,FALSE)</f>
        <v>11</v>
      </c>
      <c r="F3373" s="90" t="str">
        <f t="shared" si="358"/>
        <v>Analytique_compte_PCC98_retrocession</v>
      </c>
      <c r="G3373" s="154">
        <f t="shared" si="359"/>
        <v>0</v>
      </c>
    </row>
    <row r="3374" spans="1:7" ht="26.4" x14ac:dyDescent="0.25">
      <c r="A3374" s="153" t="str">
        <f>+Identification!$C$4</f>
        <v>100000001</v>
      </c>
      <c r="B3374" s="153" t="s">
        <v>356</v>
      </c>
      <c r="C3374" s="11" t="s">
        <v>439</v>
      </c>
      <c r="D3374" s="89" t="str">
        <f t="shared" si="356"/>
        <v>retrocession</v>
      </c>
      <c r="E3374" s="90">
        <f>HLOOKUP(D3374,Analytique_compte!$A$3:$S$4,2,FALSE)</f>
        <v>11</v>
      </c>
      <c r="F3374" s="90" t="str">
        <f t="shared" si="358"/>
        <v>Analytique_compte_PCC99_retrocession</v>
      </c>
      <c r="G3374" s="154">
        <f t="shared" si="359"/>
        <v>0</v>
      </c>
    </row>
    <row r="3375" spans="1:7" ht="26.4" x14ac:dyDescent="0.25">
      <c r="A3375" s="153" t="str">
        <f>+Identification!$C$4</f>
        <v>100000001</v>
      </c>
      <c r="B3375" s="153" t="s">
        <v>356</v>
      </c>
      <c r="C3375" s="11" t="s">
        <v>440</v>
      </c>
      <c r="D3375" s="89" t="str">
        <f t="shared" si="356"/>
        <v>retrocession</v>
      </c>
      <c r="E3375" s="90">
        <f>HLOOKUP(D3375,Analytique_compte!$A$3:$S$4,2,FALSE)</f>
        <v>11</v>
      </c>
      <c r="F3375" s="90" t="str">
        <f t="shared" si="358"/>
        <v>Analytique_compte_PCC100_retrocession</v>
      </c>
      <c r="G3375" s="154">
        <f t="shared" si="359"/>
        <v>0</v>
      </c>
    </row>
    <row r="3376" spans="1:7" ht="26.4" x14ac:dyDescent="0.25">
      <c r="A3376" s="153" t="str">
        <f>+Identification!$C$4</f>
        <v>100000001</v>
      </c>
      <c r="B3376" s="153" t="s">
        <v>356</v>
      </c>
      <c r="C3376" s="11" t="s">
        <v>441</v>
      </c>
      <c r="D3376" s="89" t="str">
        <f t="shared" si="356"/>
        <v>retrocession</v>
      </c>
      <c r="E3376" s="90">
        <f>HLOOKUP(D3376,Analytique_compte!$A$3:$S$4,2,FALSE)</f>
        <v>11</v>
      </c>
      <c r="F3376" s="90" t="str">
        <f t="shared" si="358"/>
        <v>Analytique_compte_PCC101_retrocession</v>
      </c>
      <c r="G3376" s="154">
        <f t="shared" si="359"/>
        <v>0</v>
      </c>
    </row>
    <row r="3377" spans="1:7" ht="26.4" x14ac:dyDescent="0.25">
      <c r="A3377" s="153" t="str">
        <f>+Identification!$C$4</f>
        <v>100000001</v>
      </c>
      <c r="B3377" s="153" t="s">
        <v>356</v>
      </c>
      <c r="C3377" s="11" t="s">
        <v>442</v>
      </c>
      <c r="D3377" s="89" t="str">
        <f t="shared" si="356"/>
        <v>retrocession</v>
      </c>
      <c r="E3377" s="90">
        <f>HLOOKUP(D3377,Analytique_compte!$A$3:$S$4,2,FALSE)</f>
        <v>11</v>
      </c>
      <c r="F3377" s="90" t="str">
        <f t="shared" si="358"/>
        <v>Analytique_compte_PCC102_retrocession</v>
      </c>
      <c r="G3377" s="154">
        <f t="shared" si="359"/>
        <v>0</v>
      </c>
    </row>
    <row r="3378" spans="1:7" ht="26.4" x14ac:dyDescent="0.25">
      <c r="A3378" s="153" t="str">
        <f>+Identification!$C$4</f>
        <v>100000001</v>
      </c>
      <c r="B3378" s="153" t="s">
        <v>356</v>
      </c>
      <c r="C3378" s="11" t="s">
        <v>443</v>
      </c>
      <c r="D3378" s="89" t="str">
        <f t="shared" si="356"/>
        <v>retrocession</v>
      </c>
      <c r="E3378" s="90">
        <f>HLOOKUP(D3378,Analytique_compte!$A$3:$S$4,2,FALSE)</f>
        <v>11</v>
      </c>
      <c r="F3378" s="90" t="str">
        <f t="shared" si="358"/>
        <v>Analytique_compte_PCC103_retrocession</v>
      </c>
      <c r="G3378" s="154">
        <f t="shared" si="359"/>
        <v>0</v>
      </c>
    </row>
    <row r="3379" spans="1:7" ht="26.4" x14ac:dyDescent="0.25">
      <c r="A3379" s="153" t="str">
        <f>+Identification!$C$4</f>
        <v>100000001</v>
      </c>
      <c r="B3379" s="153" t="s">
        <v>356</v>
      </c>
      <c r="C3379" s="11" t="s">
        <v>444</v>
      </c>
      <c r="D3379" s="89" t="str">
        <f t="shared" si="356"/>
        <v>retrocession</v>
      </c>
      <c r="E3379" s="90">
        <f>HLOOKUP(D3379,Analytique_compte!$A$3:$S$4,2,FALSE)</f>
        <v>11</v>
      </c>
      <c r="F3379" s="90" t="str">
        <f t="shared" ref="F3379:F3384" si="360">CONCATENATE(B3379,"_",C3379,"_",D3379)</f>
        <v>Analytique_compte_PCC104_retrocession</v>
      </c>
      <c r="G3379" s="154">
        <f t="shared" ref="G3379:G3384" si="361">VLOOKUP(C3379,ana_compte,E3379,FALSE)</f>
        <v>0</v>
      </c>
    </row>
    <row r="3380" spans="1:7" ht="26.4" x14ac:dyDescent="0.25">
      <c r="A3380" s="153" t="str">
        <f>+Identification!$C$4</f>
        <v>100000001</v>
      </c>
      <c r="B3380" s="153" t="s">
        <v>356</v>
      </c>
      <c r="C3380" s="11" t="s">
        <v>659</v>
      </c>
      <c r="D3380" s="89" t="str">
        <f t="shared" si="356"/>
        <v>retrocession</v>
      </c>
      <c r="E3380" s="90">
        <f>HLOOKUP(D3380,Analytique_compte!$A$3:$S$4,2,FALSE)</f>
        <v>11</v>
      </c>
      <c r="F3380" s="90" t="str">
        <f t="shared" si="360"/>
        <v>Analytique_compte_PCC105_retrocession</v>
      </c>
      <c r="G3380" s="154">
        <f t="shared" si="361"/>
        <v>0</v>
      </c>
    </row>
    <row r="3381" spans="1:7" ht="26.4" x14ac:dyDescent="0.25">
      <c r="A3381" s="153" t="str">
        <f>+Identification!$C$4</f>
        <v>100000001</v>
      </c>
      <c r="B3381" s="153" t="s">
        <v>356</v>
      </c>
      <c r="C3381" s="11" t="s">
        <v>660</v>
      </c>
      <c r="D3381" s="89" t="str">
        <f t="shared" si="356"/>
        <v>retrocession</v>
      </c>
      <c r="E3381" s="90">
        <f>HLOOKUP(D3381,Analytique_compte!$A$3:$S$4,2,FALSE)</f>
        <v>11</v>
      </c>
      <c r="F3381" s="90" t="str">
        <f t="shared" si="360"/>
        <v>Analytique_compte_PCC106_retrocession</v>
      </c>
      <c r="G3381" s="154">
        <f t="shared" si="361"/>
        <v>0</v>
      </c>
    </row>
    <row r="3382" spans="1:7" ht="26.4" x14ac:dyDescent="0.25">
      <c r="A3382" s="153" t="str">
        <f>+Identification!$C$4</f>
        <v>100000001</v>
      </c>
      <c r="B3382" s="153" t="s">
        <v>356</v>
      </c>
      <c r="C3382" s="11" t="s">
        <v>661</v>
      </c>
      <c r="D3382" s="89" t="str">
        <f t="shared" si="356"/>
        <v>retrocession</v>
      </c>
      <c r="E3382" s="90">
        <f>HLOOKUP(D3382,Analytique_compte!$A$3:$S$4,2,FALSE)</f>
        <v>11</v>
      </c>
      <c r="F3382" s="90" t="str">
        <f t="shared" si="360"/>
        <v>Analytique_compte_PCC107_retrocession</v>
      </c>
      <c r="G3382" s="154">
        <f t="shared" si="361"/>
        <v>0</v>
      </c>
    </row>
    <row r="3383" spans="1:7" ht="26.4" x14ac:dyDescent="0.25">
      <c r="A3383" s="153" t="str">
        <f>+Identification!$C$4</f>
        <v>100000001</v>
      </c>
      <c r="B3383" s="153" t="s">
        <v>356</v>
      </c>
      <c r="C3383" s="11" t="s">
        <v>662</v>
      </c>
      <c r="D3383" s="89" t="str">
        <f t="shared" si="356"/>
        <v>retrocession</v>
      </c>
      <c r="E3383" s="90">
        <f>HLOOKUP(D3383,Analytique_compte!$A$3:$S$4,2,FALSE)</f>
        <v>11</v>
      </c>
      <c r="F3383" s="90" t="str">
        <f t="shared" si="360"/>
        <v>Analytique_compte_PCC108_retrocession</v>
      </c>
      <c r="G3383" s="154">
        <f t="shared" si="361"/>
        <v>0</v>
      </c>
    </row>
    <row r="3384" spans="1:7" ht="26.4" x14ac:dyDescent="0.25">
      <c r="A3384" s="153" t="str">
        <f>+Identification!$C$4</f>
        <v>100000001</v>
      </c>
      <c r="B3384" s="153" t="s">
        <v>356</v>
      </c>
      <c r="C3384" s="11" t="s">
        <v>663</v>
      </c>
      <c r="D3384" s="89" t="str">
        <f t="shared" si="356"/>
        <v>retrocession</v>
      </c>
      <c r="E3384" s="90">
        <f>HLOOKUP(D3384,Analytique_compte!$A$3:$S$4,2,FALSE)</f>
        <v>11</v>
      </c>
      <c r="F3384" s="90" t="str">
        <f t="shared" si="360"/>
        <v>Analytique_compte_PCC109_retrocession</v>
      </c>
      <c r="G3384" s="154">
        <f t="shared" si="361"/>
        <v>0</v>
      </c>
    </row>
    <row r="3385" spans="1:7" ht="26.4" x14ac:dyDescent="0.25">
      <c r="A3385" s="153" t="str">
        <f>+Identification!$C$4</f>
        <v>100000001</v>
      </c>
      <c r="B3385" s="153" t="s">
        <v>356</v>
      </c>
      <c r="C3385" s="11" t="s">
        <v>265</v>
      </c>
      <c r="D3385" s="89" t="str">
        <f>+D3368</f>
        <v>retrocession</v>
      </c>
      <c r="E3385" s="90">
        <f>HLOOKUP(D3385,Analytique_compte!$A$3:$S$4,2,FALSE)</f>
        <v>11</v>
      </c>
      <c r="F3385" s="90" t="str">
        <f t="shared" si="357"/>
        <v>Analytique_compte_pcctot_retrocession</v>
      </c>
      <c r="G3385" s="154">
        <f t="shared" si="355"/>
        <v>0</v>
      </c>
    </row>
    <row r="3386" spans="1:7" ht="26.4" x14ac:dyDescent="0.25">
      <c r="A3386" s="153" t="str">
        <f>+Identification!$C$4</f>
        <v>100000001</v>
      </c>
      <c r="B3386" s="153" t="s">
        <v>356</v>
      </c>
      <c r="C3386" s="48" t="s">
        <v>92</v>
      </c>
      <c r="D3386" s="89" t="str">
        <f t="shared" si="356"/>
        <v>retrocession</v>
      </c>
      <c r="E3386" s="90">
        <f>HLOOKUP(D3386,Analytique_compte!$A$3:$S$4,2,FALSE)</f>
        <v>11</v>
      </c>
      <c r="F3386" s="90" t="str">
        <f t="shared" si="357"/>
        <v>Analytique_compte_PCP1_retrocession</v>
      </c>
      <c r="G3386" s="154">
        <f t="shared" si="355"/>
        <v>0</v>
      </c>
    </row>
    <row r="3387" spans="1:7" ht="26.4" x14ac:dyDescent="0.25">
      <c r="A3387" s="153" t="str">
        <f>+Identification!$C$4</f>
        <v>100000001</v>
      </c>
      <c r="B3387" s="153" t="s">
        <v>356</v>
      </c>
      <c r="C3387" s="48" t="s">
        <v>93</v>
      </c>
      <c r="D3387" s="89" t="str">
        <f t="shared" si="356"/>
        <v>retrocession</v>
      </c>
      <c r="E3387" s="90">
        <f>HLOOKUP(D3387,Analytique_compte!$A$3:$S$4,2,FALSE)</f>
        <v>11</v>
      </c>
      <c r="F3387" s="90" t="str">
        <f t="shared" si="357"/>
        <v>Analytique_compte_PCP2_retrocession</v>
      </c>
      <c r="G3387" s="154">
        <f t="shared" si="355"/>
        <v>0</v>
      </c>
    </row>
    <row r="3388" spans="1:7" ht="26.4" x14ac:dyDescent="0.25">
      <c r="A3388" s="153" t="str">
        <f>+Identification!$C$4</f>
        <v>100000001</v>
      </c>
      <c r="B3388" s="153" t="s">
        <v>356</v>
      </c>
      <c r="C3388" s="48" t="s">
        <v>94</v>
      </c>
      <c r="D3388" s="89" t="str">
        <f t="shared" si="356"/>
        <v>retrocession</v>
      </c>
      <c r="E3388" s="90">
        <f>HLOOKUP(D3388,Analytique_compte!$A$3:$S$4,2,FALSE)</f>
        <v>11</v>
      </c>
      <c r="F3388" s="90" t="str">
        <f t="shared" si="357"/>
        <v>Analytique_compte_PCP3_retrocession</v>
      </c>
      <c r="G3388" s="154">
        <f t="shared" si="355"/>
        <v>0</v>
      </c>
    </row>
    <row r="3389" spans="1:7" ht="26.4" x14ac:dyDescent="0.25">
      <c r="A3389" s="153" t="str">
        <f>+Identification!$C$4</f>
        <v>100000001</v>
      </c>
      <c r="B3389" s="153" t="s">
        <v>356</v>
      </c>
      <c r="C3389" s="48" t="s">
        <v>95</v>
      </c>
      <c r="D3389" s="89" t="str">
        <f t="shared" si="356"/>
        <v>retrocession</v>
      </c>
      <c r="E3389" s="90">
        <f>HLOOKUP(D3389,Analytique_compte!$A$3:$S$4,2,FALSE)</f>
        <v>11</v>
      </c>
      <c r="F3389" s="90" t="str">
        <f t="shared" si="357"/>
        <v>Analytique_compte_PCP4_retrocession</v>
      </c>
      <c r="G3389" s="154">
        <f t="shared" si="355"/>
        <v>0</v>
      </c>
    </row>
    <row r="3390" spans="1:7" ht="26.4" x14ac:dyDescent="0.25">
      <c r="A3390" s="153" t="str">
        <f>+Identification!$C$4</f>
        <v>100000001</v>
      </c>
      <c r="B3390" s="153" t="s">
        <v>356</v>
      </c>
      <c r="C3390" s="48" t="s">
        <v>96</v>
      </c>
      <c r="D3390" s="89" t="str">
        <f t="shared" si="356"/>
        <v>retrocession</v>
      </c>
      <c r="E3390" s="90">
        <f>HLOOKUP(D3390,Analytique_compte!$A$3:$S$4,2,FALSE)</f>
        <v>11</v>
      </c>
      <c r="F3390" s="90" t="str">
        <f t="shared" si="357"/>
        <v>Analytique_compte_PCP5_retrocession</v>
      </c>
      <c r="G3390" s="154">
        <f t="shared" si="355"/>
        <v>0</v>
      </c>
    </row>
    <row r="3391" spans="1:7" ht="26.4" x14ac:dyDescent="0.25">
      <c r="A3391" s="153" t="str">
        <f>+Identification!$C$4</f>
        <v>100000001</v>
      </c>
      <c r="B3391" s="153" t="s">
        <v>356</v>
      </c>
      <c r="C3391" s="48" t="s">
        <v>97</v>
      </c>
      <c r="D3391" s="89" t="str">
        <f t="shared" si="356"/>
        <v>retrocession</v>
      </c>
      <c r="E3391" s="90">
        <f>HLOOKUP(D3391,Analytique_compte!$A$3:$S$4,2,FALSE)</f>
        <v>11</v>
      </c>
      <c r="F3391" s="90" t="str">
        <f t="shared" si="357"/>
        <v>Analytique_compte_PCP6_retrocession</v>
      </c>
      <c r="G3391" s="154">
        <f t="shared" si="355"/>
        <v>0</v>
      </c>
    </row>
    <row r="3392" spans="1:7" ht="26.4" x14ac:dyDescent="0.25">
      <c r="A3392" s="153" t="str">
        <f>+Identification!$C$4</f>
        <v>100000001</v>
      </c>
      <c r="B3392" s="153" t="s">
        <v>356</v>
      </c>
      <c r="C3392" s="48" t="s">
        <v>98</v>
      </c>
      <c r="D3392" s="89" t="str">
        <f t="shared" si="356"/>
        <v>retrocession</v>
      </c>
      <c r="E3392" s="90">
        <f>HLOOKUP(D3392,Analytique_compte!$A$3:$S$4,2,FALSE)</f>
        <v>11</v>
      </c>
      <c r="F3392" s="90" t="str">
        <f t="shared" si="357"/>
        <v>Analytique_compte_PCP7_retrocession</v>
      </c>
      <c r="G3392" s="154">
        <f t="shared" si="355"/>
        <v>0</v>
      </c>
    </row>
    <row r="3393" spans="1:7" ht="26.4" x14ac:dyDescent="0.25">
      <c r="A3393" s="153" t="str">
        <f>+Identification!$C$4</f>
        <v>100000001</v>
      </c>
      <c r="B3393" s="153" t="s">
        <v>356</v>
      </c>
      <c r="C3393" s="48" t="s">
        <v>99</v>
      </c>
      <c r="D3393" s="89" t="str">
        <f t="shared" si="356"/>
        <v>retrocession</v>
      </c>
      <c r="E3393" s="90">
        <f>HLOOKUP(D3393,Analytique_compte!$A$3:$S$4,2,FALSE)</f>
        <v>11</v>
      </c>
      <c r="F3393" s="90" t="str">
        <f t="shared" si="357"/>
        <v>Analytique_compte_PCP8_retrocession</v>
      </c>
      <c r="G3393" s="154">
        <f t="shared" si="355"/>
        <v>0</v>
      </c>
    </row>
    <row r="3394" spans="1:7" ht="26.4" x14ac:dyDescent="0.25">
      <c r="A3394" s="153" t="str">
        <f>+Identification!$C$4</f>
        <v>100000001</v>
      </c>
      <c r="B3394" s="153" t="s">
        <v>356</v>
      </c>
      <c r="C3394" s="48" t="s">
        <v>100</v>
      </c>
      <c r="D3394" s="89" t="str">
        <f t="shared" si="356"/>
        <v>retrocession</v>
      </c>
      <c r="E3394" s="90">
        <f>HLOOKUP(D3394,Analytique_compte!$A$3:$S$4,2,FALSE)</f>
        <v>11</v>
      </c>
      <c r="F3394" s="90" t="str">
        <f t="shared" si="357"/>
        <v>Analytique_compte_PCP9_retrocession</v>
      </c>
      <c r="G3394" s="154">
        <f t="shared" si="355"/>
        <v>0</v>
      </c>
    </row>
    <row r="3395" spans="1:7" ht="26.4" x14ac:dyDescent="0.25">
      <c r="A3395" s="153" t="str">
        <f>+Identification!$C$4</f>
        <v>100000001</v>
      </c>
      <c r="B3395" s="153" t="s">
        <v>356</v>
      </c>
      <c r="C3395" s="48" t="s">
        <v>101</v>
      </c>
      <c r="D3395" s="89" t="str">
        <f t="shared" si="356"/>
        <v>retrocession</v>
      </c>
      <c r="E3395" s="90">
        <f>HLOOKUP(D3395,Analytique_compte!$A$3:$S$4,2,FALSE)</f>
        <v>11</v>
      </c>
      <c r="F3395" s="90" t="str">
        <f t="shared" si="357"/>
        <v>Analytique_compte_PCP10_retrocession</v>
      </c>
      <c r="G3395" s="154">
        <f t="shared" si="355"/>
        <v>0</v>
      </c>
    </row>
    <row r="3396" spans="1:7" ht="26.4" x14ac:dyDescent="0.25">
      <c r="A3396" s="153" t="str">
        <f>+Identification!$C$4</f>
        <v>100000001</v>
      </c>
      <c r="B3396" s="153" t="s">
        <v>356</v>
      </c>
      <c r="C3396" s="48" t="s">
        <v>102</v>
      </c>
      <c r="D3396" s="89" t="str">
        <f t="shared" si="356"/>
        <v>retrocession</v>
      </c>
      <c r="E3396" s="90">
        <f>HLOOKUP(D3396,Analytique_compte!$A$3:$S$4,2,FALSE)</f>
        <v>11</v>
      </c>
      <c r="F3396" s="90" t="str">
        <f t="shared" si="357"/>
        <v>Analytique_compte_PCP11_retrocession</v>
      </c>
      <c r="G3396" s="154">
        <f t="shared" si="355"/>
        <v>0</v>
      </c>
    </row>
    <row r="3397" spans="1:7" ht="26.4" x14ac:dyDescent="0.25">
      <c r="A3397" s="153" t="str">
        <f>+Identification!$C$4</f>
        <v>100000001</v>
      </c>
      <c r="B3397" s="153" t="s">
        <v>356</v>
      </c>
      <c r="C3397" s="48" t="s">
        <v>103</v>
      </c>
      <c r="D3397" s="89" t="str">
        <f t="shared" si="356"/>
        <v>retrocession</v>
      </c>
      <c r="E3397" s="90">
        <f>HLOOKUP(D3397,Analytique_compte!$A$3:$S$4,2,FALSE)</f>
        <v>11</v>
      </c>
      <c r="F3397" s="90" t="str">
        <f t="shared" si="357"/>
        <v>Analytique_compte_PCP12_retrocession</v>
      </c>
      <c r="G3397" s="154">
        <f t="shared" si="355"/>
        <v>0</v>
      </c>
    </row>
    <row r="3398" spans="1:7" ht="26.4" x14ac:dyDescent="0.25">
      <c r="A3398" s="153" t="str">
        <f>+Identification!$C$4</f>
        <v>100000001</v>
      </c>
      <c r="B3398" s="153" t="s">
        <v>356</v>
      </c>
      <c r="C3398" s="48" t="s">
        <v>104</v>
      </c>
      <c r="D3398" s="89" t="str">
        <f t="shared" si="356"/>
        <v>retrocession</v>
      </c>
      <c r="E3398" s="90">
        <f>HLOOKUP(D3398,Analytique_compte!$A$3:$S$4,2,FALSE)</f>
        <v>11</v>
      </c>
      <c r="F3398" s="90" t="str">
        <f t="shared" si="357"/>
        <v>Analytique_compte_PCP13_retrocession</v>
      </c>
      <c r="G3398" s="154">
        <f t="shared" si="355"/>
        <v>0</v>
      </c>
    </row>
    <row r="3399" spans="1:7" ht="26.4" x14ac:dyDescent="0.25">
      <c r="A3399" s="153" t="str">
        <f>+Identification!$C$4</f>
        <v>100000001</v>
      </c>
      <c r="B3399" s="153" t="s">
        <v>356</v>
      </c>
      <c r="C3399" s="48" t="s">
        <v>105</v>
      </c>
      <c r="D3399" s="89" t="str">
        <f t="shared" si="356"/>
        <v>retrocession</v>
      </c>
      <c r="E3399" s="90">
        <f>HLOOKUP(D3399,Analytique_compte!$A$3:$S$4,2,FALSE)</f>
        <v>11</v>
      </c>
      <c r="F3399" s="90" t="str">
        <f t="shared" si="357"/>
        <v>Analytique_compte_PCP14_retrocession</v>
      </c>
      <c r="G3399" s="154">
        <f t="shared" si="355"/>
        <v>0</v>
      </c>
    </row>
    <row r="3400" spans="1:7" ht="26.4" x14ac:dyDescent="0.25">
      <c r="A3400" s="153" t="str">
        <f>+Identification!$C$4</f>
        <v>100000001</v>
      </c>
      <c r="B3400" s="153" t="s">
        <v>356</v>
      </c>
      <c r="C3400" s="48" t="s">
        <v>106</v>
      </c>
      <c r="D3400" s="89" t="str">
        <f t="shared" si="356"/>
        <v>retrocession</v>
      </c>
      <c r="E3400" s="90">
        <f>HLOOKUP(D3400,Analytique_compte!$A$3:$S$4,2,FALSE)</f>
        <v>11</v>
      </c>
      <c r="F3400" s="90" t="str">
        <f t="shared" si="357"/>
        <v>Analytique_compte_PCP15_retrocession</v>
      </c>
      <c r="G3400" s="154">
        <f t="shared" ref="G3400:G3463" si="362">VLOOKUP(C3400,ana_compte,E3400,FALSE)</f>
        <v>0</v>
      </c>
    </row>
    <row r="3401" spans="1:7" ht="26.4" x14ac:dyDescent="0.25">
      <c r="A3401" s="153" t="str">
        <f>+Identification!$C$4</f>
        <v>100000001</v>
      </c>
      <c r="B3401" s="153" t="s">
        <v>356</v>
      </c>
      <c r="C3401" s="48" t="s">
        <v>107</v>
      </c>
      <c r="D3401" s="89" t="str">
        <f t="shared" si="356"/>
        <v>retrocession</v>
      </c>
      <c r="E3401" s="90">
        <f>HLOOKUP(D3401,Analytique_compte!$A$3:$S$4,2,FALSE)</f>
        <v>11</v>
      </c>
      <c r="F3401" s="90" t="str">
        <f t="shared" si="357"/>
        <v>Analytique_compte_PCP16_retrocession</v>
      </c>
      <c r="G3401" s="154">
        <f t="shared" si="362"/>
        <v>0</v>
      </c>
    </row>
    <row r="3402" spans="1:7" ht="26.4" x14ac:dyDescent="0.25">
      <c r="A3402" s="153" t="str">
        <f>+Identification!$C$4</f>
        <v>100000001</v>
      </c>
      <c r="B3402" s="153" t="s">
        <v>356</v>
      </c>
      <c r="C3402" s="48" t="s">
        <v>108</v>
      </c>
      <c r="D3402" s="89" t="str">
        <f t="shared" si="356"/>
        <v>retrocession</v>
      </c>
      <c r="E3402" s="90">
        <f>HLOOKUP(D3402,Analytique_compte!$A$3:$S$4,2,FALSE)</f>
        <v>11</v>
      </c>
      <c r="F3402" s="90" t="str">
        <f t="shared" si="357"/>
        <v>Analytique_compte_PCP17_retrocession</v>
      </c>
      <c r="G3402" s="154">
        <f t="shared" si="362"/>
        <v>0</v>
      </c>
    </row>
    <row r="3403" spans="1:7" ht="26.4" x14ac:dyDescent="0.25">
      <c r="A3403" s="153" t="str">
        <f>+Identification!$C$4</f>
        <v>100000001</v>
      </c>
      <c r="B3403" s="153" t="s">
        <v>356</v>
      </c>
      <c r="C3403" s="48" t="s">
        <v>109</v>
      </c>
      <c r="D3403" s="89" t="str">
        <f t="shared" si="356"/>
        <v>retrocession</v>
      </c>
      <c r="E3403" s="90">
        <f>HLOOKUP(D3403,Analytique_compte!$A$3:$S$4,2,FALSE)</f>
        <v>11</v>
      </c>
      <c r="F3403" s="90" t="str">
        <f t="shared" si="357"/>
        <v>Analytique_compte_PCP18_retrocession</v>
      </c>
      <c r="G3403" s="154">
        <f t="shared" si="362"/>
        <v>0</v>
      </c>
    </row>
    <row r="3404" spans="1:7" ht="26.4" x14ac:dyDescent="0.25">
      <c r="A3404" s="153" t="str">
        <f>+Identification!$C$4</f>
        <v>100000001</v>
      </c>
      <c r="B3404" s="153" t="s">
        <v>356</v>
      </c>
      <c r="C3404" s="48" t="s">
        <v>110</v>
      </c>
      <c r="D3404" s="89" t="str">
        <f t="shared" si="356"/>
        <v>retrocession</v>
      </c>
      <c r="E3404" s="90">
        <f>HLOOKUP(D3404,Analytique_compte!$A$3:$S$4,2,FALSE)</f>
        <v>11</v>
      </c>
      <c r="F3404" s="90" t="str">
        <f t="shared" si="357"/>
        <v>Analytique_compte_PCP19_retrocession</v>
      </c>
      <c r="G3404" s="154">
        <f t="shared" si="362"/>
        <v>0</v>
      </c>
    </row>
    <row r="3405" spans="1:7" ht="26.4" x14ac:dyDescent="0.25">
      <c r="A3405" s="153" t="str">
        <f>+Identification!$C$4</f>
        <v>100000001</v>
      </c>
      <c r="B3405" s="153" t="s">
        <v>356</v>
      </c>
      <c r="C3405" s="48" t="s">
        <v>111</v>
      </c>
      <c r="D3405" s="89" t="str">
        <f t="shared" si="356"/>
        <v>retrocession</v>
      </c>
      <c r="E3405" s="90">
        <f>HLOOKUP(D3405,Analytique_compte!$A$3:$S$4,2,FALSE)</f>
        <v>11</v>
      </c>
      <c r="F3405" s="90" t="str">
        <f t="shared" si="357"/>
        <v>Analytique_compte_PCP20_retrocession</v>
      </c>
      <c r="G3405" s="154">
        <f t="shared" si="362"/>
        <v>0</v>
      </c>
    </row>
    <row r="3406" spans="1:7" ht="26.4" x14ac:dyDescent="0.25">
      <c r="A3406" s="153" t="str">
        <f>+Identification!$C$4</f>
        <v>100000001</v>
      </c>
      <c r="B3406" s="153" t="s">
        <v>356</v>
      </c>
      <c r="C3406" s="48" t="s">
        <v>112</v>
      </c>
      <c r="D3406" s="89" t="str">
        <f t="shared" si="356"/>
        <v>retrocession</v>
      </c>
      <c r="E3406" s="90">
        <f>HLOOKUP(D3406,Analytique_compte!$A$3:$S$4,2,FALSE)</f>
        <v>11</v>
      </c>
      <c r="F3406" s="90" t="str">
        <f t="shared" si="357"/>
        <v>Analytique_compte_PCP21_retrocession</v>
      </c>
      <c r="G3406" s="154">
        <f t="shared" si="362"/>
        <v>0</v>
      </c>
    </row>
    <row r="3407" spans="1:7" ht="26.4" x14ac:dyDescent="0.25">
      <c r="A3407" s="153" t="str">
        <f>+Identification!$C$4</f>
        <v>100000001</v>
      </c>
      <c r="B3407" s="153" t="s">
        <v>356</v>
      </c>
      <c r="C3407" s="48" t="s">
        <v>113</v>
      </c>
      <c r="D3407" s="89" t="str">
        <f t="shared" si="356"/>
        <v>retrocession</v>
      </c>
      <c r="E3407" s="90">
        <f>HLOOKUP(D3407,Analytique_compte!$A$3:$S$4,2,FALSE)</f>
        <v>11</v>
      </c>
      <c r="F3407" s="90" t="str">
        <f t="shared" si="357"/>
        <v>Analytique_compte_PCP22_retrocession</v>
      </c>
      <c r="G3407" s="154">
        <f t="shared" si="362"/>
        <v>0</v>
      </c>
    </row>
    <row r="3408" spans="1:7" ht="26.4" x14ac:dyDescent="0.25">
      <c r="A3408" s="153" t="str">
        <f>+Identification!$C$4</f>
        <v>100000001</v>
      </c>
      <c r="B3408" s="153" t="s">
        <v>356</v>
      </c>
      <c r="C3408" s="48" t="s">
        <v>114</v>
      </c>
      <c r="D3408" s="89" t="str">
        <f t="shared" si="356"/>
        <v>retrocession</v>
      </c>
      <c r="E3408" s="90">
        <f>HLOOKUP(D3408,Analytique_compte!$A$3:$S$4,2,FALSE)</f>
        <v>11</v>
      </c>
      <c r="F3408" s="90" t="str">
        <f t="shared" si="357"/>
        <v>Analytique_compte_PCP23_retrocession</v>
      </c>
      <c r="G3408" s="154">
        <f t="shared" si="362"/>
        <v>0</v>
      </c>
    </row>
    <row r="3409" spans="1:7" ht="26.4" x14ac:dyDescent="0.25">
      <c r="A3409" s="153" t="str">
        <f>+Identification!$C$4</f>
        <v>100000001</v>
      </c>
      <c r="B3409" s="153" t="s">
        <v>356</v>
      </c>
      <c r="C3409" s="48" t="s">
        <v>115</v>
      </c>
      <c r="D3409" s="89" t="str">
        <f t="shared" si="356"/>
        <v>retrocession</v>
      </c>
      <c r="E3409" s="90">
        <f>HLOOKUP(D3409,Analytique_compte!$A$3:$S$4,2,FALSE)</f>
        <v>11</v>
      </c>
      <c r="F3409" s="90" t="str">
        <f t="shared" si="357"/>
        <v>Analytique_compte_PCP24_retrocession</v>
      </c>
      <c r="G3409" s="154">
        <f t="shared" si="362"/>
        <v>0</v>
      </c>
    </row>
    <row r="3410" spans="1:7" ht="26.4" x14ac:dyDescent="0.25">
      <c r="A3410" s="153" t="str">
        <f>+Identification!$C$4</f>
        <v>100000001</v>
      </c>
      <c r="B3410" s="153" t="s">
        <v>356</v>
      </c>
      <c r="C3410" s="48" t="s">
        <v>116</v>
      </c>
      <c r="D3410" s="89" t="str">
        <f t="shared" si="356"/>
        <v>retrocession</v>
      </c>
      <c r="E3410" s="90">
        <f>HLOOKUP(D3410,Analytique_compte!$A$3:$S$4,2,FALSE)</f>
        <v>11</v>
      </c>
      <c r="F3410" s="90" t="str">
        <f t="shared" si="357"/>
        <v>Analytique_compte_PCP25_retrocession</v>
      </c>
      <c r="G3410" s="154">
        <f t="shared" si="362"/>
        <v>0</v>
      </c>
    </row>
    <row r="3411" spans="1:7" ht="26.4" x14ac:dyDescent="0.25">
      <c r="A3411" s="153" t="str">
        <f>+Identification!$C$4</f>
        <v>100000001</v>
      </c>
      <c r="B3411" s="153" t="s">
        <v>356</v>
      </c>
      <c r="C3411" s="48" t="s">
        <v>117</v>
      </c>
      <c r="D3411" s="89" t="str">
        <f t="shared" si="356"/>
        <v>retrocession</v>
      </c>
      <c r="E3411" s="90">
        <f>HLOOKUP(D3411,Analytique_compte!$A$3:$S$4,2,FALSE)</f>
        <v>11</v>
      </c>
      <c r="F3411" s="90" t="str">
        <f t="shared" si="357"/>
        <v>Analytique_compte_PCP26_retrocession</v>
      </c>
      <c r="G3411" s="154">
        <f t="shared" si="362"/>
        <v>0</v>
      </c>
    </row>
    <row r="3412" spans="1:7" ht="26.4" x14ac:dyDescent="0.25">
      <c r="A3412" s="153" t="str">
        <f>+Identification!$C$4</f>
        <v>100000001</v>
      </c>
      <c r="B3412" s="153" t="s">
        <v>356</v>
      </c>
      <c r="C3412" s="48" t="s">
        <v>118</v>
      </c>
      <c r="D3412" s="89" t="str">
        <f t="shared" si="356"/>
        <v>retrocession</v>
      </c>
      <c r="E3412" s="90">
        <f>HLOOKUP(D3412,Analytique_compte!$A$3:$S$4,2,FALSE)</f>
        <v>11</v>
      </c>
      <c r="F3412" s="90" t="str">
        <f t="shared" si="357"/>
        <v>Analytique_compte_PCP27_retrocession</v>
      </c>
      <c r="G3412" s="154">
        <f t="shared" si="362"/>
        <v>0</v>
      </c>
    </row>
    <row r="3413" spans="1:7" ht="26.4" x14ac:dyDescent="0.25">
      <c r="A3413" s="153" t="str">
        <f>+Identification!$C$4</f>
        <v>100000001</v>
      </c>
      <c r="B3413" s="153" t="s">
        <v>356</v>
      </c>
      <c r="C3413" s="48" t="s">
        <v>119</v>
      </c>
      <c r="D3413" s="89" t="str">
        <f t="shared" si="356"/>
        <v>retrocession</v>
      </c>
      <c r="E3413" s="90">
        <f>HLOOKUP(D3413,Analytique_compte!$A$3:$S$4,2,FALSE)</f>
        <v>11</v>
      </c>
      <c r="F3413" s="90" t="str">
        <f t="shared" si="357"/>
        <v>Analytique_compte_PCP28_retrocession</v>
      </c>
      <c r="G3413" s="154">
        <f t="shared" si="362"/>
        <v>0</v>
      </c>
    </row>
    <row r="3414" spans="1:7" ht="26.4" x14ac:dyDescent="0.25">
      <c r="A3414" s="153" t="str">
        <f>+Identification!$C$4</f>
        <v>100000001</v>
      </c>
      <c r="B3414" s="153" t="s">
        <v>356</v>
      </c>
      <c r="C3414" s="48" t="s">
        <v>120</v>
      </c>
      <c r="D3414" s="89" t="str">
        <f t="shared" si="356"/>
        <v>retrocession</v>
      </c>
      <c r="E3414" s="90">
        <f>HLOOKUP(D3414,Analytique_compte!$A$3:$S$4,2,FALSE)</f>
        <v>11</v>
      </c>
      <c r="F3414" s="90" t="str">
        <f t="shared" si="357"/>
        <v>Analytique_compte_PCP29_retrocession</v>
      </c>
      <c r="G3414" s="154">
        <f t="shared" si="362"/>
        <v>0</v>
      </c>
    </row>
    <row r="3415" spans="1:7" ht="26.4" x14ac:dyDescent="0.25">
      <c r="A3415" s="153" t="str">
        <f>+Identification!$C$4</f>
        <v>100000001</v>
      </c>
      <c r="B3415" s="153" t="s">
        <v>356</v>
      </c>
      <c r="C3415" s="48" t="s">
        <v>121</v>
      </c>
      <c r="D3415" s="89" t="str">
        <f t="shared" si="356"/>
        <v>retrocession</v>
      </c>
      <c r="E3415" s="90">
        <f>HLOOKUP(D3415,Analytique_compte!$A$3:$S$4,2,FALSE)</f>
        <v>11</v>
      </c>
      <c r="F3415" s="90" t="str">
        <f t="shared" si="357"/>
        <v>Analytique_compte_PCP30_retrocession</v>
      </c>
      <c r="G3415" s="154">
        <f t="shared" si="362"/>
        <v>0</v>
      </c>
    </row>
    <row r="3416" spans="1:7" ht="26.4" x14ac:dyDescent="0.25">
      <c r="A3416" s="153" t="str">
        <f>+Identification!$C$4</f>
        <v>100000001</v>
      </c>
      <c r="B3416" s="153" t="s">
        <v>356</v>
      </c>
      <c r="C3416" s="48" t="s">
        <v>122</v>
      </c>
      <c r="D3416" s="89" t="str">
        <f t="shared" si="356"/>
        <v>retrocession</v>
      </c>
      <c r="E3416" s="90">
        <f>HLOOKUP(D3416,Analytique_compte!$A$3:$S$4,2,FALSE)</f>
        <v>11</v>
      </c>
      <c r="F3416" s="90" t="str">
        <f t="shared" si="357"/>
        <v>Analytique_compte_PCP31_retrocession</v>
      </c>
      <c r="G3416" s="154">
        <f t="shared" si="362"/>
        <v>0</v>
      </c>
    </row>
    <row r="3417" spans="1:7" ht="26.4" x14ac:dyDescent="0.25">
      <c r="A3417" s="153" t="str">
        <f>+Identification!$C$4</f>
        <v>100000001</v>
      </c>
      <c r="B3417" s="153" t="s">
        <v>356</v>
      </c>
      <c r="C3417" s="48" t="s">
        <v>123</v>
      </c>
      <c r="D3417" s="89" t="str">
        <f t="shared" si="356"/>
        <v>retrocession</v>
      </c>
      <c r="E3417" s="90">
        <f>HLOOKUP(D3417,Analytique_compte!$A$3:$S$4,2,FALSE)</f>
        <v>11</v>
      </c>
      <c r="F3417" s="90" t="str">
        <f t="shared" si="357"/>
        <v>Analytique_compte_PCP32_retrocession</v>
      </c>
      <c r="G3417" s="154">
        <f t="shared" si="362"/>
        <v>0</v>
      </c>
    </row>
    <row r="3418" spans="1:7" ht="26.4" x14ac:dyDescent="0.25">
      <c r="A3418" s="153" t="str">
        <f>+Identification!$C$4</f>
        <v>100000001</v>
      </c>
      <c r="B3418" s="153" t="s">
        <v>356</v>
      </c>
      <c r="C3418" s="48" t="s">
        <v>124</v>
      </c>
      <c r="D3418" s="89" t="str">
        <f t="shared" si="356"/>
        <v>retrocession</v>
      </c>
      <c r="E3418" s="90">
        <f>HLOOKUP(D3418,Analytique_compte!$A$3:$S$4,2,FALSE)</f>
        <v>11</v>
      </c>
      <c r="F3418" s="90" t="str">
        <f t="shared" si="357"/>
        <v>Analytique_compte_PCP33_retrocession</v>
      </c>
      <c r="G3418" s="154">
        <f t="shared" si="362"/>
        <v>0</v>
      </c>
    </row>
    <row r="3419" spans="1:7" ht="26.4" x14ac:dyDescent="0.25">
      <c r="A3419" s="153" t="str">
        <f>+Identification!$C$4</f>
        <v>100000001</v>
      </c>
      <c r="B3419" s="153" t="s">
        <v>356</v>
      </c>
      <c r="C3419" s="48" t="s">
        <v>125</v>
      </c>
      <c r="D3419" s="89" t="str">
        <f t="shared" si="356"/>
        <v>retrocession</v>
      </c>
      <c r="E3419" s="90">
        <f>HLOOKUP(D3419,Analytique_compte!$A$3:$S$4,2,FALSE)</f>
        <v>11</v>
      </c>
      <c r="F3419" s="90" t="str">
        <f t="shared" si="357"/>
        <v>Analytique_compte_PCP34_retrocession</v>
      </c>
      <c r="G3419" s="154">
        <f t="shared" si="362"/>
        <v>0</v>
      </c>
    </row>
    <row r="3420" spans="1:7" ht="26.4" x14ac:dyDescent="0.25">
      <c r="A3420" s="153" t="str">
        <f>+Identification!$C$4</f>
        <v>100000001</v>
      </c>
      <c r="B3420" s="153" t="s">
        <v>356</v>
      </c>
      <c r="C3420" s="48" t="s">
        <v>126</v>
      </c>
      <c r="D3420" s="89" t="str">
        <f t="shared" si="356"/>
        <v>retrocession</v>
      </c>
      <c r="E3420" s="90">
        <f>HLOOKUP(D3420,Analytique_compte!$A$3:$S$4,2,FALSE)</f>
        <v>11</v>
      </c>
      <c r="F3420" s="90" t="str">
        <f t="shared" si="357"/>
        <v>Analytique_compte_PCP35_retrocession</v>
      </c>
      <c r="G3420" s="154">
        <f t="shared" si="362"/>
        <v>0</v>
      </c>
    </row>
    <row r="3421" spans="1:7" ht="26.4" x14ac:dyDescent="0.25">
      <c r="A3421" s="153" t="str">
        <f>+Identification!$C$4</f>
        <v>100000001</v>
      </c>
      <c r="B3421" s="153" t="s">
        <v>356</v>
      </c>
      <c r="C3421" s="48" t="s">
        <v>127</v>
      </c>
      <c r="D3421" s="89" t="str">
        <f t="shared" si="356"/>
        <v>retrocession</v>
      </c>
      <c r="E3421" s="90">
        <f>HLOOKUP(D3421,Analytique_compte!$A$3:$S$4,2,FALSE)</f>
        <v>11</v>
      </c>
      <c r="F3421" s="90" t="str">
        <f t="shared" si="357"/>
        <v>Analytique_compte_PCP36_retrocession</v>
      </c>
      <c r="G3421" s="154">
        <f t="shared" si="362"/>
        <v>0</v>
      </c>
    </row>
    <row r="3422" spans="1:7" ht="26.4" x14ac:dyDescent="0.25">
      <c r="A3422" s="153" t="str">
        <f>+Identification!$C$4</f>
        <v>100000001</v>
      </c>
      <c r="B3422" s="153" t="s">
        <v>356</v>
      </c>
      <c r="C3422" s="48" t="s">
        <v>128</v>
      </c>
      <c r="D3422" s="89" t="str">
        <f t="shared" ref="D3422:D3501" si="363">+D3421</f>
        <v>retrocession</v>
      </c>
      <c r="E3422" s="90">
        <f>HLOOKUP(D3422,Analytique_compte!$A$3:$S$4,2,FALSE)</f>
        <v>11</v>
      </c>
      <c r="F3422" s="90" t="str">
        <f t="shared" si="357"/>
        <v>Analytique_compte_PCP37_retrocession</v>
      </c>
      <c r="G3422" s="154">
        <f t="shared" si="362"/>
        <v>0</v>
      </c>
    </row>
    <row r="3423" spans="1:7" ht="26.4" x14ac:dyDescent="0.25">
      <c r="A3423" s="153" t="str">
        <f>+Identification!$C$4</f>
        <v>100000001</v>
      </c>
      <c r="B3423" s="153" t="s">
        <v>356</v>
      </c>
      <c r="C3423" s="48" t="s">
        <v>129</v>
      </c>
      <c r="D3423" s="89" t="str">
        <f t="shared" si="363"/>
        <v>retrocession</v>
      </c>
      <c r="E3423" s="90">
        <f>HLOOKUP(D3423,Analytique_compte!$A$3:$S$4,2,FALSE)</f>
        <v>11</v>
      </c>
      <c r="F3423" s="90" t="str">
        <f t="shared" si="357"/>
        <v>Analytique_compte_PCP38_retrocession</v>
      </c>
      <c r="G3423" s="154">
        <f t="shared" si="362"/>
        <v>0</v>
      </c>
    </row>
    <row r="3424" spans="1:7" ht="26.4" x14ac:dyDescent="0.25">
      <c r="A3424" s="153" t="str">
        <f>+Identification!$C$4</f>
        <v>100000001</v>
      </c>
      <c r="B3424" s="153" t="s">
        <v>356</v>
      </c>
      <c r="C3424" s="48" t="s">
        <v>130</v>
      </c>
      <c r="D3424" s="89" t="str">
        <f t="shared" si="363"/>
        <v>retrocession</v>
      </c>
      <c r="E3424" s="90">
        <f>HLOOKUP(D3424,Analytique_compte!$A$3:$S$4,2,FALSE)</f>
        <v>11</v>
      </c>
      <c r="F3424" s="90" t="str">
        <f t="shared" si="357"/>
        <v>Analytique_compte_PCP39_retrocession</v>
      </c>
      <c r="G3424" s="154">
        <f t="shared" si="362"/>
        <v>0</v>
      </c>
    </row>
    <row r="3425" spans="1:7" ht="26.4" x14ac:dyDescent="0.25">
      <c r="A3425" s="153" t="str">
        <f>+Identification!$C$4</f>
        <v>100000001</v>
      </c>
      <c r="B3425" s="153" t="s">
        <v>356</v>
      </c>
      <c r="C3425" s="48" t="s">
        <v>131</v>
      </c>
      <c r="D3425" s="89" t="str">
        <f t="shared" si="363"/>
        <v>retrocession</v>
      </c>
      <c r="E3425" s="90">
        <f>HLOOKUP(D3425,Analytique_compte!$A$3:$S$4,2,FALSE)</f>
        <v>11</v>
      </c>
      <c r="F3425" s="90" t="str">
        <f t="shared" si="357"/>
        <v>Analytique_compte_PCP40_retrocession</v>
      </c>
      <c r="G3425" s="154">
        <f t="shared" si="362"/>
        <v>0</v>
      </c>
    </row>
    <row r="3426" spans="1:7" ht="26.4" x14ac:dyDescent="0.25">
      <c r="A3426" s="153" t="str">
        <f>+Identification!$C$4</f>
        <v>100000001</v>
      </c>
      <c r="B3426" s="153" t="s">
        <v>356</v>
      </c>
      <c r="C3426" s="48" t="s">
        <v>132</v>
      </c>
      <c r="D3426" s="89" t="str">
        <f t="shared" si="363"/>
        <v>retrocession</v>
      </c>
      <c r="E3426" s="90">
        <f>HLOOKUP(D3426,Analytique_compte!$A$3:$S$4,2,FALSE)</f>
        <v>11</v>
      </c>
      <c r="F3426" s="90" t="str">
        <f t="shared" si="357"/>
        <v>Analytique_compte_PCP41_retrocession</v>
      </c>
      <c r="G3426" s="154">
        <f t="shared" si="362"/>
        <v>0</v>
      </c>
    </row>
    <row r="3427" spans="1:7" ht="26.4" x14ac:dyDescent="0.25">
      <c r="A3427" s="153" t="str">
        <f>+Identification!$C$4</f>
        <v>100000001</v>
      </c>
      <c r="B3427" s="153" t="s">
        <v>356</v>
      </c>
      <c r="C3427" s="48" t="s">
        <v>133</v>
      </c>
      <c r="D3427" s="89" t="str">
        <f t="shared" si="363"/>
        <v>retrocession</v>
      </c>
      <c r="E3427" s="90">
        <f>HLOOKUP(D3427,Analytique_compte!$A$3:$S$4,2,FALSE)</f>
        <v>11</v>
      </c>
      <c r="F3427" s="90" t="str">
        <f t="shared" si="357"/>
        <v>Analytique_compte_PCP42_retrocession</v>
      </c>
      <c r="G3427" s="154">
        <f t="shared" si="362"/>
        <v>0</v>
      </c>
    </row>
    <row r="3428" spans="1:7" ht="26.4" x14ac:dyDescent="0.25">
      <c r="A3428" s="153" t="str">
        <f>+Identification!$C$4</f>
        <v>100000001</v>
      </c>
      <c r="B3428" s="153" t="s">
        <v>356</v>
      </c>
      <c r="C3428" s="48" t="s">
        <v>134</v>
      </c>
      <c r="D3428" s="89" t="str">
        <f t="shared" si="363"/>
        <v>retrocession</v>
      </c>
      <c r="E3428" s="90">
        <f>HLOOKUP(D3428,Analytique_compte!$A$3:$S$4,2,FALSE)</f>
        <v>11</v>
      </c>
      <c r="F3428" s="90" t="str">
        <f t="shared" si="357"/>
        <v>Analytique_compte_PCP43_retrocession</v>
      </c>
      <c r="G3428" s="154">
        <f t="shared" si="362"/>
        <v>0</v>
      </c>
    </row>
    <row r="3429" spans="1:7" ht="26.4" x14ac:dyDescent="0.25">
      <c r="A3429" s="153" t="str">
        <f>+Identification!$C$4</f>
        <v>100000001</v>
      </c>
      <c r="B3429" s="153" t="s">
        <v>356</v>
      </c>
      <c r="C3429" s="48" t="s">
        <v>135</v>
      </c>
      <c r="D3429" s="89" t="str">
        <f t="shared" si="363"/>
        <v>retrocession</v>
      </c>
      <c r="E3429" s="90">
        <f>HLOOKUP(D3429,Analytique_compte!$A$3:$S$4,2,FALSE)</f>
        <v>11</v>
      </c>
      <c r="F3429" s="90" t="str">
        <f t="shared" si="357"/>
        <v>Analytique_compte_PCP44_retrocession</v>
      </c>
      <c r="G3429" s="154">
        <f t="shared" si="362"/>
        <v>0</v>
      </c>
    </row>
    <row r="3430" spans="1:7" ht="26.4" x14ac:dyDescent="0.25">
      <c r="A3430" s="153" t="str">
        <f>+Identification!$C$4</f>
        <v>100000001</v>
      </c>
      <c r="B3430" s="153" t="s">
        <v>356</v>
      </c>
      <c r="C3430" s="48" t="s">
        <v>136</v>
      </c>
      <c r="D3430" s="89" t="str">
        <f t="shared" si="363"/>
        <v>retrocession</v>
      </c>
      <c r="E3430" s="90">
        <f>HLOOKUP(D3430,Analytique_compte!$A$3:$S$4,2,FALSE)</f>
        <v>11</v>
      </c>
      <c r="F3430" s="90" t="str">
        <f t="shared" si="357"/>
        <v>Analytique_compte_PCP45_retrocession</v>
      </c>
      <c r="G3430" s="154">
        <f t="shared" si="362"/>
        <v>0</v>
      </c>
    </row>
    <row r="3431" spans="1:7" ht="26.4" x14ac:dyDescent="0.25">
      <c r="A3431" s="153" t="str">
        <f>+Identification!$C$4</f>
        <v>100000001</v>
      </c>
      <c r="B3431" s="153" t="s">
        <v>356</v>
      </c>
      <c r="C3431" s="48" t="s">
        <v>137</v>
      </c>
      <c r="D3431" s="89" t="str">
        <f t="shared" si="363"/>
        <v>retrocession</v>
      </c>
      <c r="E3431" s="90">
        <f>HLOOKUP(D3431,Analytique_compte!$A$3:$S$4,2,FALSE)</f>
        <v>11</v>
      </c>
      <c r="F3431" s="90" t="str">
        <f t="shared" si="357"/>
        <v>Analytique_compte_PCP46_retrocession</v>
      </c>
      <c r="G3431" s="154">
        <f t="shared" si="362"/>
        <v>0</v>
      </c>
    </row>
    <row r="3432" spans="1:7" ht="26.4" x14ac:dyDescent="0.25">
      <c r="A3432" s="153" t="str">
        <f>+Identification!$C$4</f>
        <v>100000001</v>
      </c>
      <c r="B3432" s="153" t="s">
        <v>356</v>
      </c>
      <c r="C3432" s="48" t="s">
        <v>138</v>
      </c>
      <c r="D3432" s="89" t="str">
        <f t="shared" si="363"/>
        <v>retrocession</v>
      </c>
      <c r="E3432" s="90">
        <f>HLOOKUP(D3432,Analytique_compte!$A$3:$S$4,2,FALSE)</f>
        <v>11</v>
      </c>
      <c r="F3432" s="90" t="str">
        <f t="shared" si="357"/>
        <v>Analytique_compte_PCP47_retrocession</v>
      </c>
      <c r="G3432" s="154">
        <f t="shared" si="362"/>
        <v>0</v>
      </c>
    </row>
    <row r="3433" spans="1:7" ht="26.4" x14ac:dyDescent="0.25">
      <c r="A3433" s="153" t="str">
        <f>+Identification!$C$4</f>
        <v>100000001</v>
      </c>
      <c r="B3433" s="153" t="s">
        <v>356</v>
      </c>
      <c r="C3433" s="48" t="s">
        <v>139</v>
      </c>
      <c r="D3433" s="89" t="str">
        <f t="shared" si="363"/>
        <v>retrocession</v>
      </c>
      <c r="E3433" s="90">
        <f>HLOOKUP(D3433,Analytique_compte!$A$3:$S$4,2,FALSE)</f>
        <v>11</v>
      </c>
      <c r="F3433" s="90" t="str">
        <f t="shared" si="357"/>
        <v>Analytique_compte_PCP48_retrocession</v>
      </c>
      <c r="G3433" s="154">
        <f t="shared" si="362"/>
        <v>0</v>
      </c>
    </row>
    <row r="3434" spans="1:7" ht="26.4" x14ac:dyDescent="0.25">
      <c r="A3434" s="153" t="str">
        <f>+Identification!$C$4</f>
        <v>100000001</v>
      </c>
      <c r="B3434" s="153" t="s">
        <v>356</v>
      </c>
      <c r="C3434" s="48" t="s">
        <v>140</v>
      </c>
      <c r="D3434" s="89" t="str">
        <f t="shared" si="363"/>
        <v>retrocession</v>
      </c>
      <c r="E3434" s="90">
        <f>HLOOKUP(D3434,Analytique_compte!$A$3:$S$4,2,FALSE)</f>
        <v>11</v>
      </c>
      <c r="F3434" s="90" t="str">
        <f t="shared" si="357"/>
        <v>Analytique_compte_PCP49_retrocession</v>
      </c>
      <c r="G3434" s="154">
        <f t="shared" si="362"/>
        <v>0</v>
      </c>
    </row>
    <row r="3435" spans="1:7" ht="26.4" x14ac:dyDescent="0.25">
      <c r="A3435" s="153" t="str">
        <f>+Identification!$C$4</f>
        <v>100000001</v>
      </c>
      <c r="B3435" s="153" t="s">
        <v>356</v>
      </c>
      <c r="C3435" s="48" t="s">
        <v>141</v>
      </c>
      <c r="D3435" s="89" t="str">
        <f t="shared" si="363"/>
        <v>retrocession</v>
      </c>
      <c r="E3435" s="90">
        <f>HLOOKUP(D3435,Analytique_compte!$A$3:$S$4,2,FALSE)</f>
        <v>11</v>
      </c>
      <c r="F3435" s="90" t="str">
        <f t="shared" si="357"/>
        <v>Analytique_compte_PCP50_retrocession</v>
      </c>
      <c r="G3435" s="154">
        <f t="shared" si="362"/>
        <v>0</v>
      </c>
    </row>
    <row r="3436" spans="1:7" ht="26.4" x14ac:dyDescent="0.25">
      <c r="A3436" s="153" t="str">
        <f>+Identification!$C$4</f>
        <v>100000001</v>
      </c>
      <c r="B3436" s="153" t="s">
        <v>356</v>
      </c>
      <c r="C3436" s="48" t="s">
        <v>142</v>
      </c>
      <c r="D3436" s="89" t="str">
        <f t="shared" si="363"/>
        <v>retrocession</v>
      </c>
      <c r="E3436" s="90">
        <f>HLOOKUP(D3436,Analytique_compte!$A$3:$S$4,2,FALSE)</f>
        <v>11</v>
      </c>
      <c r="F3436" s="90" t="str">
        <f t="shared" si="357"/>
        <v>Analytique_compte_PCP51_retrocession</v>
      </c>
      <c r="G3436" s="154">
        <f t="shared" si="362"/>
        <v>0</v>
      </c>
    </row>
    <row r="3437" spans="1:7" ht="26.4" x14ac:dyDescent="0.25">
      <c r="A3437" s="153" t="str">
        <f>+Identification!$C$4</f>
        <v>100000001</v>
      </c>
      <c r="B3437" s="153" t="s">
        <v>356</v>
      </c>
      <c r="C3437" s="48" t="s">
        <v>143</v>
      </c>
      <c r="D3437" s="89" t="str">
        <f t="shared" si="363"/>
        <v>retrocession</v>
      </c>
      <c r="E3437" s="90">
        <f>HLOOKUP(D3437,Analytique_compte!$A$3:$S$4,2,FALSE)</f>
        <v>11</v>
      </c>
      <c r="F3437" s="90" t="str">
        <f t="shared" si="357"/>
        <v>Analytique_compte_PCP52_retrocession</v>
      </c>
      <c r="G3437" s="154">
        <f t="shared" si="362"/>
        <v>0</v>
      </c>
    </row>
    <row r="3438" spans="1:7" ht="26.4" x14ac:dyDescent="0.25">
      <c r="A3438" s="153" t="str">
        <f>+Identification!$C$4</f>
        <v>100000001</v>
      </c>
      <c r="B3438" s="153" t="s">
        <v>356</v>
      </c>
      <c r="C3438" s="48" t="s">
        <v>144</v>
      </c>
      <c r="D3438" s="89" t="str">
        <f t="shared" si="363"/>
        <v>retrocession</v>
      </c>
      <c r="E3438" s="90">
        <f>HLOOKUP(D3438,Analytique_compte!$A$3:$S$4,2,FALSE)</f>
        <v>11</v>
      </c>
      <c r="F3438" s="90" t="str">
        <f t="shared" si="357"/>
        <v>Analytique_compte_PCP53_retrocession</v>
      </c>
      <c r="G3438" s="154">
        <f t="shared" si="362"/>
        <v>0</v>
      </c>
    </row>
    <row r="3439" spans="1:7" ht="26.4" x14ac:dyDescent="0.25">
      <c r="A3439" s="153" t="str">
        <f>+Identification!$C$4</f>
        <v>100000001</v>
      </c>
      <c r="B3439" s="153" t="s">
        <v>356</v>
      </c>
      <c r="C3439" s="48" t="s">
        <v>145</v>
      </c>
      <c r="D3439" s="89" t="str">
        <f t="shared" si="363"/>
        <v>retrocession</v>
      </c>
      <c r="E3439" s="90">
        <f>HLOOKUP(D3439,Analytique_compte!$A$3:$S$4,2,FALSE)</f>
        <v>11</v>
      </c>
      <c r="F3439" s="90" t="str">
        <f t="shared" si="357"/>
        <v>Analytique_compte_PCP54_retrocession</v>
      </c>
      <c r="G3439" s="154">
        <f t="shared" si="362"/>
        <v>0</v>
      </c>
    </row>
    <row r="3440" spans="1:7" ht="26.4" x14ac:dyDescent="0.25">
      <c r="A3440" s="153" t="str">
        <f>+Identification!$C$4</f>
        <v>100000001</v>
      </c>
      <c r="B3440" s="153" t="s">
        <v>356</v>
      </c>
      <c r="C3440" s="48" t="s">
        <v>146</v>
      </c>
      <c r="D3440" s="89" t="str">
        <f t="shared" si="363"/>
        <v>retrocession</v>
      </c>
      <c r="E3440" s="90">
        <f>HLOOKUP(D3440,Analytique_compte!$A$3:$S$4,2,FALSE)</f>
        <v>11</v>
      </c>
      <c r="F3440" s="90" t="str">
        <f t="shared" si="357"/>
        <v>Analytique_compte_PCP55_retrocession</v>
      </c>
      <c r="G3440" s="154">
        <f t="shared" si="362"/>
        <v>0</v>
      </c>
    </row>
    <row r="3441" spans="1:7" ht="26.4" x14ac:dyDescent="0.25">
      <c r="A3441" s="153" t="str">
        <f>+Identification!$C$4</f>
        <v>100000001</v>
      </c>
      <c r="B3441" s="153" t="s">
        <v>356</v>
      </c>
      <c r="C3441" s="48" t="s">
        <v>147</v>
      </c>
      <c r="D3441" s="89" t="str">
        <f t="shared" si="363"/>
        <v>retrocession</v>
      </c>
      <c r="E3441" s="90">
        <f>HLOOKUP(D3441,Analytique_compte!$A$3:$S$4,2,FALSE)</f>
        <v>11</v>
      </c>
      <c r="F3441" s="90" t="str">
        <f t="shared" si="357"/>
        <v>Analytique_compte_PCP56_retrocession</v>
      </c>
      <c r="G3441" s="154">
        <f t="shared" si="362"/>
        <v>0</v>
      </c>
    </row>
    <row r="3442" spans="1:7" ht="26.4" x14ac:dyDescent="0.25">
      <c r="A3442" s="153" t="str">
        <f>+Identification!$C$4</f>
        <v>100000001</v>
      </c>
      <c r="B3442" s="153" t="s">
        <v>356</v>
      </c>
      <c r="C3442" s="48" t="s">
        <v>148</v>
      </c>
      <c r="D3442" s="89" t="str">
        <f t="shared" si="363"/>
        <v>retrocession</v>
      </c>
      <c r="E3442" s="90">
        <f>HLOOKUP(D3442,Analytique_compte!$A$3:$S$4,2,FALSE)</f>
        <v>11</v>
      </c>
      <c r="F3442" s="90" t="str">
        <f t="shared" si="357"/>
        <v>Analytique_compte_PCP57_retrocession</v>
      </c>
      <c r="G3442" s="154">
        <f t="shared" si="362"/>
        <v>0</v>
      </c>
    </row>
    <row r="3443" spans="1:7" ht="26.4" x14ac:dyDescent="0.25">
      <c r="A3443" s="153" t="str">
        <f>+Identification!$C$4</f>
        <v>100000001</v>
      </c>
      <c r="B3443" s="153" t="s">
        <v>356</v>
      </c>
      <c r="C3443" s="48" t="s">
        <v>149</v>
      </c>
      <c r="D3443" s="89" t="str">
        <f t="shared" si="363"/>
        <v>retrocession</v>
      </c>
      <c r="E3443" s="90">
        <f>HLOOKUP(D3443,Analytique_compte!$A$3:$S$4,2,FALSE)</f>
        <v>11</v>
      </c>
      <c r="F3443" s="90" t="str">
        <f t="shared" si="357"/>
        <v>Analytique_compte_PCP58_retrocession</v>
      </c>
      <c r="G3443" s="154">
        <f t="shared" si="362"/>
        <v>0</v>
      </c>
    </row>
    <row r="3444" spans="1:7" ht="26.4" x14ac:dyDescent="0.25">
      <c r="A3444" s="153" t="str">
        <f>+Identification!$C$4</f>
        <v>100000001</v>
      </c>
      <c r="B3444" s="153" t="s">
        <v>356</v>
      </c>
      <c r="C3444" s="48" t="s">
        <v>150</v>
      </c>
      <c r="D3444" s="89" t="str">
        <f t="shared" si="363"/>
        <v>retrocession</v>
      </c>
      <c r="E3444" s="90">
        <f>HLOOKUP(D3444,Analytique_compte!$A$3:$S$4,2,FALSE)</f>
        <v>11</v>
      </c>
      <c r="F3444" s="90" t="str">
        <f t="shared" si="357"/>
        <v>Analytique_compte_PCP59_retrocession</v>
      </c>
      <c r="G3444" s="154">
        <f t="shared" si="362"/>
        <v>0</v>
      </c>
    </row>
    <row r="3445" spans="1:7" ht="26.4" x14ac:dyDescent="0.25">
      <c r="A3445" s="153" t="str">
        <f>+Identification!$C$4</f>
        <v>100000001</v>
      </c>
      <c r="B3445" s="153" t="s">
        <v>356</v>
      </c>
      <c r="C3445" s="48" t="s">
        <v>151</v>
      </c>
      <c r="D3445" s="89" t="str">
        <f t="shared" si="363"/>
        <v>retrocession</v>
      </c>
      <c r="E3445" s="90">
        <f>HLOOKUP(D3445,Analytique_compte!$A$3:$S$4,2,FALSE)</f>
        <v>11</v>
      </c>
      <c r="F3445" s="90" t="str">
        <f t="shared" si="357"/>
        <v>Analytique_compte_PCP60_retrocession</v>
      </c>
      <c r="G3445" s="154">
        <f t="shared" si="362"/>
        <v>0</v>
      </c>
    </row>
    <row r="3446" spans="1:7" ht="26.4" x14ac:dyDescent="0.25">
      <c r="A3446" s="153" t="str">
        <f>+Identification!$C$4</f>
        <v>100000001</v>
      </c>
      <c r="B3446" s="153" t="s">
        <v>356</v>
      </c>
      <c r="C3446" s="48" t="s">
        <v>152</v>
      </c>
      <c r="D3446" s="89" t="str">
        <f t="shared" si="363"/>
        <v>retrocession</v>
      </c>
      <c r="E3446" s="90">
        <f>HLOOKUP(D3446,Analytique_compte!$A$3:$S$4,2,FALSE)</f>
        <v>11</v>
      </c>
      <c r="F3446" s="90" t="str">
        <f t="shared" ref="F3446:F3545" si="364">CONCATENATE(B3446,"_",C3446,"_",D3446)</f>
        <v>Analytique_compte_PCP61_retrocession</v>
      </c>
      <c r="G3446" s="154">
        <f t="shared" si="362"/>
        <v>0</v>
      </c>
    </row>
    <row r="3447" spans="1:7" ht="26.4" x14ac:dyDescent="0.25">
      <c r="A3447" s="153" t="str">
        <f>+Identification!$C$4</f>
        <v>100000001</v>
      </c>
      <c r="B3447" s="153" t="s">
        <v>356</v>
      </c>
      <c r="C3447" s="48" t="s">
        <v>153</v>
      </c>
      <c r="D3447" s="89" t="str">
        <f t="shared" si="363"/>
        <v>retrocession</v>
      </c>
      <c r="E3447" s="90">
        <f>HLOOKUP(D3447,Analytique_compte!$A$3:$S$4,2,FALSE)</f>
        <v>11</v>
      </c>
      <c r="F3447" s="90" t="str">
        <f t="shared" si="364"/>
        <v>Analytique_compte_PCP62_retrocession</v>
      </c>
      <c r="G3447" s="154">
        <f t="shared" si="362"/>
        <v>0</v>
      </c>
    </row>
    <row r="3448" spans="1:7" ht="26.4" x14ac:dyDescent="0.25">
      <c r="A3448" s="153" t="str">
        <f>+Identification!$C$4</f>
        <v>100000001</v>
      </c>
      <c r="B3448" s="153" t="s">
        <v>356</v>
      </c>
      <c r="C3448" s="48" t="s">
        <v>154</v>
      </c>
      <c r="D3448" s="89" t="str">
        <f t="shared" si="363"/>
        <v>retrocession</v>
      </c>
      <c r="E3448" s="90">
        <f>HLOOKUP(D3448,Analytique_compte!$A$3:$S$4,2,FALSE)</f>
        <v>11</v>
      </c>
      <c r="F3448" s="90" t="str">
        <f t="shared" si="364"/>
        <v>Analytique_compte_PCP63_retrocession</v>
      </c>
      <c r="G3448" s="154">
        <f t="shared" si="362"/>
        <v>0</v>
      </c>
    </row>
    <row r="3449" spans="1:7" ht="26.4" x14ac:dyDescent="0.25">
      <c r="A3449" s="153" t="str">
        <f>+Identification!$C$4</f>
        <v>100000001</v>
      </c>
      <c r="B3449" s="153" t="s">
        <v>356</v>
      </c>
      <c r="C3449" s="48" t="s">
        <v>155</v>
      </c>
      <c r="D3449" s="89" t="str">
        <f t="shared" si="363"/>
        <v>retrocession</v>
      </c>
      <c r="E3449" s="90">
        <f>HLOOKUP(D3449,Analytique_compte!$A$3:$S$4,2,FALSE)</f>
        <v>11</v>
      </c>
      <c r="F3449" s="90" t="str">
        <f t="shared" si="364"/>
        <v>Analytique_compte_PCP64_retrocession</v>
      </c>
      <c r="G3449" s="154">
        <f t="shared" si="362"/>
        <v>0</v>
      </c>
    </row>
    <row r="3450" spans="1:7" ht="26.4" x14ac:dyDescent="0.25">
      <c r="A3450" s="153" t="str">
        <f>+Identification!$C$4</f>
        <v>100000001</v>
      </c>
      <c r="B3450" s="153" t="s">
        <v>356</v>
      </c>
      <c r="C3450" s="48" t="s">
        <v>156</v>
      </c>
      <c r="D3450" s="89" t="str">
        <f t="shared" si="363"/>
        <v>retrocession</v>
      </c>
      <c r="E3450" s="90">
        <f>HLOOKUP(D3450,Analytique_compte!$A$3:$S$4,2,FALSE)</f>
        <v>11</v>
      </c>
      <c r="F3450" s="90" t="str">
        <f t="shared" si="364"/>
        <v>Analytique_compte_PCP65_retrocession</v>
      </c>
      <c r="G3450" s="154">
        <f t="shared" si="362"/>
        <v>0</v>
      </c>
    </row>
    <row r="3451" spans="1:7" ht="26.4" x14ac:dyDescent="0.25">
      <c r="A3451" s="153" t="str">
        <f>+Identification!$C$4</f>
        <v>100000001</v>
      </c>
      <c r="B3451" s="153" t="s">
        <v>356</v>
      </c>
      <c r="C3451" s="48" t="s">
        <v>157</v>
      </c>
      <c r="D3451" s="89" t="str">
        <f t="shared" si="363"/>
        <v>retrocession</v>
      </c>
      <c r="E3451" s="90">
        <f>HLOOKUP(D3451,Analytique_compte!$A$3:$S$4,2,FALSE)</f>
        <v>11</v>
      </c>
      <c r="F3451" s="90" t="str">
        <f t="shared" si="364"/>
        <v>Analytique_compte_PCP66_retrocession</v>
      </c>
      <c r="G3451" s="154">
        <f t="shared" si="362"/>
        <v>0</v>
      </c>
    </row>
    <row r="3452" spans="1:7" ht="26.4" x14ac:dyDescent="0.25">
      <c r="A3452" s="153" t="str">
        <f>+Identification!$C$4</f>
        <v>100000001</v>
      </c>
      <c r="B3452" s="153" t="s">
        <v>356</v>
      </c>
      <c r="C3452" s="48" t="s">
        <v>158</v>
      </c>
      <c r="D3452" s="89" t="str">
        <f t="shared" si="363"/>
        <v>retrocession</v>
      </c>
      <c r="E3452" s="90">
        <f>HLOOKUP(D3452,Analytique_compte!$A$3:$S$4,2,FALSE)</f>
        <v>11</v>
      </c>
      <c r="F3452" s="90" t="str">
        <f t="shared" si="364"/>
        <v>Analytique_compte_PCP67_retrocession</v>
      </c>
      <c r="G3452" s="154">
        <f t="shared" si="362"/>
        <v>0</v>
      </c>
    </row>
    <row r="3453" spans="1:7" ht="26.4" x14ac:dyDescent="0.25">
      <c r="A3453" s="153" t="str">
        <f>+Identification!$C$4</f>
        <v>100000001</v>
      </c>
      <c r="B3453" s="153" t="s">
        <v>356</v>
      </c>
      <c r="C3453" s="48" t="s">
        <v>159</v>
      </c>
      <c r="D3453" s="89" t="str">
        <f t="shared" si="363"/>
        <v>retrocession</v>
      </c>
      <c r="E3453" s="90">
        <f>HLOOKUP(D3453,Analytique_compte!$A$3:$S$4,2,FALSE)</f>
        <v>11</v>
      </c>
      <c r="F3453" s="90" t="str">
        <f t="shared" si="364"/>
        <v>Analytique_compte_PCP68_retrocession</v>
      </c>
      <c r="G3453" s="154">
        <f t="shared" si="362"/>
        <v>0</v>
      </c>
    </row>
    <row r="3454" spans="1:7" ht="26.4" x14ac:dyDescent="0.25">
      <c r="A3454" s="153" t="str">
        <f>+Identification!$C$4</f>
        <v>100000001</v>
      </c>
      <c r="B3454" s="153" t="s">
        <v>356</v>
      </c>
      <c r="C3454" s="48" t="s">
        <v>160</v>
      </c>
      <c r="D3454" s="89" t="str">
        <f t="shared" si="363"/>
        <v>retrocession</v>
      </c>
      <c r="E3454" s="90">
        <f>HLOOKUP(D3454,Analytique_compte!$A$3:$S$4,2,FALSE)</f>
        <v>11</v>
      </c>
      <c r="F3454" s="90" t="str">
        <f t="shared" si="364"/>
        <v>Analytique_compte_PCP69_retrocession</v>
      </c>
      <c r="G3454" s="154">
        <f t="shared" si="362"/>
        <v>0</v>
      </c>
    </row>
    <row r="3455" spans="1:7" ht="26.4" x14ac:dyDescent="0.25">
      <c r="A3455" s="153" t="str">
        <f>+Identification!$C$4</f>
        <v>100000001</v>
      </c>
      <c r="B3455" s="153" t="s">
        <v>356</v>
      </c>
      <c r="C3455" s="48" t="s">
        <v>161</v>
      </c>
      <c r="D3455" s="89" t="str">
        <f t="shared" si="363"/>
        <v>retrocession</v>
      </c>
      <c r="E3455" s="90">
        <f>HLOOKUP(D3455,Analytique_compte!$A$3:$S$4,2,FALSE)</f>
        <v>11</v>
      </c>
      <c r="F3455" s="90" t="str">
        <f t="shared" si="364"/>
        <v>Analytique_compte_PCP70_retrocession</v>
      </c>
      <c r="G3455" s="154">
        <f t="shared" si="362"/>
        <v>0</v>
      </c>
    </row>
    <row r="3456" spans="1:7" ht="26.4" x14ac:dyDescent="0.25">
      <c r="A3456" s="153" t="str">
        <f>+Identification!$C$4</f>
        <v>100000001</v>
      </c>
      <c r="B3456" s="153" t="s">
        <v>356</v>
      </c>
      <c r="C3456" s="48" t="s">
        <v>162</v>
      </c>
      <c r="D3456" s="89" t="str">
        <f t="shared" si="363"/>
        <v>retrocession</v>
      </c>
      <c r="E3456" s="90">
        <f>HLOOKUP(D3456,Analytique_compte!$A$3:$S$4,2,FALSE)</f>
        <v>11</v>
      </c>
      <c r="F3456" s="90" t="str">
        <f t="shared" si="364"/>
        <v>Analytique_compte_PCP71_retrocession</v>
      </c>
      <c r="G3456" s="154">
        <f t="shared" si="362"/>
        <v>0</v>
      </c>
    </row>
    <row r="3457" spans="1:7" ht="26.4" x14ac:dyDescent="0.25">
      <c r="A3457" s="153" t="str">
        <f>+Identification!$C$4</f>
        <v>100000001</v>
      </c>
      <c r="B3457" s="153" t="s">
        <v>356</v>
      </c>
      <c r="C3457" s="48" t="s">
        <v>163</v>
      </c>
      <c r="D3457" s="89" t="str">
        <f t="shared" si="363"/>
        <v>retrocession</v>
      </c>
      <c r="E3457" s="90">
        <f>HLOOKUP(D3457,Analytique_compte!$A$3:$S$4,2,FALSE)</f>
        <v>11</v>
      </c>
      <c r="F3457" s="90" t="str">
        <f t="shared" si="364"/>
        <v>Analytique_compte_PCP72_retrocession</v>
      </c>
      <c r="G3457" s="154">
        <f t="shared" si="362"/>
        <v>0</v>
      </c>
    </row>
    <row r="3458" spans="1:7" ht="26.4" x14ac:dyDescent="0.25">
      <c r="A3458" s="153" t="str">
        <f>+Identification!$C$4</f>
        <v>100000001</v>
      </c>
      <c r="B3458" s="153" t="s">
        <v>356</v>
      </c>
      <c r="C3458" s="48" t="s">
        <v>164</v>
      </c>
      <c r="D3458" s="89" t="str">
        <f t="shared" si="363"/>
        <v>retrocession</v>
      </c>
      <c r="E3458" s="90">
        <f>HLOOKUP(D3458,Analytique_compte!$A$3:$S$4,2,FALSE)</f>
        <v>11</v>
      </c>
      <c r="F3458" s="90" t="str">
        <f t="shared" si="364"/>
        <v>Analytique_compte_PCP73_retrocession</v>
      </c>
      <c r="G3458" s="154">
        <f t="shared" si="362"/>
        <v>0</v>
      </c>
    </row>
    <row r="3459" spans="1:7" ht="26.4" x14ac:dyDescent="0.25">
      <c r="A3459" s="153" t="str">
        <f>+Identification!$C$4</f>
        <v>100000001</v>
      </c>
      <c r="B3459" s="153" t="s">
        <v>356</v>
      </c>
      <c r="C3459" s="48" t="s">
        <v>165</v>
      </c>
      <c r="D3459" s="89" t="str">
        <f t="shared" si="363"/>
        <v>retrocession</v>
      </c>
      <c r="E3459" s="90">
        <f>HLOOKUP(D3459,Analytique_compte!$A$3:$S$4,2,FALSE)</f>
        <v>11</v>
      </c>
      <c r="F3459" s="90" t="str">
        <f t="shared" si="364"/>
        <v>Analytique_compte_PCP74_retrocession</v>
      </c>
      <c r="G3459" s="154">
        <f t="shared" si="362"/>
        <v>0</v>
      </c>
    </row>
    <row r="3460" spans="1:7" ht="26.4" x14ac:dyDescent="0.25">
      <c r="A3460" s="153" t="str">
        <f>+Identification!$C$4</f>
        <v>100000001</v>
      </c>
      <c r="B3460" s="153" t="s">
        <v>356</v>
      </c>
      <c r="C3460" s="48" t="s">
        <v>166</v>
      </c>
      <c r="D3460" s="89" t="str">
        <f t="shared" si="363"/>
        <v>retrocession</v>
      </c>
      <c r="E3460" s="90">
        <f>HLOOKUP(D3460,Analytique_compte!$A$3:$S$4,2,FALSE)</f>
        <v>11</v>
      </c>
      <c r="F3460" s="90" t="str">
        <f t="shared" si="364"/>
        <v>Analytique_compte_PCP75_retrocession</v>
      </c>
      <c r="G3460" s="154">
        <f t="shared" si="362"/>
        <v>0</v>
      </c>
    </row>
    <row r="3461" spans="1:7" ht="26.4" x14ac:dyDescent="0.25">
      <c r="A3461" s="153" t="str">
        <f>+Identification!$C$4</f>
        <v>100000001</v>
      </c>
      <c r="B3461" s="153" t="s">
        <v>356</v>
      </c>
      <c r="C3461" s="48" t="s">
        <v>167</v>
      </c>
      <c r="D3461" s="89" t="str">
        <f t="shared" si="363"/>
        <v>retrocession</v>
      </c>
      <c r="E3461" s="90">
        <f>HLOOKUP(D3461,Analytique_compte!$A$3:$S$4,2,FALSE)</f>
        <v>11</v>
      </c>
      <c r="F3461" s="90" t="str">
        <f t="shared" si="364"/>
        <v>Analytique_compte_PCP76_retrocession</v>
      </c>
      <c r="G3461" s="154">
        <f t="shared" si="362"/>
        <v>0</v>
      </c>
    </row>
    <row r="3462" spans="1:7" ht="26.4" x14ac:dyDescent="0.25">
      <c r="A3462" s="153" t="str">
        <f>+Identification!$C$4</f>
        <v>100000001</v>
      </c>
      <c r="B3462" s="153" t="s">
        <v>356</v>
      </c>
      <c r="C3462" s="48" t="s">
        <v>168</v>
      </c>
      <c r="D3462" s="89" t="str">
        <f t="shared" si="363"/>
        <v>retrocession</v>
      </c>
      <c r="E3462" s="90">
        <f>HLOOKUP(D3462,Analytique_compte!$A$3:$S$4,2,FALSE)</f>
        <v>11</v>
      </c>
      <c r="F3462" s="90" t="str">
        <f t="shared" si="364"/>
        <v>Analytique_compte_PCP77_retrocession</v>
      </c>
      <c r="G3462" s="154">
        <f t="shared" si="362"/>
        <v>0</v>
      </c>
    </row>
    <row r="3463" spans="1:7" ht="26.4" x14ac:dyDescent="0.25">
      <c r="A3463" s="153" t="str">
        <f>+Identification!$C$4</f>
        <v>100000001</v>
      </c>
      <c r="B3463" s="153" t="s">
        <v>356</v>
      </c>
      <c r="C3463" s="48" t="s">
        <v>169</v>
      </c>
      <c r="D3463" s="89" t="str">
        <f t="shared" si="363"/>
        <v>retrocession</v>
      </c>
      <c r="E3463" s="90">
        <f>HLOOKUP(D3463,Analytique_compte!$A$3:$S$4,2,FALSE)</f>
        <v>11</v>
      </c>
      <c r="F3463" s="90" t="str">
        <f t="shared" si="364"/>
        <v>Analytique_compte_PCP78_retrocession</v>
      </c>
      <c r="G3463" s="154">
        <f t="shared" si="362"/>
        <v>0</v>
      </c>
    </row>
    <row r="3464" spans="1:7" ht="26.4" x14ac:dyDescent="0.25">
      <c r="A3464" s="153" t="str">
        <f>+Identification!$C$4</f>
        <v>100000001</v>
      </c>
      <c r="B3464" s="153" t="s">
        <v>356</v>
      </c>
      <c r="C3464" s="48" t="s">
        <v>170</v>
      </c>
      <c r="D3464" s="89" t="str">
        <f t="shared" si="363"/>
        <v>retrocession</v>
      </c>
      <c r="E3464" s="90">
        <f>HLOOKUP(D3464,Analytique_compte!$A$3:$S$4,2,FALSE)</f>
        <v>11</v>
      </c>
      <c r="F3464" s="90" t="str">
        <f t="shared" ref="F3464:F3499" si="365">CONCATENATE(B3464,"_",C3464,"_",D3464)</f>
        <v>Analytique_compte_PCP79_retrocession</v>
      </c>
      <c r="G3464" s="154">
        <f t="shared" ref="G3464:G3499" si="366">VLOOKUP(C3464,ana_compte,E3464,FALSE)</f>
        <v>0</v>
      </c>
    </row>
    <row r="3465" spans="1:7" ht="26.4" x14ac:dyDescent="0.25">
      <c r="A3465" s="153" t="str">
        <f>+Identification!$C$4</f>
        <v>100000001</v>
      </c>
      <c r="B3465" s="153" t="s">
        <v>356</v>
      </c>
      <c r="C3465" s="48" t="s">
        <v>416</v>
      </c>
      <c r="D3465" s="89" t="str">
        <f t="shared" si="363"/>
        <v>retrocession</v>
      </c>
      <c r="E3465" s="90">
        <f>HLOOKUP(D3465,Analytique_compte!$A$3:$S$4,2,FALSE)</f>
        <v>11</v>
      </c>
      <c r="F3465" s="90" t="str">
        <f t="shared" si="365"/>
        <v>Analytique_compte_PCP80_retrocession</v>
      </c>
      <c r="G3465" s="154">
        <f t="shared" si="366"/>
        <v>0</v>
      </c>
    </row>
    <row r="3466" spans="1:7" ht="26.4" x14ac:dyDescent="0.25">
      <c r="A3466" s="153" t="str">
        <f>+Identification!$C$4</f>
        <v>100000001</v>
      </c>
      <c r="B3466" s="153" t="s">
        <v>356</v>
      </c>
      <c r="C3466" s="48" t="s">
        <v>417</v>
      </c>
      <c r="D3466" s="89" t="str">
        <f t="shared" si="363"/>
        <v>retrocession</v>
      </c>
      <c r="E3466" s="90">
        <f>HLOOKUP(D3466,Analytique_compte!$A$3:$S$4,2,FALSE)</f>
        <v>11</v>
      </c>
      <c r="F3466" s="90" t="str">
        <f t="shared" si="365"/>
        <v>Analytique_compte_PCP81_retrocession</v>
      </c>
      <c r="G3466" s="154">
        <f t="shared" si="366"/>
        <v>0</v>
      </c>
    </row>
    <row r="3467" spans="1:7" ht="26.4" x14ac:dyDescent="0.25">
      <c r="A3467" s="153" t="str">
        <f>+Identification!$C$4</f>
        <v>100000001</v>
      </c>
      <c r="B3467" s="153" t="s">
        <v>356</v>
      </c>
      <c r="C3467" s="48" t="s">
        <v>418</v>
      </c>
      <c r="D3467" s="89" t="str">
        <f t="shared" si="363"/>
        <v>retrocession</v>
      </c>
      <c r="E3467" s="90">
        <f>HLOOKUP(D3467,Analytique_compte!$A$3:$S$4,2,FALSE)</f>
        <v>11</v>
      </c>
      <c r="F3467" s="90" t="str">
        <f t="shared" si="365"/>
        <v>Analytique_compte_PCP82_retrocession</v>
      </c>
      <c r="G3467" s="154">
        <f t="shared" si="366"/>
        <v>0</v>
      </c>
    </row>
    <row r="3468" spans="1:7" ht="26.4" x14ac:dyDescent="0.25">
      <c r="A3468" s="153" t="str">
        <f>+Identification!$C$4</f>
        <v>100000001</v>
      </c>
      <c r="B3468" s="153" t="s">
        <v>356</v>
      </c>
      <c r="C3468" s="48" t="s">
        <v>419</v>
      </c>
      <c r="D3468" s="89" t="str">
        <f t="shared" si="363"/>
        <v>retrocession</v>
      </c>
      <c r="E3468" s="90">
        <f>HLOOKUP(D3468,Analytique_compte!$A$3:$S$4,2,FALSE)</f>
        <v>11</v>
      </c>
      <c r="F3468" s="90" t="str">
        <f t="shared" si="365"/>
        <v>Analytique_compte_PCP83_retrocession</v>
      </c>
      <c r="G3468" s="154">
        <f t="shared" si="366"/>
        <v>0</v>
      </c>
    </row>
    <row r="3469" spans="1:7" ht="26.4" x14ac:dyDescent="0.25">
      <c r="A3469" s="153" t="str">
        <f>+Identification!$C$4</f>
        <v>100000001</v>
      </c>
      <c r="B3469" s="153" t="s">
        <v>356</v>
      </c>
      <c r="C3469" s="48" t="s">
        <v>420</v>
      </c>
      <c r="D3469" s="89" t="str">
        <f t="shared" si="363"/>
        <v>retrocession</v>
      </c>
      <c r="E3469" s="90">
        <f>HLOOKUP(D3469,Analytique_compte!$A$3:$S$4,2,FALSE)</f>
        <v>11</v>
      </c>
      <c r="F3469" s="90" t="str">
        <f t="shared" si="365"/>
        <v>Analytique_compte_PCP84_retrocession</v>
      </c>
      <c r="G3469" s="154">
        <f t="shared" si="366"/>
        <v>0</v>
      </c>
    </row>
    <row r="3470" spans="1:7" ht="26.4" x14ac:dyDescent="0.25">
      <c r="A3470" s="153" t="str">
        <f>+Identification!$C$4</f>
        <v>100000001</v>
      </c>
      <c r="B3470" s="153" t="s">
        <v>356</v>
      </c>
      <c r="C3470" s="48" t="s">
        <v>421</v>
      </c>
      <c r="D3470" s="89" t="str">
        <f t="shared" si="363"/>
        <v>retrocession</v>
      </c>
      <c r="E3470" s="90">
        <f>HLOOKUP(D3470,Analytique_compte!$A$3:$S$4,2,FALSE)</f>
        <v>11</v>
      </c>
      <c r="F3470" s="90" t="str">
        <f t="shared" si="365"/>
        <v>Analytique_compte_PCP85_retrocession</v>
      </c>
      <c r="G3470" s="154">
        <f t="shared" si="366"/>
        <v>0</v>
      </c>
    </row>
    <row r="3471" spans="1:7" ht="26.4" x14ac:dyDescent="0.25">
      <c r="A3471" s="153" t="str">
        <f>+Identification!$C$4</f>
        <v>100000001</v>
      </c>
      <c r="B3471" s="153" t="s">
        <v>356</v>
      </c>
      <c r="C3471" s="48" t="s">
        <v>422</v>
      </c>
      <c r="D3471" s="89" t="str">
        <f t="shared" si="363"/>
        <v>retrocession</v>
      </c>
      <c r="E3471" s="90">
        <f>HLOOKUP(D3471,Analytique_compte!$A$3:$S$4,2,FALSE)</f>
        <v>11</v>
      </c>
      <c r="F3471" s="90" t="str">
        <f t="shared" si="365"/>
        <v>Analytique_compte_PCP86_retrocession</v>
      </c>
      <c r="G3471" s="154">
        <f t="shared" si="366"/>
        <v>0</v>
      </c>
    </row>
    <row r="3472" spans="1:7" ht="26.4" x14ac:dyDescent="0.25">
      <c r="A3472" s="153" t="str">
        <f>+Identification!$C$4</f>
        <v>100000001</v>
      </c>
      <c r="B3472" s="153" t="s">
        <v>356</v>
      </c>
      <c r="C3472" s="48" t="s">
        <v>423</v>
      </c>
      <c r="D3472" s="89" t="str">
        <f t="shared" ref="D3472:D3473" si="367">+D3469</f>
        <v>retrocession</v>
      </c>
      <c r="E3472" s="90">
        <f>HLOOKUP(D3472,Analytique_compte!$A$3:$S$4,2,FALSE)</f>
        <v>11</v>
      </c>
      <c r="F3472" s="90" t="str">
        <f t="shared" si="365"/>
        <v>Analytique_compte_PCP87_retrocession</v>
      </c>
      <c r="G3472" s="154">
        <f t="shared" si="366"/>
        <v>0</v>
      </c>
    </row>
    <row r="3473" spans="1:7" ht="26.4" x14ac:dyDescent="0.25">
      <c r="A3473" s="153" t="str">
        <f>+Identification!$C$4</f>
        <v>100000001</v>
      </c>
      <c r="B3473" s="153" t="s">
        <v>356</v>
      </c>
      <c r="C3473" s="48" t="s">
        <v>424</v>
      </c>
      <c r="D3473" s="89" t="str">
        <f t="shared" si="367"/>
        <v>retrocession</v>
      </c>
      <c r="E3473" s="90">
        <f>HLOOKUP(D3473,Analytique_compte!$A$3:$S$4,2,FALSE)</f>
        <v>11</v>
      </c>
      <c r="F3473" s="90" t="str">
        <f t="shared" si="365"/>
        <v>Analytique_compte_PCP88_retrocession</v>
      </c>
      <c r="G3473" s="154">
        <f t="shared" si="366"/>
        <v>0</v>
      </c>
    </row>
    <row r="3474" spans="1:7" ht="26.4" x14ac:dyDescent="0.25">
      <c r="A3474" s="153" t="str">
        <f>+Identification!$C$4</f>
        <v>100000001</v>
      </c>
      <c r="B3474" s="153" t="s">
        <v>356</v>
      </c>
      <c r="C3474" s="48" t="s">
        <v>449</v>
      </c>
      <c r="D3474" s="89" t="str">
        <f t="shared" ref="D3474:D3476" si="368">+D3468</f>
        <v>retrocession</v>
      </c>
      <c r="E3474" s="90">
        <f>HLOOKUP(D3474,Analytique_compte!$A$3:$S$4,2,FALSE)</f>
        <v>11</v>
      </c>
      <c r="F3474" s="90" t="str">
        <f t="shared" si="365"/>
        <v>Analytique_compte_PCP89_retrocession</v>
      </c>
      <c r="G3474" s="154">
        <f t="shared" si="366"/>
        <v>0</v>
      </c>
    </row>
    <row r="3475" spans="1:7" ht="26.4" x14ac:dyDescent="0.25">
      <c r="A3475" s="153" t="str">
        <f>+Identification!$C$4</f>
        <v>100000001</v>
      </c>
      <c r="B3475" s="153" t="s">
        <v>356</v>
      </c>
      <c r="C3475" s="48" t="s">
        <v>450</v>
      </c>
      <c r="D3475" s="89" t="str">
        <f t="shared" si="368"/>
        <v>retrocession</v>
      </c>
      <c r="E3475" s="90">
        <f>HLOOKUP(D3475,Analytique_compte!$A$3:$S$4,2,FALSE)</f>
        <v>11</v>
      </c>
      <c r="F3475" s="90" t="str">
        <f t="shared" si="365"/>
        <v>Analytique_compte_PCP90_retrocession</v>
      </c>
      <c r="G3475" s="154">
        <f t="shared" si="366"/>
        <v>0</v>
      </c>
    </row>
    <row r="3476" spans="1:7" ht="26.4" x14ac:dyDescent="0.25">
      <c r="A3476" s="153" t="str">
        <f>+Identification!$C$4</f>
        <v>100000001</v>
      </c>
      <c r="B3476" s="153" t="s">
        <v>356</v>
      </c>
      <c r="C3476" s="48" t="s">
        <v>467</v>
      </c>
      <c r="D3476" s="89" t="str">
        <f t="shared" si="368"/>
        <v>retrocession</v>
      </c>
      <c r="E3476" s="90">
        <f>HLOOKUP(D3476,Analytique_compte!$A$3:$S$4,2,FALSE)</f>
        <v>11</v>
      </c>
      <c r="F3476" s="90" t="str">
        <f t="shared" si="365"/>
        <v>Analytique_compte_PCP91_retrocession</v>
      </c>
      <c r="G3476" s="154">
        <f t="shared" si="366"/>
        <v>0</v>
      </c>
    </row>
    <row r="3477" spans="1:7" ht="26.4" x14ac:dyDescent="0.25">
      <c r="A3477" s="153" t="str">
        <f>+Identification!$C$4</f>
        <v>100000001</v>
      </c>
      <c r="B3477" s="153" t="s">
        <v>356</v>
      </c>
      <c r="C3477" s="48" t="s">
        <v>468</v>
      </c>
      <c r="D3477" s="89" t="str">
        <f t="shared" ref="D3477:D3493" si="369">+D3435</f>
        <v>retrocession</v>
      </c>
      <c r="E3477" s="90">
        <f>HLOOKUP(D3477,Analytique_compte!$A$3:$S$4,2,FALSE)</f>
        <v>11</v>
      </c>
      <c r="F3477" s="90" t="str">
        <f t="shared" si="365"/>
        <v>Analytique_compte_PCP92_retrocession</v>
      </c>
      <c r="G3477" s="154">
        <f t="shared" si="366"/>
        <v>0</v>
      </c>
    </row>
    <row r="3478" spans="1:7" ht="26.4" x14ac:dyDescent="0.25">
      <c r="A3478" s="153" t="str">
        <f>+Identification!$C$4</f>
        <v>100000001</v>
      </c>
      <c r="B3478" s="153" t="s">
        <v>356</v>
      </c>
      <c r="C3478" s="48" t="s">
        <v>469</v>
      </c>
      <c r="D3478" s="89" t="str">
        <f t="shared" si="369"/>
        <v>retrocession</v>
      </c>
      <c r="E3478" s="90">
        <f>HLOOKUP(D3478,Analytique_compte!$A$3:$S$4,2,FALSE)</f>
        <v>11</v>
      </c>
      <c r="F3478" s="90" t="str">
        <f t="shared" si="365"/>
        <v>Analytique_compte_PCP93_retrocession</v>
      </c>
      <c r="G3478" s="154">
        <f t="shared" si="366"/>
        <v>0</v>
      </c>
    </row>
    <row r="3479" spans="1:7" ht="26.4" x14ac:dyDescent="0.25">
      <c r="A3479" s="153" t="str">
        <f>+Identification!$C$4</f>
        <v>100000001</v>
      </c>
      <c r="B3479" s="153" t="s">
        <v>356</v>
      </c>
      <c r="C3479" s="48" t="s">
        <v>665</v>
      </c>
      <c r="D3479" s="89" t="str">
        <f t="shared" si="369"/>
        <v>retrocession</v>
      </c>
      <c r="E3479" s="90">
        <f>HLOOKUP(D3479,Analytique_compte!$A$3:$S$4,2,FALSE)</f>
        <v>11</v>
      </c>
      <c r="F3479" s="90" t="str">
        <f t="shared" si="365"/>
        <v>Analytique_compte_PCP94_retrocession</v>
      </c>
      <c r="G3479" s="154">
        <f t="shared" si="366"/>
        <v>0</v>
      </c>
    </row>
    <row r="3480" spans="1:7" ht="26.4" x14ac:dyDescent="0.25">
      <c r="A3480" s="153" t="str">
        <f>+Identification!$C$4</f>
        <v>100000001</v>
      </c>
      <c r="B3480" s="153" t="s">
        <v>356</v>
      </c>
      <c r="C3480" s="50" t="s">
        <v>666</v>
      </c>
      <c r="D3480" s="89" t="str">
        <f t="shared" si="369"/>
        <v>retrocession</v>
      </c>
      <c r="E3480" s="90">
        <f>HLOOKUP(D3480,Analytique_compte!$A$3:$S$4,2,FALSE)</f>
        <v>11</v>
      </c>
      <c r="F3480" s="90" t="str">
        <f t="shared" si="365"/>
        <v>Analytique_compte_PCP95_retrocession</v>
      </c>
      <c r="G3480" s="154">
        <f t="shared" si="366"/>
        <v>0</v>
      </c>
    </row>
    <row r="3481" spans="1:7" ht="26.4" x14ac:dyDescent="0.25">
      <c r="A3481" s="153" t="str">
        <f>+Identification!$C$4</f>
        <v>100000001</v>
      </c>
      <c r="B3481" s="153" t="s">
        <v>356</v>
      </c>
      <c r="C3481" s="50" t="s">
        <v>667</v>
      </c>
      <c r="D3481" s="89" t="str">
        <f t="shared" si="369"/>
        <v>retrocession</v>
      </c>
      <c r="E3481" s="90">
        <f>HLOOKUP(D3481,Analytique_compte!$A$3:$S$4,2,FALSE)</f>
        <v>11</v>
      </c>
      <c r="F3481" s="90" t="str">
        <f t="shared" si="365"/>
        <v>Analytique_compte_PCP96_retrocession</v>
      </c>
      <c r="G3481" s="154">
        <f t="shared" si="366"/>
        <v>0</v>
      </c>
    </row>
    <row r="3482" spans="1:7" ht="26.4" x14ac:dyDescent="0.25">
      <c r="A3482" s="153" t="str">
        <f>+Identification!$C$4</f>
        <v>100000001</v>
      </c>
      <c r="B3482" s="153" t="s">
        <v>356</v>
      </c>
      <c r="C3482" s="50" t="s">
        <v>668</v>
      </c>
      <c r="D3482" s="89" t="str">
        <f t="shared" si="369"/>
        <v>retrocession</v>
      </c>
      <c r="E3482" s="90">
        <f>HLOOKUP(D3482,Analytique_compte!$A$3:$S$4,2,FALSE)</f>
        <v>11</v>
      </c>
      <c r="F3482" s="90" t="str">
        <f t="shared" si="365"/>
        <v>Analytique_compte_PCP97_retrocession</v>
      </c>
      <c r="G3482" s="154">
        <f t="shared" si="366"/>
        <v>0</v>
      </c>
    </row>
    <row r="3483" spans="1:7" ht="26.4" x14ac:dyDescent="0.25">
      <c r="A3483" s="153" t="str">
        <f>+Identification!$C$4</f>
        <v>100000001</v>
      </c>
      <c r="B3483" s="153" t="s">
        <v>356</v>
      </c>
      <c r="C3483" s="50" t="s">
        <v>669</v>
      </c>
      <c r="D3483" s="89" t="str">
        <f t="shared" si="369"/>
        <v>retrocession</v>
      </c>
      <c r="E3483" s="90">
        <f>HLOOKUP(D3483,Analytique_compte!$A$3:$S$4,2,FALSE)</f>
        <v>11</v>
      </c>
      <c r="F3483" s="90" t="str">
        <f t="shared" si="365"/>
        <v>Analytique_compte_PCP98_retrocession</v>
      </c>
      <c r="G3483" s="154">
        <f t="shared" si="366"/>
        <v>0</v>
      </c>
    </row>
    <row r="3484" spans="1:7" ht="26.4" x14ac:dyDescent="0.25">
      <c r="A3484" s="153" t="str">
        <f>+Identification!$C$4</f>
        <v>100000001</v>
      </c>
      <c r="B3484" s="153" t="s">
        <v>356</v>
      </c>
      <c r="C3484" s="50" t="s">
        <v>670</v>
      </c>
      <c r="D3484" s="89" t="str">
        <f t="shared" si="369"/>
        <v>retrocession</v>
      </c>
      <c r="E3484" s="90">
        <f>HLOOKUP(D3484,Analytique_compte!$A$3:$S$4,2,FALSE)</f>
        <v>11</v>
      </c>
      <c r="F3484" s="90" t="str">
        <f t="shared" si="365"/>
        <v>Analytique_compte_PCP99_retrocession</v>
      </c>
      <c r="G3484" s="154">
        <f t="shared" si="366"/>
        <v>0</v>
      </c>
    </row>
    <row r="3485" spans="1:7" ht="26.4" x14ac:dyDescent="0.25">
      <c r="A3485" s="153" t="str">
        <f>+Identification!$C$4</f>
        <v>100000001</v>
      </c>
      <c r="B3485" s="153" t="s">
        <v>356</v>
      </c>
      <c r="C3485" s="50" t="s">
        <v>671</v>
      </c>
      <c r="D3485" s="89" t="str">
        <f t="shared" si="369"/>
        <v>retrocession</v>
      </c>
      <c r="E3485" s="90">
        <f>HLOOKUP(D3485,Analytique_compte!$A$3:$S$4,2,FALSE)</f>
        <v>11</v>
      </c>
      <c r="F3485" s="90" t="str">
        <f t="shared" si="365"/>
        <v>Analytique_compte_PCP100_retrocession</v>
      </c>
      <c r="G3485" s="154">
        <f t="shared" si="366"/>
        <v>0</v>
      </c>
    </row>
    <row r="3486" spans="1:7" ht="26.4" x14ac:dyDescent="0.25">
      <c r="A3486" s="153" t="str">
        <f>+Identification!$C$4</f>
        <v>100000001</v>
      </c>
      <c r="B3486" s="153" t="s">
        <v>356</v>
      </c>
      <c r="C3486" s="50" t="s">
        <v>672</v>
      </c>
      <c r="D3486" s="89" t="str">
        <f t="shared" si="369"/>
        <v>retrocession</v>
      </c>
      <c r="E3486" s="90">
        <f>HLOOKUP(D3486,Analytique_compte!$A$3:$S$4,2,FALSE)</f>
        <v>11</v>
      </c>
      <c r="F3486" s="90" t="str">
        <f t="shared" si="365"/>
        <v>Analytique_compte_PCP101_retrocession</v>
      </c>
      <c r="G3486" s="154">
        <f t="shared" si="366"/>
        <v>0</v>
      </c>
    </row>
    <row r="3487" spans="1:7" ht="26.4" x14ac:dyDescent="0.25">
      <c r="A3487" s="153" t="str">
        <f>+Identification!$C$4</f>
        <v>100000001</v>
      </c>
      <c r="B3487" s="153" t="s">
        <v>356</v>
      </c>
      <c r="C3487" s="50" t="s">
        <v>673</v>
      </c>
      <c r="D3487" s="89" t="str">
        <f t="shared" si="369"/>
        <v>retrocession</v>
      </c>
      <c r="E3487" s="90">
        <f>HLOOKUP(D3487,Analytique_compte!$A$3:$S$4,2,FALSE)</f>
        <v>11</v>
      </c>
      <c r="F3487" s="90" t="str">
        <f t="shared" si="365"/>
        <v>Analytique_compte_PCP102_retrocession</v>
      </c>
      <c r="G3487" s="154">
        <f t="shared" si="366"/>
        <v>0</v>
      </c>
    </row>
    <row r="3488" spans="1:7" ht="26.4" x14ac:dyDescent="0.25">
      <c r="A3488" s="153" t="str">
        <f>+Identification!$C$4</f>
        <v>100000001</v>
      </c>
      <c r="B3488" s="153" t="s">
        <v>356</v>
      </c>
      <c r="C3488" s="50" t="s">
        <v>674</v>
      </c>
      <c r="D3488" s="89" t="str">
        <f t="shared" si="369"/>
        <v>retrocession</v>
      </c>
      <c r="E3488" s="90">
        <f>HLOOKUP(D3488,Analytique_compte!$A$3:$S$4,2,FALSE)</f>
        <v>11</v>
      </c>
      <c r="F3488" s="90" t="str">
        <f t="shared" si="365"/>
        <v>Analytique_compte_PCP103_retrocession</v>
      </c>
      <c r="G3488" s="154">
        <f t="shared" si="366"/>
        <v>0</v>
      </c>
    </row>
    <row r="3489" spans="1:7" ht="26.4" x14ac:dyDescent="0.25">
      <c r="A3489" s="153" t="str">
        <f>+Identification!$C$4</f>
        <v>100000001</v>
      </c>
      <c r="B3489" s="153" t="s">
        <v>356</v>
      </c>
      <c r="C3489" s="50" t="s">
        <v>675</v>
      </c>
      <c r="D3489" s="89" t="str">
        <f t="shared" si="369"/>
        <v>retrocession</v>
      </c>
      <c r="E3489" s="90">
        <f>HLOOKUP(D3489,Analytique_compte!$A$3:$S$4,2,FALSE)</f>
        <v>11</v>
      </c>
      <c r="F3489" s="90" t="str">
        <f t="shared" si="365"/>
        <v>Analytique_compte_PCP104_retrocession</v>
      </c>
      <c r="G3489" s="154">
        <f t="shared" si="366"/>
        <v>0</v>
      </c>
    </row>
    <row r="3490" spans="1:7" ht="26.4" x14ac:dyDescent="0.25">
      <c r="A3490" s="153" t="str">
        <f>+Identification!$C$4</f>
        <v>100000001</v>
      </c>
      <c r="B3490" s="153" t="s">
        <v>356</v>
      </c>
      <c r="C3490" s="50" t="s">
        <v>676</v>
      </c>
      <c r="D3490" s="89" t="str">
        <f t="shared" si="369"/>
        <v>retrocession</v>
      </c>
      <c r="E3490" s="90">
        <f>HLOOKUP(D3490,Analytique_compte!$A$3:$S$4,2,FALSE)</f>
        <v>11</v>
      </c>
      <c r="F3490" s="90" t="str">
        <f t="shared" si="365"/>
        <v>Analytique_compte_PCP105_retrocession</v>
      </c>
      <c r="G3490" s="154">
        <f t="shared" si="366"/>
        <v>0</v>
      </c>
    </row>
    <row r="3491" spans="1:7" ht="26.4" x14ac:dyDescent="0.25">
      <c r="A3491" s="153" t="str">
        <f>+Identification!$C$4</f>
        <v>100000001</v>
      </c>
      <c r="B3491" s="153" t="s">
        <v>356</v>
      </c>
      <c r="C3491" s="50" t="s">
        <v>677</v>
      </c>
      <c r="D3491" s="89" t="str">
        <f t="shared" si="369"/>
        <v>retrocession</v>
      </c>
      <c r="E3491" s="90">
        <f>HLOOKUP(D3491,Analytique_compte!$A$3:$S$4,2,FALSE)</f>
        <v>11</v>
      </c>
      <c r="F3491" s="90" t="str">
        <f t="shared" si="365"/>
        <v>Analytique_compte_PCP106_retrocession</v>
      </c>
      <c r="G3491" s="154">
        <f t="shared" si="366"/>
        <v>0</v>
      </c>
    </row>
    <row r="3492" spans="1:7" ht="26.4" x14ac:dyDescent="0.25">
      <c r="A3492" s="153" t="str">
        <f>+Identification!$C$4</f>
        <v>100000001</v>
      </c>
      <c r="B3492" s="153" t="s">
        <v>356</v>
      </c>
      <c r="C3492" s="50" t="s">
        <v>678</v>
      </c>
      <c r="D3492" s="89" t="str">
        <f t="shared" si="369"/>
        <v>retrocession</v>
      </c>
      <c r="E3492" s="90">
        <f>HLOOKUP(D3492,Analytique_compte!$A$3:$S$4,2,FALSE)</f>
        <v>11</v>
      </c>
      <c r="F3492" s="90" t="str">
        <f t="shared" si="365"/>
        <v>Analytique_compte_PCP107_retrocession</v>
      </c>
      <c r="G3492" s="154">
        <f t="shared" si="366"/>
        <v>0</v>
      </c>
    </row>
    <row r="3493" spans="1:7" ht="26.4" x14ac:dyDescent="0.25">
      <c r="A3493" s="153" t="str">
        <f>+Identification!$C$4</f>
        <v>100000001</v>
      </c>
      <c r="B3493" s="153" t="s">
        <v>356</v>
      </c>
      <c r="C3493" s="50" t="s">
        <v>679</v>
      </c>
      <c r="D3493" s="89" t="str">
        <f t="shared" si="369"/>
        <v>retrocession</v>
      </c>
      <c r="E3493" s="90">
        <f>HLOOKUP(D3493,Analytique_compte!$A$3:$S$4,2,FALSE)</f>
        <v>11</v>
      </c>
      <c r="F3493" s="90" t="str">
        <f t="shared" si="365"/>
        <v>Analytique_compte_PCP108_retrocession</v>
      </c>
      <c r="G3493" s="154">
        <f t="shared" si="366"/>
        <v>0</v>
      </c>
    </row>
    <row r="3494" spans="1:7" ht="26.4" x14ac:dyDescent="0.25">
      <c r="A3494" s="153" t="str">
        <f>+Identification!$C$4</f>
        <v>100000001</v>
      </c>
      <c r="B3494" s="153" t="s">
        <v>356</v>
      </c>
      <c r="C3494" s="50" t="s">
        <v>680</v>
      </c>
      <c r="D3494" s="89" t="str">
        <f t="shared" ref="D3494:D3497" si="370">+D3448</f>
        <v>retrocession</v>
      </c>
      <c r="E3494" s="90">
        <f>HLOOKUP(D3494,Analytique_compte!$A$3:$S$4,2,FALSE)</f>
        <v>11</v>
      </c>
      <c r="F3494" s="90" t="str">
        <f t="shared" ref="F3494:F3498" si="371">CONCATENATE(B3494,"_",C3494,"_",D3494)</f>
        <v>Analytique_compte_PCP109_retrocession</v>
      </c>
      <c r="G3494" s="154">
        <f t="shared" ref="G3494:G3498" si="372">VLOOKUP(C3494,ana_compte,E3494,FALSE)</f>
        <v>0</v>
      </c>
    </row>
    <row r="3495" spans="1:7" ht="26.4" x14ac:dyDescent="0.25">
      <c r="A3495" s="153" t="str">
        <f>+Identification!$C$4</f>
        <v>100000001</v>
      </c>
      <c r="B3495" s="153" t="s">
        <v>356</v>
      </c>
      <c r="C3495" s="50" t="s">
        <v>681</v>
      </c>
      <c r="D3495" s="89" t="str">
        <f t="shared" si="370"/>
        <v>retrocession</v>
      </c>
      <c r="E3495" s="90">
        <f>HLOOKUP(D3495,Analytique_compte!$A$3:$S$4,2,FALSE)</f>
        <v>11</v>
      </c>
      <c r="F3495" s="90" t="str">
        <f t="shared" si="371"/>
        <v>Analytique_compte_PCP110_retrocession</v>
      </c>
      <c r="G3495" s="154">
        <f t="shared" si="372"/>
        <v>0</v>
      </c>
    </row>
    <row r="3496" spans="1:7" ht="26.4" x14ac:dyDescent="0.25">
      <c r="A3496" s="153" t="str">
        <f>+Identification!$C$4</f>
        <v>100000001</v>
      </c>
      <c r="B3496" s="153" t="s">
        <v>356</v>
      </c>
      <c r="C3496" s="50" t="s">
        <v>682</v>
      </c>
      <c r="D3496" s="89" t="str">
        <f t="shared" si="370"/>
        <v>retrocession</v>
      </c>
      <c r="E3496" s="90">
        <f>HLOOKUP(D3496,Analytique_compte!$A$3:$S$4,2,FALSE)</f>
        <v>11</v>
      </c>
      <c r="F3496" s="90" t="str">
        <f t="shared" si="371"/>
        <v>Analytique_compte_PCP111_retrocession</v>
      </c>
      <c r="G3496" s="154">
        <f t="shared" si="372"/>
        <v>0</v>
      </c>
    </row>
    <row r="3497" spans="1:7" ht="26.4" x14ac:dyDescent="0.25">
      <c r="A3497" s="153" t="str">
        <f>+Identification!$C$4</f>
        <v>100000001</v>
      </c>
      <c r="B3497" s="153" t="s">
        <v>356</v>
      </c>
      <c r="C3497" s="50" t="s">
        <v>683</v>
      </c>
      <c r="D3497" s="89" t="str">
        <f t="shared" si="370"/>
        <v>retrocession</v>
      </c>
      <c r="E3497" s="90">
        <f>HLOOKUP(D3497,Analytique_compte!$A$3:$S$4,2,FALSE)</f>
        <v>11</v>
      </c>
      <c r="F3497" s="90" t="str">
        <f t="shared" si="371"/>
        <v>Analytique_compte_PCP112_retrocession</v>
      </c>
      <c r="G3497" s="154">
        <f t="shared" si="372"/>
        <v>0</v>
      </c>
    </row>
    <row r="3498" spans="1:7" ht="26.4" x14ac:dyDescent="0.25">
      <c r="A3498" s="153" t="str">
        <f>+Identification!$C$4</f>
        <v>100000001</v>
      </c>
      <c r="B3498" s="153" t="s">
        <v>356</v>
      </c>
      <c r="C3498" s="50" t="s">
        <v>684</v>
      </c>
      <c r="D3498" s="89" t="str">
        <f>+D3451</f>
        <v>retrocession</v>
      </c>
      <c r="E3498" s="90">
        <f>HLOOKUP(D3498,Analytique_compte!$A$3:$S$4,2,FALSE)</f>
        <v>11</v>
      </c>
      <c r="F3498" s="90" t="str">
        <f t="shared" si="371"/>
        <v>Analytique_compte_PCP113_retrocession</v>
      </c>
      <c r="G3498" s="154">
        <f t="shared" si="372"/>
        <v>0</v>
      </c>
    </row>
    <row r="3499" spans="1:7" ht="26.4" x14ac:dyDescent="0.25">
      <c r="A3499" s="153" t="str">
        <f>+Identification!$C$4</f>
        <v>100000001</v>
      </c>
      <c r="B3499" s="153" t="s">
        <v>356</v>
      </c>
      <c r="C3499" s="50" t="s">
        <v>685</v>
      </c>
      <c r="D3499" s="89" t="str">
        <f>+D3452</f>
        <v>retrocession</v>
      </c>
      <c r="E3499" s="90">
        <f>HLOOKUP(D3499,Analytique_compte!$A$3:$S$4,2,FALSE)</f>
        <v>11</v>
      </c>
      <c r="F3499" s="90" t="str">
        <f t="shared" si="365"/>
        <v>Analytique_compte_PCP114_retrocession</v>
      </c>
      <c r="G3499" s="154">
        <f t="shared" si="366"/>
        <v>0</v>
      </c>
    </row>
    <row r="3500" spans="1:7" ht="26.4" x14ac:dyDescent="0.25">
      <c r="A3500" s="153" t="str">
        <f>+Identification!$C$4</f>
        <v>100000001</v>
      </c>
      <c r="B3500" s="153" t="s">
        <v>356</v>
      </c>
      <c r="C3500" s="11" t="s">
        <v>266</v>
      </c>
      <c r="D3500" s="89" t="str">
        <f>+D3463</f>
        <v>retrocession</v>
      </c>
      <c r="E3500" s="90">
        <f>HLOOKUP(D3500,Analytique_compte!$A$3:$S$4,2,FALSE)</f>
        <v>11</v>
      </c>
      <c r="F3500" s="90" t="str">
        <f t="shared" si="364"/>
        <v>Analytique_compte_pcptot_retrocession</v>
      </c>
      <c r="G3500" s="154">
        <f t="shared" ref="G3500:G3563" si="373">VLOOKUP(C3500,ana_compte,E3500,FALSE)</f>
        <v>0</v>
      </c>
    </row>
    <row r="3501" spans="1:7" ht="26.4" x14ac:dyDescent="0.25">
      <c r="A3501" s="153" t="str">
        <f>+Identification!$C$4</f>
        <v>100000001</v>
      </c>
      <c r="B3501" s="153" t="s">
        <v>356</v>
      </c>
      <c r="C3501" s="11" t="s">
        <v>342</v>
      </c>
      <c r="D3501" s="89" t="str">
        <f t="shared" si="363"/>
        <v>retrocession</v>
      </c>
      <c r="E3501" s="90">
        <f>HLOOKUP(D3501,Analytique_compte!$A$3:$S$4,2,FALSE)</f>
        <v>11</v>
      </c>
      <c r="F3501" s="90" t="str">
        <f t="shared" si="364"/>
        <v>Analytique_compte_solde_retrocession</v>
      </c>
      <c r="G3501" s="154">
        <f t="shared" si="373"/>
        <v>0</v>
      </c>
    </row>
    <row r="3502" spans="1:7" ht="26.4" x14ac:dyDescent="0.25">
      <c r="A3502" s="135" t="str">
        <f>+Identification!$C$4</f>
        <v>100000001</v>
      </c>
      <c r="B3502" s="135" t="s">
        <v>356</v>
      </c>
      <c r="C3502" s="92" t="s">
        <v>171</v>
      </c>
      <c r="D3502" s="91" t="s">
        <v>299</v>
      </c>
      <c r="E3502" s="93">
        <f>HLOOKUP(D3502,Analytique_compte!$A$3:$S$4,2,FALSE)</f>
        <v>12</v>
      </c>
      <c r="F3502" s="93" t="str">
        <f t="shared" si="364"/>
        <v>Analytique_compte_PCC1_ChambresP</v>
      </c>
      <c r="G3502" s="143">
        <f t="shared" si="373"/>
        <v>0</v>
      </c>
    </row>
    <row r="3503" spans="1:7" ht="26.4" x14ac:dyDescent="0.25">
      <c r="A3503" s="153" t="str">
        <f>+Identification!$C$4</f>
        <v>100000001</v>
      </c>
      <c r="B3503" s="153" t="s">
        <v>356</v>
      </c>
      <c r="C3503" s="11" t="s">
        <v>172</v>
      </c>
      <c r="D3503" s="89" t="str">
        <f>+D3502</f>
        <v>ChambresP</v>
      </c>
      <c r="E3503" s="90">
        <f>HLOOKUP(D3503,Analytique_compte!$A$3:$S$4,2,FALSE)</f>
        <v>12</v>
      </c>
      <c r="F3503" s="90" t="str">
        <f t="shared" si="364"/>
        <v>Analytique_compte_PCC2_ChambresP</v>
      </c>
      <c r="G3503" s="154">
        <f t="shared" si="373"/>
        <v>0</v>
      </c>
    </row>
    <row r="3504" spans="1:7" ht="26.4" x14ac:dyDescent="0.25">
      <c r="A3504" s="153" t="str">
        <f>+Identification!$C$4</f>
        <v>100000001</v>
      </c>
      <c r="B3504" s="153" t="s">
        <v>356</v>
      </c>
      <c r="C3504" s="11" t="s">
        <v>173</v>
      </c>
      <c r="D3504" s="89" t="str">
        <f t="shared" ref="D3504:D3567" si="374">+D3503</f>
        <v>ChambresP</v>
      </c>
      <c r="E3504" s="90">
        <f>HLOOKUP(D3504,Analytique_compte!$A$3:$S$4,2,FALSE)</f>
        <v>12</v>
      </c>
      <c r="F3504" s="90" t="str">
        <f t="shared" si="364"/>
        <v>Analytique_compte_PCC3_ChambresP</v>
      </c>
      <c r="G3504" s="154">
        <f t="shared" si="373"/>
        <v>0</v>
      </c>
    </row>
    <row r="3505" spans="1:7" ht="26.4" x14ac:dyDescent="0.25">
      <c r="A3505" s="153" t="str">
        <f>+Identification!$C$4</f>
        <v>100000001</v>
      </c>
      <c r="B3505" s="153" t="s">
        <v>356</v>
      </c>
      <c r="C3505" s="11" t="s">
        <v>174</v>
      </c>
      <c r="D3505" s="89" t="str">
        <f t="shared" si="374"/>
        <v>ChambresP</v>
      </c>
      <c r="E3505" s="90">
        <f>HLOOKUP(D3505,Analytique_compte!$A$3:$S$4,2,FALSE)</f>
        <v>12</v>
      </c>
      <c r="F3505" s="90" t="str">
        <f t="shared" si="364"/>
        <v>Analytique_compte_PCC4_ChambresP</v>
      </c>
      <c r="G3505" s="154">
        <f t="shared" si="373"/>
        <v>0</v>
      </c>
    </row>
    <row r="3506" spans="1:7" ht="26.4" x14ac:dyDescent="0.25">
      <c r="A3506" s="153" t="str">
        <f>+Identification!$C$4</f>
        <v>100000001</v>
      </c>
      <c r="B3506" s="153" t="s">
        <v>356</v>
      </c>
      <c r="C3506" s="11" t="s">
        <v>175</v>
      </c>
      <c r="D3506" s="89" t="str">
        <f t="shared" si="374"/>
        <v>ChambresP</v>
      </c>
      <c r="E3506" s="90">
        <f>HLOOKUP(D3506,Analytique_compte!$A$3:$S$4,2,FALSE)</f>
        <v>12</v>
      </c>
      <c r="F3506" s="90" t="str">
        <f t="shared" si="364"/>
        <v>Analytique_compte_PCC5_ChambresP</v>
      </c>
      <c r="G3506" s="154">
        <f t="shared" si="373"/>
        <v>0</v>
      </c>
    </row>
    <row r="3507" spans="1:7" ht="26.4" x14ac:dyDescent="0.25">
      <c r="A3507" s="153" t="str">
        <f>+Identification!$C$4</f>
        <v>100000001</v>
      </c>
      <c r="B3507" s="153" t="s">
        <v>356</v>
      </c>
      <c r="C3507" s="11" t="s">
        <v>176</v>
      </c>
      <c r="D3507" s="89" t="str">
        <f t="shared" si="374"/>
        <v>ChambresP</v>
      </c>
      <c r="E3507" s="90">
        <f>HLOOKUP(D3507,Analytique_compte!$A$3:$S$4,2,FALSE)</f>
        <v>12</v>
      </c>
      <c r="F3507" s="90" t="str">
        <f t="shared" si="364"/>
        <v>Analytique_compte_PCC6_ChambresP</v>
      </c>
      <c r="G3507" s="154">
        <f t="shared" si="373"/>
        <v>0</v>
      </c>
    </row>
    <row r="3508" spans="1:7" ht="26.4" x14ac:dyDescent="0.25">
      <c r="A3508" s="153" t="str">
        <f>+Identification!$C$4</f>
        <v>100000001</v>
      </c>
      <c r="B3508" s="153" t="s">
        <v>356</v>
      </c>
      <c r="C3508" s="11" t="s">
        <v>177</v>
      </c>
      <c r="D3508" s="89" t="str">
        <f t="shared" si="374"/>
        <v>ChambresP</v>
      </c>
      <c r="E3508" s="90">
        <f>HLOOKUP(D3508,Analytique_compte!$A$3:$S$4,2,FALSE)</f>
        <v>12</v>
      </c>
      <c r="F3508" s="90" t="str">
        <f t="shared" si="364"/>
        <v>Analytique_compte_PCC7_ChambresP</v>
      </c>
      <c r="G3508" s="154">
        <f t="shared" si="373"/>
        <v>0</v>
      </c>
    </row>
    <row r="3509" spans="1:7" ht="26.4" x14ac:dyDescent="0.25">
      <c r="A3509" s="153" t="str">
        <f>+Identification!$C$4</f>
        <v>100000001</v>
      </c>
      <c r="B3509" s="153" t="s">
        <v>356</v>
      </c>
      <c r="C3509" s="11" t="s">
        <v>178</v>
      </c>
      <c r="D3509" s="89" t="str">
        <f t="shared" si="374"/>
        <v>ChambresP</v>
      </c>
      <c r="E3509" s="90">
        <f>HLOOKUP(D3509,Analytique_compte!$A$3:$S$4,2,FALSE)</f>
        <v>12</v>
      </c>
      <c r="F3509" s="90" t="str">
        <f t="shared" si="364"/>
        <v>Analytique_compte_PCC8_ChambresP</v>
      </c>
      <c r="G3509" s="154">
        <f t="shared" si="373"/>
        <v>0</v>
      </c>
    </row>
    <row r="3510" spans="1:7" ht="26.4" x14ac:dyDescent="0.25">
      <c r="A3510" s="153" t="str">
        <f>+Identification!$C$4</f>
        <v>100000001</v>
      </c>
      <c r="B3510" s="153" t="s">
        <v>356</v>
      </c>
      <c r="C3510" s="11" t="s">
        <v>179</v>
      </c>
      <c r="D3510" s="89" t="str">
        <f t="shared" si="374"/>
        <v>ChambresP</v>
      </c>
      <c r="E3510" s="90">
        <f>HLOOKUP(D3510,Analytique_compte!$A$3:$S$4,2,FALSE)</f>
        <v>12</v>
      </c>
      <c r="F3510" s="90" t="str">
        <f t="shared" si="364"/>
        <v>Analytique_compte_PCC9_ChambresP</v>
      </c>
      <c r="G3510" s="154">
        <f t="shared" si="373"/>
        <v>0</v>
      </c>
    </row>
    <row r="3511" spans="1:7" ht="26.4" x14ac:dyDescent="0.25">
      <c r="A3511" s="153" t="str">
        <f>+Identification!$C$4</f>
        <v>100000001</v>
      </c>
      <c r="B3511" s="153" t="s">
        <v>356</v>
      </c>
      <c r="C3511" s="11" t="s">
        <v>180</v>
      </c>
      <c r="D3511" s="89" t="str">
        <f t="shared" si="374"/>
        <v>ChambresP</v>
      </c>
      <c r="E3511" s="90">
        <f>HLOOKUP(D3511,Analytique_compte!$A$3:$S$4,2,FALSE)</f>
        <v>12</v>
      </c>
      <c r="F3511" s="90" t="str">
        <f t="shared" si="364"/>
        <v>Analytique_compte_PCC10_ChambresP</v>
      </c>
      <c r="G3511" s="154">
        <f t="shared" si="373"/>
        <v>0</v>
      </c>
    </row>
    <row r="3512" spans="1:7" ht="26.4" x14ac:dyDescent="0.25">
      <c r="A3512" s="153" t="str">
        <f>+Identification!$C$4</f>
        <v>100000001</v>
      </c>
      <c r="B3512" s="153" t="s">
        <v>356</v>
      </c>
      <c r="C3512" s="11" t="s">
        <v>181</v>
      </c>
      <c r="D3512" s="89" t="str">
        <f t="shared" si="374"/>
        <v>ChambresP</v>
      </c>
      <c r="E3512" s="90">
        <f>HLOOKUP(D3512,Analytique_compte!$A$3:$S$4,2,FALSE)</f>
        <v>12</v>
      </c>
      <c r="F3512" s="90" t="str">
        <f t="shared" si="364"/>
        <v>Analytique_compte_PCC11_ChambresP</v>
      </c>
      <c r="G3512" s="154">
        <f t="shared" si="373"/>
        <v>0</v>
      </c>
    </row>
    <row r="3513" spans="1:7" ht="26.4" x14ac:dyDescent="0.25">
      <c r="A3513" s="153" t="str">
        <f>+Identification!$C$4</f>
        <v>100000001</v>
      </c>
      <c r="B3513" s="153" t="s">
        <v>356</v>
      </c>
      <c r="C3513" s="11" t="s">
        <v>182</v>
      </c>
      <c r="D3513" s="89" t="str">
        <f t="shared" si="374"/>
        <v>ChambresP</v>
      </c>
      <c r="E3513" s="90">
        <f>HLOOKUP(D3513,Analytique_compte!$A$3:$S$4,2,FALSE)</f>
        <v>12</v>
      </c>
      <c r="F3513" s="90" t="str">
        <f t="shared" si="364"/>
        <v>Analytique_compte_PCC12_ChambresP</v>
      </c>
      <c r="G3513" s="154">
        <f t="shared" si="373"/>
        <v>0</v>
      </c>
    </row>
    <row r="3514" spans="1:7" ht="26.4" x14ac:dyDescent="0.25">
      <c r="A3514" s="153" t="str">
        <f>+Identification!$C$4</f>
        <v>100000001</v>
      </c>
      <c r="B3514" s="153" t="s">
        <v>356</v>
      </c>
      <c r="C3514" s="11" t="s">
        <v>183</v>
      </c>
      <c r="D3514" s="89" t="str">
        <f t="shared" si="374"/>
        <v>ChambresP</v>
      </c>
      <c r="E3514" s="90">
        <f>HLOOKUP(D3514,Analytique_compte!$A$3:$S$4,2,FALSE)</f>
        <v>12</v>
      </c>
      <c r="F3514" s="90" t="str">
        <f t="shared" si="364"/>
        <v>Analytique_compte_PCC13_ChambresP</v>
      </c>
      <c r="G3514" s="154">
        <f t="shared" si="373"/>
        <v>0</v>
      </c>
    </row>
    <row r="3515" spans="1:7" ht="26.4" x14ac:dyDescent="0.25">
      <c r="A3515" s="153" t="str">
        <f>+Identification!$C$4</f>
        <v>100000001</v>
      </c>
      <c r="B3515" s="153" t="s">
        <v>356</v>
      </c>
      <c r="C3515" s="11" t="s">
        <v>184</v>
      </c>
      <c r="D3515" s="89" t="str">
        <f t="shared" si="374"/>
        <v>ChambresP</v>
      </c>
      <c r="E3515" s="90">
        <f>HLOOKUP(D3515,Analytique_compte!$A$3:$S$4,2,FALSE)</f>
        <v>12</v>
      </c>
      <c r="F3515" s="90" t="str">
        <f t="shared" si="364"/>
        <v>Analytique_compte_PCC14_ChambresP</v>
      </c>
      <c r="G3515" s="154">
        <f t="shared" si="373"/>
        <v>0</v>
      </c>
    </row>
    <row r="3516" spans="1:7" ht="26.4" x14ac:dyDescent="0.25">
      <c r="A3516" s="153" t="str">
        <f>+Identification!$C$4</f>
        <v>100000001</v>
      </c>
      <c r="B3516" s="153" t="s">
        <v>356</v>
      </c>
      <c r="C3516" s="11" t="s">
        <v>185</v>
      </c>
      <c r="D3516" s="89" t="str">
        <f t="shared" si="374"/>
        <v>ChambresP</v>
      </c>
      <c r="E3516" s="90">
        <f>HLOOKUP(D3516,Analytique_compte!$A$3:$S$4,2,FALSE)</f>
        <v>12</v>
      </c>
      <c r="F3516" s="90" t="str">
        <f t="shared" si="364"/>
        <v>Analytique_compte_PCC15_ChambresP</v>
      </c>
      <c r="G3516" s="154">
        <f t="shared" si="373"/>
        <v>0</v>
      </c>
    </row>
    <row r="3517" spans="1:7" ht="26.4" x14ac:dyDescent="0.25">
      <c r="A3517" s="153" t="str">
        <f>+Identification!$C$4</f>
        <v>100000001</v>
      </c>
      <c r="B3517" s="153" t="s">
        <v>356</v>
      </c>
      <c r="C3517" s="11" t="s">
        <v>186</v>
      </c>
      <c r="D3517" s="89" t="str">
        <f t="shared" si="374"/>
        <v>ChambresP</v>
      </c>
      <c r="E3517" s="90">
        <f>HLOOKUP(D3517,Analytique_compte!$A$3:$S$4,2,FALSE)</f>
        <v>12</v>
      </c>
      <c r="F3517" s="90" t="str">
        <f t="shared" si="364"/>
        <v>Analytique_compte_PCC16_ChambresP</v>
      </c>
      <c r="G3517" s="154">
        <f t="shared" si="373"/>
        <v>0</v>
      </c>
    </row>
    <row r="3518" spans="1:7" ht="26.4" x14ac:dyDescent="0.25">
      <c r="A3518" s="153" t="str">
        <f>+Identification!$C$4</f>
        <v>100000001</v>
      </c>
      <c r="B3518" s="153" t="s">
        <v>356</v>
      </c>
      <c r="C3518" s="11" t="s">
        <v>187</v>
      </c>
      <c r="D3518" s="89" t="str">
        <f t="shared" si="374"/>
        <v>ChambresP</v>
      </c>
      <c r="E3518" s="90">
        <f>HLOOKUP(D3518,Analytique_compte!$A$3:$S$4,2,FALSE)</f>
        <v>12</v>
      </c>
      <c r="F3518" s="90" t="str">
        <f t="shared" si="364"/>
        <v>Analytique_compte_PCC17_ChambresP</v>
      </c>
      <c r="G3518" s="154">
        <f t="shared" si="373"/>
        <v>0</v>
      </c>
    </row>
    <row r="3519" spans="1:7" ht="26.4" x14ac:dyDescent="0.25">
      <c r="A3519" s="153" t="str">
        <f>+Identification!$C$4</f>
        <v>100000001</v>
      </c>
      <c r="B3519" s="153" t="s">
        <v>356</v>
      </c>
      <c r="C3519" s="11" t="s">
        <v>188</v>
      </c>
      <c r="D3519" s="89" t="str">
        <f t="shared" si="374"/>
        <v>ChambresP</v>
      </c>
      <c r="E3519" s="90">
        <f>HLOOKUP(D3519,Analytique_compte!$A$3:$S$4,2,FALSE)</f>
        <v>12</v>
      </c>
      <c r="F3519" s="90" t="str">
        <f t="shared" si="364"/>
        <v>Analytique_compte_PCC18_ChambresP</v>
      </c>
      <c r="G3519" s="154">
        <f t="shared" si="373"/>
        <v>0</v>
      </c>
    </row>
    <row r="3520" spans="1:7" ht="26.4" x14ac:dyDescent="0.25">
      <c r="A3520" s="153" t="str">
        <f>+Identification!$C$4</f>
        <v>100000001</v>
      </c>
      <c r="B3520" s="153" t="s">
        <v>356</v>
      </c>
      <c r="C3520" s="11" t="s">
        <v>189</v>
      </c>
      <c r="D3520" s="89" t="str">
        <f t="shared" si="374"/>
        <v>ChambresP</v>
      </c>
      <c r="E3520" s="90">
        <f>HLOOKUP(D3520,Analytique_compte!$A$3:$S$4,2,FALSE)</f>
        <v>12</v>
      </c>
      <c r="F3520" s="90" t="str">
        <f t="shared" si="364"/>
        <v>Analytique_compte_PCC19_ChambresP</v>
      </c>
      <c r="G3520" s="154">
        <f t="shared" si="373"/>
        <v>0</v>
      </c>
    </row>
    <row r="3521" spans="1:7" ht="26.4" x14ac:dyDescent="0.25">
      <c r="A3521" s="153" t="str">
        <f>+Identification!$C$4</f>
        <v>100000001</v>
      </c>
      <c r="B3521" s="153" t="s">
        <v>356</v>
      </c>
      <c r="C3521" s="11" t="s">
        <v>190</v>
      </c>
      <c r="D3521" s="89" t="str">
        <f t="shared" si="374"/>
        <v>ChambresP</v>
      </c>
      <c r="E3521" s="90">
        <f>HLOOKUP(D3521,Analytique_compte!$A$3:$S$4,2,FALSE)</f>
        <v>12</v>
      </c>
      <c r="F3521" s="90" t="str">
        <f t="shared" si="364"/>
        <v>Analytique_compte_PCC20_ChambresP</v>
      </c>
      <c r="G3521" s="154">
        <f t="shared" si="373"/>
        <v>0</v>
      </c>
    </row>
    <row r="3522" spans="1:7" ht="26.4" x14ac:dyDescent="0.25">
      <c r="A3522" s="153" t="str">
        <f>+Identification!$C$4</f>
        <v>100000001</v>
      </c>
      <c r="B3522" s="153" t="s">
        <v>356</v>
      </c>
      <c r="C3522" s="11" t="s">
        <v>191</v>
      </c>
      <c r="D3522" s="89" t="str">
        <f t="shared" si="374"/>
        <v>ChambresP</v>
      </c>
      <c r="E3522" s="90">
        <f>HLOOKUP(D3522,Analytique_compte!$A$3:$S$4,2,FALSE)</f>
        <v>12</v>
      </c>
      <c r="F3522" s="90" t="str">
        <f t="shared" si="364"/>
        <v>Analytique_compte_PCC21_ChambresP</v>
      </c>
      <c r="G3522" s="154">
        <f t="shared" si="373"/>
        <v>0</v>
      </c>
    </row>
    <row r="3523" spans="1:7" ht="26.4" x14ac:dyDescent="0.25">
      <c r="A3523" s="153" t="str">
        <f>+Identification!$C$4</f>
        <v>100000001</v>
      </c>
      <c r="B3523" s="153" t="s">
        <v>356</v>
      </c>
      <c r="C3523" s="11" t="s">
        <v>192</v>
      </c>
      <c r="D3523" s="89" t="str">
        <f t="shared" si="374"/>
        <v>ChambresP</v>
      </c>
      <c r="E3523" s="90">
        <f>HLOOKUP(D3523,Analytique_compte!$A$3:$S$4,2,FALSE)</f>
        <v>12</v>
      </c>
      <c r="F3523" s="90" t="str">
        <f t="shared" si="364"/>
        <v>Analytique_compte_PCC22_ChambresP</v>
      </c>
      <c r="G3523" s="154">
        <f t="shared" si="373"/>
        <v>0</v>
      </c>
    </row>
    <row r="3524" spans="1:7" ht="26.4" x14ac:dyDescent="0.25">
      <c r="A3524" s="153" t="str">
        <f>+Identification!$C$4</f>
        <v>100000001</v>
      </c>
      <c r="B3524" s="153" t="s">
        <v>356</v>
      </c>
      <c r="C3524" s="11" t="s">
        <v>193</v>
      </c>
      <c r="D3524" s="89" t="str">
        <f t="shared" si="374"/>
        <v>ChambresP</v>
      </c>
      <c r="E3524" s="90">
        <f>HLOOKUP(D3524,Analytique_compte!$A$3:$S$4,2,FALSE)</f>
        <v>12</v>
      </c>
      <c r="F3524" s="90" t="str">
        <f t="shared" si="364"/>
        <v>Analytique_compte_PCC23_ChambresP</v>
      </c>
      <c r="G3524" s="154">
        <f t="shared" si="373"/>
        <v>0</v>
      </c>
    </row>
    <row r="3525" spans="1:7" ht="26.4" x14ac:dyDescent="0.25">
      <c r="A3525" s="153" t="str">
        <f>+Identification!$C$4</f>
        <v>100000001</v>
      </c>
      <c r="B3525" s="153" t="s">
        <v>356</v>
      </c>
      <c r="C3525" s="11" t="s">
        <v>194</v>
      </c>
      <c r="D3525" s="89" t="str">
        <f t="shared" si="374"/>
        <v>ChambresP</v>
      </c>
      <c r="E3525" s="90">
        <f>HLOOKUP(D3525,Analytique_compte!$A$3:$S$4,2,FALSE)</f>
        <v>12</v>
      </c>
      <c r="F3525" s="90" t="str">
        <f t="shared" si="364"/>
        <v>Analytique_compte_PCC24_ChambresP</v>
      </c>
      <c r="G3525" s="154">
        <f t="shared" si="373"/>
        <v>0</v>
      </c>
    </row>
    <row r="3526" spans="1:7" ht="26.4" x14ac:dyDescent="0.25">
      <c r="A3526" s="153" t="str">
        <f>+Identification!$C$4</f>
        <v>100000001</v>
      </c>
      <c r="B3526" s="153" t="s">
        <v>356</v>
      </c>
      <c r="C3526" s="11" t="s">
        <v>195</v>
      </c>
      <c r="D3526" s="89" t="str">
        <f t="shared" si="374"/>
        <v>ChambresP</v>
      </c>
      <c r="E3526" s="90">
        <f>HLOOKUP(D3526,Analytique_compte!$A$3:$S$4,2,FALSE)</f>
        <v>12</v>
      </c>
      <c r="F3526" s="90" t="str">
        <f t="shared" si="364"/>
        <v>Analytique_compte_PCC25_ChambresP</v>
      </c>
      <c r="G3526" s="154">
        <f t="shared" si="373"/>
        <v>0</v>
      </c>
    </row>
    <row r="3527" spans="1:7" ht="26.4" x14ac:dyDescent="0.25">
      <c r="A3527" s="153" t="str">
        <f>+Identification!$C$4</f>
        <v>100000001</v>
      </c>
      <c r="B3527" s="153" t="s">
        <v>356</v>
      </c>
      <c r="C3527" s="11" t="s">
        <v>196</v>
      </c>
      <c r="D3527" s="89" t="str">
        <f t="shared" si="374"/>
        <v>ChambresP</v>
      </c>
      <c r="E3527" s="90">
        <f>HLOOKUP(D3527,Analytique_compte!$A$3:$S$4,2,FALSE)</f>
        <v>12</v>
      </c>
      <c r="F3527" s="90" t="str">
        <f t="shared" si="364"/>
        <v>Analytique_compte_PCC26_ChambresP</v>
      </c>
      <c r="G3527" s="154">
        <f t="shared" si="373"/>
        <v>0</v>
      </c>
    </row>
    <row r="3528" spans="1:7" ht="26.4" x14ac:dyDescent="0.25">
      <c r="A3528" s="153" t="str">
        <f>+Identification!$C$4</f>
        <v>100000001</v>
      </c>
      <c r="B3528" s="153" t="s">
        <v>356</v>
      </c>
      <c r="C3528" s="11" t="s">
        <v>197</v>
      </c>
      <c r="D3528" s="89" t="str">
        <f t="shared" si="374"/>
        <v>ChambresP</v>
      </c>
      <c r="E3528" s="90">
        <f>HLOOKUP(D3528,Analytique_compte!$A$3:$S$4,2,FALSE)</f>
        <v>12</v>
      </c>
      <c r="F3528" s="90" t="str">
        <f t="shared" si="364"/>
        <v>Analytique_compte_PCC27_ChambresP</v>
      </c>
      <c r="G3528" s="154">
        <f t="shared" si="373"/>
        <v>0</v>
      </c>
    </row>
    <row r="3529" spans="1:7" ht="26.4" x14ac:dyDescent="0.25">
      <c r="A3529" s="153" t="str">
        <f>+Identification!$C$4</f>
        <v>100000001</v>
      </c>
      <c r="B3529" s="153" t="s">
        <v>356</v>
      </c>
      <c r="C3529" s="11" t="s">
        <v>198</v>
      </c>
      <c r="D3529" s="89" t="str">
        <f t="shared" si="374"/>
        <v>ChambresP</v>
      </c>
      <c r="E3529" s="90">
        <f>HLOOKUP(D3529,Analytique_compte!$A$3:$S$4,2,FALSE)</f>
        <v>12</v>
      </c>
      <c r="F3529" s="90" t="str">
        <f t="shared" si="364"/>
        <v>Analytique_compte_PCC28_ChambresP</v>
      </c>
      <c r="G3529" s="154">
        <f t="shared" si="373"/>
        <v>0</v>
      </c>
    </row>
    <row r="3530" spans="1:7" ht="26.4" x14ac:dyDescent="0.25">
      <c r="A3530" s="153" t="str">
        <f>+Identification!$C$4</f>
        <v>100000001</v>
      </c>
      <c r="B3530" s="153" t="s">
        <v>356</v>
      </c>
      <c r="C3530" s="11" t="s">
        <v>199</v>
      </c>
      <c r="D3530" s="89" t="str">
        <f t="shared" si="374"/>
        <v>ChambresP</v>
      </c>
      <c r="E3530" s="90">
        <f>HLOOKUP(D3530,Analytique_compte!$A$3:$S$4,2,FALSE)</f>
        <v>12</v>
      </c>
      <c r="F3530" s="90" t="str">
        <f t="shared" si="364"/>
        <v>Analytique_compte_PCC29_ChambresP</v>
      </c>
      <c r="G3530" s="154">
        <f t="shared" si="373"/>
        <v>0</v>
      </c>
    </row>
    <row r="3531" spans="1:7" ht="26.4" x14ac:dyDescent="0.25">
      <c r="A3531" s="153" t="str">
        <f>+Identification!$C$4</f>
        <v>100000001</v>
      </c>
      <c r="B3531" s="153" t="s">
        <v>356</v>
      </c>
      <c r="C3531" s="11" t="s">
        <v>200</v>
      </c>
      <c r="D3531" s="89" t="str">
        <f t="shared" si="374"/>
        <v>ChambresP</v>
      </c>
      <c r="E3531" s="90">
        <f>HLOOKUP(D3531,Analytique_compte!$A$3:$S$4,2,FALSE)</f>
        <v>12</v>
      </c>
      <c r="F3531" s="90" t="str">
        <f t="shared" si="364"/>
        <v>Analytique_compte_PCC30_ChambresP</v>
      </c>
      <c r="G3531" s="154">
        <f t="shared" si="373"/>
        <v>0</v>
      </c>
    </row>
    <row r="3532" spans="1:7" ht="26.4" x14ac:dyDescent="0.25">
      <c r="A3532" s="153" t="str">
        <f>+Identification!$C$4</f>
        <v>100000001</v>
      </c>
      <c r="B3532" s="153" t="s">
        <v>356</v>
      </c>
      <c r="C3532" s="11" t="s">
        <v>201</v>
      </c>
      <c r="D3532" s="89" t="str">
        <f t="shared" si="374"/>
        <v>ChambresP</v>
      </c>
      <c r="E3532" s="90">
        <f>HLOOKUP(D3532,Analytique_compte!$A$3:$S$4,2,FALSE)</f>
        <v>12</v>
      </c>
      <c r="F3532" s="90" t="str">
        <f t="shared" si="364"/>
        <v>Analytique_compte_PCC31_ChambresP</v>
      </c>
      <c r="G3532" s="154">
        <f t="shared" si="373"/>
        <v>0</v>
      </c>
    </row>
    <row r="3533" spans="1:7" ht="26.4" x14ac:dyDescent="0.25">
      <c r="A3533" s="153" t="str">
        <f>+Identification!$C$4</f>
        <v>100000001</v>
      </c>
      <c r="B3533" s="153" t="s">
        <v>356</v>
      </c>
      <c r="C3533" s="11" t="s">
        <v>202</v>
      </c>
      <c r="D3533" s="89" t="str">
        <f t="shared" si="374"/>
        <v>ChambresP</v>
      </c>
      <c r="E3533" s="90">
        <f>HLOOKUP(D3533,Analytique_compte!$A$3:$S$4,2,FALSE)</f>
        <v>12</v>
      </c>
      <c r="F3533" s="90" t="str">
        <f t="shared" si="364"/>
        <v>Analytique_compte_PCC32_ChambresP</v>
      </c>
      <c r="G3533" s="154">
        <f t="shared" si="373"/>
        <v>0</v>
      </c>
    </row>
    <row r="3534" spans="1:7" ht="26.4" x14ac:dyDescent="0.25">
      <c r="A3534" s="153" t="str">
        <f>+Identification!$C$4</f>
        <v>100000001</v>
      </c>
      <c r="B3534" s="153" t="s">
        <v>356</v>
      </c>
      <c r="C3534" s="11" t="s">
        <v>203</v>
      </c>
      <c r="D3534" s="89" t="str">
        <f t="shared" si="374"/>
        <v>ChambresP</v>
      </c>
      <c r="E3534" s="90">
        <f>HLOOKUP(D3534,Analytique_compte!$A$3:$S$4,2,FALSE)</f>
        <v>12</v>
      </c>
      <c r="F3534" s="90" t="str">
        <f t="shared" si="364"/>
        <v>Analytique_compte_PCC33_ChambresP</v>
      </c>
      <c r="G3534" s="154">
        <f t="shared" si="373"/>
        <v>0</v>
      </c>
    </row>
    <row r="3535" spans="1:7" ht="26.4" x14ac:dyDescent="0.25">
      <c r="A3535" s="153" t="str">
        <f>+Identification!$C$4</f>
        <v>100000001</v>
      </c>
      <c r="B3535" s="153" t="s">
        <v>356</v>
      </c>
      <c r="C3535" s="11" t="s">
        <v>204</v>
      </c>
      <c r="D3535" s="89" t="str">
        <f t="shared" si="374"/>
        <v>ChambresP</v>
      </c>
      <c r="E3535" s="90">
        <f>HLOOKUP(D3535,Analytique_compte!$A$3:$S$4,2,FALSE)</f>
        <v>12</v>
      </c>
      <c r="F3535" s="90" t="str">
        <f t="shared" si="364"/>
        <v>Analytique_compte_PCC34_ChambresP</v>
      </c>
      <c r="G3535" s="154">
        <f t="shared" si="373"/>
        <v>0</v>
      </c>
    </row>
    <row r="3536" spans="1:7" ht="26.4" x14ac:dyDescent="0.25">
      <c r="A3536" s="153" t="str">
        <f>+Identification!$C$4</f>
        <v>100000001</v>
      </c>
      <c r="B3536" s="153" t="s">
        <v>356</v>
      </c>
      <c r="C3536" s="11" t="s">
        <v>205</v>
      </c>
      <c r="D3536" s="89" t="str">
        <f t="shared" si="374"/>
        <v>ChambresP</v>
      </c>
      <c r="E3536" s="90">
        <f>HLOOKUP(D3536,Analytique_compte!$A$3:$S$4,2,FALSE)</f>
        <v>12</v>
      </c>
      <c r="F3536" s="90" t="str">
        <f t="shared" si="364"/>
        <v>Analytique_compte_PCC35_ChambresP</v>
      </c>
      <c r="G3536" s="154">
        <f t="shared" si="373"/>
        <v>0</v>
      </c>
    </row>
    <row r="3537" spans="1:7" ht="26.4" x14ac:dyDescent="0.25">
      <c r="A3537" s="153" t="str">
        <f>+Identification!$C$4</f>
        <v>100000001</v>
      </c>
      <c r="B3537" s="153" t="s">
        <v>356</v>
      </c>
      <c r="C3537" s="11" t="s">
        <v>206</v>
      </c>
      <c r="D3537" s="89" t="str">
        <f t="shared" si="374"/>
        <v>ChambresP</v>
      </c>
      <c r="E3537" s="90">
        <f>HLOOKUP(D3537,Analytique_compte!$A$3:$S$4,2,FALSE)</f>
        <v>12</v>
      </c>
      <c r="F3537" s="90" t="str">
        <f t="shared" si="364"/>
        <v>Analytique_compte_PCC36_ChambresP</v>
      </c>
      <c r="G3537" s="154">
        <f t="shared" si="373"/>
        <v>0</v>
      </c>
    </row>
    <row r="3538" spans="1:7" ht="26.4" x14ac:dyDescent="0.25">
      <c r="A3538" s="153" t="str">
        <f>+Identification!$C$4</f>
        <v>100000001</v>
      </c>
      <c r="B3538" s="153" t="s">
        <v>356</v>
      </c>
      <c r="C3538" s="11" t="s">
        <v>207</v>
      </c>
      <c r="D3538" s="89" t="str">
        <f t="shared" si="374"/>
        <v>ChambresP</v>
      </c>
      <c r="E3538" s="90">
        <f>HLOOKUP(D3538,Analytique_compte!$A$3:$S$4,2,FALSE)</f>
        <v>12</v>
      </c>
      <c r="F3538" s="90" t="str">
        <f t="shared" si="364"/>
        <v>Analytique_compte_PCC37_ChambresP</v>
      </c>
      <c r="G3538" s="154">
        <f t="shared" si="373"/>
        <v>0</v>
      </c>
    </row>
    <row r="3539" spans="1:7" ht="26.4" x14ac:dyDescent="0.25">
      <c r="A3539" s="153" t="str">
        <f>+Identification!$C$4</f>
        <v>100000001</v>
      </c>
      <c r="B3539" s="153" t="s">
        <v>356</v>
      </c>
      <c r="C3539" s="11" t="s">
        <v>208</v>
      </c>
      <c r="D3539" s="89" t="str">
        <f t="shared" si="374"/>
        <v>ChambresP</v>
      </c>
      <c r="E3539" s="90">
        <f>HLOOKUP(D3539,Analytique_compte!$A$3:$S$4,2,FALSE)</f>
        <v>12</v>
      </c>
      <c r="F3539" s="90" t="str">
        <f t="shared" si="364"/>
        <v>Analytique_compte_PCC38_ChambresP</v>
      </c>
      <c r="G3539" s="154">
        <f t="shared" si="373"/>
        <v>0</v>
      </c>
    </row>
    <row r="3540" spans="1:7" ht="26.4" x14ac:dyDescent="0.25">
      <c r="A3540" s="153" t="str">
        <f>+Identification!$C$4</f>
        <v>100000001</v>
      </c>
      <c r="B3540" s="153" t="s">
        <v>356</v>
      </c>
      <c r="C3540" s="11" t="s">
        <v>209</v>
      </c>
      <c r="D3540" s="89" t="str">
        <f t="shared" si="374"/>
        <v>ChambresP</v>
      </c>
      <c r="E3540" s="90">
        <f>HLOOKUP(D3540,Analytique_compte!$A$3:$S$4,2,FALSE)</f>
        <v>12</v>
      </c>
      <c r="F3540" s="90" t="str">
        <f t="shared" si="364"/>
        <v>Analytique_compte_PCC39_ChambresP</v>
      </c>
      <c r="G3540" s="154">
        <f t="shared" si="373"/>
        <v>0</v>
      </c>
    </row>
    <row r="3541" spans="1:7" ht="26.4" x14ac:dyDescent="0.25">
      <c r="A3541" s="153" t="str">
        <f>+Identification!$C$4</f>
        <v>100000001</v>
      </c>
      <c r="B3541" s="153" t="s">
        <v>356</v>
      </c>
      <c r="C3541" s="11" t="s">
        <v>210</v>
      </c>
      <c r="D3541" s="89" t="str">
        <f t="shared" si="374"/>
        <v>ChambresP</v>
      </c>
      <c r="E3541" s="90">
        <f>HLOOKUP(D3541,Analytique_compte!$A$3:$S$4,2,FALSE)</f>
        <v>12</v>
      </c>
      <c r="F3541" s="90" t="str">
        <f t="shared" si="364"/>
        <v>Analytique_compte_PCC40_ChambresP</v>
      </c>
      <c r="G3541" s="154">
        <f t="shared" si="373"/>
        <v>0</v>
      </c>
    </row>
    <row r="3542" spans="1:7" ht="26.4" x14ac:dyDescent="0.25">
      <c r="A3542" s="153" t="str">
        <f>+Identification!$C$4</f>
        <v>100000001</v>
      </c>
      <c r="B3542" s="153" t="s">
        <v>356</v>
      </c>
      <c r="C3542" s="11" t="s">
        <v>211</v>
      </c>
      <c r="D3542" s="89" t="str">
        <f t="shared" si="374"/>
        <v>ChambresP</v>
      </c>
      <c r="E3542" s="90">
        <f>HLOOKUP(D3542,Analytique_compte!$A$3:$S$4,2,FALSE)</f>
        <v>12</v>
      </c>
      <c r="F3542" s="90" t="str">
        <f t="shared" si="364"/>
        <v>Analytique_compte_PCC41_ChambresP</v>
      </c>
      <c r="G3542" s="154">
        <f t="shared" si="373"/>
        <v>0</v>
      </c>
    </row>
    <row r="3543" spans="1:7" ht="26.4" x14ac:dyDescent="0.25">
      <c r="A3543" s="153" t="str">
        <f>+Identification!$C$4</f>
        <v>100000001</v>
      </c>
      <c r="B3543" s="153" t="s">
        <v>356</v>
      </c>
      <c r="C3543" s="11" t="s">
        <v>212</v>
      </c>
      <c r="D3543" s="89" t="str">
        <f t="shared" si="374"/>
        <v>ChambresP</v>
      </c>
      <c r="E3543" s="90">
        <f>HLOOKUP(D3543,Analytique_compte!$A$3:$S$4,2,FALSE)</f>
        <v>12</v>
      </c>
      <c r="F3543" s="90" t="str">
        <f t="shared" si="364"/>
        <v>Analytique_compte_PCC42_ChambresP</v>
      </c>
      <c r="G3543" s="154">
        <f t="shared" si="373"/>
        <v>0</v>
      </c>
    </row>
    <row r="3544" spans="1:7" ht="26.4" x14ac:dyDescent="0.25">
      <c r="A3544" s="153" t="str">
        <f>+Identification!$C$4</f>
        <v>100000001</v>
      </c>
      <c r="B3544" s="153" t="s">
        <v>356</v>
      </c>
      <c r="C3544" s="11" t="s">
        <v>213</v>
      </c>
      <c r="D3544" s="89" t="str">
        <f t="shared" si="374"/>
        <v>ChambresP</v>
      </c>
      <c r="E3544" s="90">
        <f>HLOOKUP(D3544,Analytique_compte!$A$3:$S$4,2,FALSE)</f>
        <v>12</v>
      </c>
      <c r="F3544" s="90" t="str">
        <f t="shared" si="364"/>
        <v>Analytique_compte_PCC43_ChambresP</v>
      </c>
      <c r="G3544" s="154">
        <f t="shared" si="373"/>
        <v>0</v>
      </c>
    </row>
    <row r="3545" spans="1:7" ht="26.4" x14ac:dyDescent="0.25">
      <c r="A3545" s="153" t="str">
        <f>+Identification!$C$4</f>
        <v>100000001</v>
      </c>
      <c r="B3545" s="153" t="s">
        <v>356</v>
      </c>
      <c r="C3545" s="11" t="s">
        <v>214</v>
      </c>
      <c r="D3545" s="89" t="str">
        <f t="shared" si="374"/>
        <v>ChambresP</v>
      </c>
      <c r="E3545" s="90">
        <f>HLOOKUP(D3545,Analytique_compte!$A$3:$S$4,2,FALSE)</f>
        <v>12</v>
      </c>
      <c r="F3545" s="90" t="str">
        <f t="shared" si="364"/>
        <v>Analytique_compte_PCC44_ChambresP</v>
      </c>
      <c r="G3545" s="154">
        <f t="shared" si="373"/>
        <v>0</v>
      </c>
    </row>
    <row r="3546" spans="1:7" ht="26.4" x14ac:dyDescent="0.25">
      <c r="A3546" s="153" t="str">
        <f>+Identification!$C$4</f>
        <v>100000001</v>
      </c>
      <c r="B3546" s="153" t="s">
        <v>356</v>
      </c>
      <c r="C3546" s="11" t="s">
        <v>215</v>
      </c>
      <c r="D3546" s="89" t="str">
        <f t="shared" si="374"/>
        <v>ChambresP</v>
      </c>
      <c r="E3546" s="90">
        <f>HLOOKUP(D3546,Analytique_compte!$A$3:$S$4,2,FALSE)</f>
        <v>12</v>
      </c>
      <c r="F3546" s="90" t="str">
        <f t="shared" ref="F3546:F3625" si="375">CONCATENATE(B3546,"_",C3546,"_",D3546)</f>
        <v>Analytique_compte_PCC45_ChambresP</v>
      </c>
      <c r="G3546" s="154">
        <f t="shared" si="373"/>
        <v>0</v>
      </c>
    </row>
    <row r="3547" spans="1:7" ht="26.4" x14ac:dyDescent="0.25">
      <c r="A3547" s="153" t="str">
        <f>+Identification!$C$4</f>
        <v>100000001</v>
      </c>
      <c r="B3547" s="153" t="s">
        <v>356</v>
      </c>
      <c r="C3547" s="11" t="s">
        <v>216</v>
      </c>
      <c r="D3547" s="89" t="str">
        <f t="shared" si="374"/>
        <v>ChambresP</v>
      </c>
      <c r="E3547" s="90">
        <f>HLOOKUP(D3547,Analytique_compte!$A$3:$S$4,2,FALSE)</f>
        <v>12</v>
      </c>
      <c r="F3547" s="90" t="str">
        <f t="shared" si="375"/>
        <v>Analytique_compte_PCC46_ChambresP</v>
      </c>
      <c r="G3547" s="154">
        <f t="shared" si="373"/>
        <v>0</v>
      </c>
    </row>
    <row r="3548" spans="1:7" ht="26.4" x14ac:dyDescent="0.25">
      <c r="A3548" s="153" t="str">
        <f>+Identification!$C$4</f>
        <v>100000001</v>
      </c>
      <c r="B3548" s="153" t="s">
        <v>356</v>
      </c>
      <c r="C3548" s="11" t="s">
        <v>217</v>
      </c>
      <c r="D3548" s="89" t="str">
        <f t="shared" si="374"/>
        <v>ChambresP</v>
      </c>
      <c r="E3548" s="90">
        <f>HLOOKUP(D3548,Analytique_compte!$A$3:$S$4,2,FALSE)</f>
        <v>12</v>
      </c>
      <c r="F3548" s="90" t="str">
        <f t="shared" si="375"/>
        <v>Analytique_compte_PCC47_ChambresP</v>
      </c>
      <c r="G3548" s="154">
        <f t="shared" si="373"/>
        <v>0</v>
      </c>
    </row>
    <row r="3549" spans="1:7" ht="26.4" x14ac:dyDescent="0.25">
      <c r="A3549" s="153" t="str">
        <f>+Identification!$C$4</f>
        <v>100000001</v>
      </c>
      <c r="B3549" s="153" t="s">
        <v>356</v>
      </c>
      <c r="C3549" s="11" t="s">
        <v>218</v>
      </c>
      <c r="D3549" s="89" t="str">
        <f t="shared" si="374"/>
        <v>ChambresP</v>
      </c>
      <c r="E3549" s="90">
        <f>HLOOKUP(D3549,Analytique_compte!$A$3:$S$4,2,FALSE)</f>
        <v>12</v>
      </c>
      <c r="F3549" s="90" t="str">
        <f t="shared" si="375"/>
        <v>Analytique_compte_PCC48_ChambresP</v>
      </c>
      <c r="G3549" s="154">
        <f t="shared" si="373"/>
        <v>0</v>
      </c>
    </row>
    <row r="3550" spans="1:7" ht="26.4" x14ac:dyDescent="0.25">
      <c r="A3550" s="153" t="str">
        <f>+Identification!$C$4</f>
        <v>100000001</v>
      </c>
      <c r="B3550" s="153" t="s">
        <v>356</v>
      </c>
      <c r="C3550" s="11" t="s">
        <v>219</v>
      </c>
      <c r="D3550" s="89" t="str">
        <f t="shared" si="374"/>
        <v>ChambresP</v>
      </c>
      <c r="E3550" s="90">
        <f>HLOOKUP(D3550,Analytique_compte!$A$3:$S$4,2,FALSE)</f>
        <v>12</v>
      </c>
      <c r="F3550" s="90" t="str">
        <f t="shared" si="375"/>
        <v>Analytique_compte_PCC49_ChambresP</v>
      </c>
      <c r="G3550" s="154">
        <f t="shared" si="373"/>
        <v>0</v>
      </c>
    </row>
    <row r="3551" spans="1:7" ht="26.4" x14ac:dyDescent="0.25">
      <c r="A3551" s="153" t="str">
        <f>+Identification!$C$4</f>
        <v>100000001</v>
      </c>
      <c r="B3551" s="153" t="s">
        <v>356</v>
      </c>
      <c r="C3551" s="11" t="s">
        <v>220</v>
      </c>
      <c r="D3551" s="89" t="str">
        <f t="shared" si="374"/>
        <v>ChambresP</v>
      </c>
      <c r="E3551" s="90">
        <f>HLOOKUP(D3551,Analytique_compte!$A$3:$S$4,2,FALSE)</f>
        <v>12</v>
      </c>
      <c r="F3551" s="90" t="str">
        <f t="shared" si="375"/>
        <v>Analytique_compte_PCC50_ChambresP</v>
      </c>
      <c r="G3551" s="154">
        <f t="shared" si="373"/>
        <v>0</v>
      </c>
    </row>
    <row r="3552" spans="1:7" ht="26.4" x14ac:dyDescent="0.25">
      <c r="A3552" s="153" t="str">
        <f>+Identification!$C$4</f>
        <v>100000001</v>
      </c>
      <c r="B3552" s="153" t="s">
        <v>356</v>
      </c>
      <c r="C3552" s="11" t="s">
        <v>221</v>
      </c>
      <c r="D3552" s="89" t="str">
        <f t="shared" si="374"/>
        <v>ChambresP</v>
      </c>
      <c r="E3552" s="90">
        <f>HLOOKUP(D3552,Analytique_compte!$A$3:$S$4,2,FALSE)</f>
        <v>12</v>
      </c>
      <c r="F3552" s="90" t="str">
        <f t="shared" si="375"/>
        <v>Analytique_compte_PCC51_ChambresP</v>
      </c>
      <c r="G3552" s="154">
        <f t="shared" si="373"/>
        <v>0</v>
      </c>
    </row>
    <row r="3553" spans="1:7" ht="26.4" x14ac:dyDescent="0.25">
      <c r="A3553" s="153" t="str">
        <f>+Identification!$C$4</f>
        <v>100000001</v>
      </c>
      <c r="B3553" s="153" t="s">
        <v>356</v>
      </c>
      <c r="C3553" s="11" t="s">
        <v>222</v>
      </c>
      <c r="D3553" s="89" t="str">
        <f t="shared" si="374"/>
        <v>ChambresP</v>
      </c>
      <c r="E3553" s="90">
        <f>HLOOKUP(D3553,Analytique_compte!$A$3:$S$4,2,FALSE)</f>
        <v>12</v>
      </c>
      <c r="F3553" s="90" t="str">
        <f t="shared" si="375"/>
        <v>Analytique_compte_PCC52_ChambresP</v>
      </c>
      <c r="G3553" s="154">
        <f t="shared" si="373"/>
        <v>0</v>
      </c>
    </row>
    <row r="3554" spans="1:7" ht="26.4" x14ac:dyDescent="0.25">
      <c r="A3554" s="153" t="str">
        <f>+Identification!$C$4</f>
        <v>100000001</v>
      </c>
      <c r="B3554" s="153" t="s">
        <v>356</v>
      </c>
      <c r="C3554" s="11" t="s">
        <v>223</v>
      </c>
      <c r="D3554" s="89" t="str">
        <f t="shared" si="374"/>
        <v>ChambresP</v>
      </c>
      <c r="E3554" s="90">
        <f>HLOOKUP(D3554,Analytique_compte!$A$3:$S$4,2,FALSE)</f>
        <v>12</v>
      </c>
      <c r="F3554" s="90" t="str">
        <f t="shared" si="375"/>
        <v>Analytique_compte_PCC53_ChambresP</v>
      </c>
      <c r="G3554" s="154">
        <f t="shared" si="373"/>
        <v>0</v>
      </c>
    </row>
    <row r="3555" spans="1:7" ht="26.4" x14ac:dyDescent="0.25">
      <c r="A3555" s="153" t="str">
        <f>+Identification!$C$4</f>
        <v>100000001</v>
      </c>
      <c r="B3555" s="153" t="s">
        <v>356</v>
      </c>
      <c r="C3555" s="11" t="s">
        <v>224</v>
      </c>
      <c r="D3555" s="89" t="str">
        <f t="shared" si="374"/>
        <v>ChambresP</v>
      </c>
      <c r="E3555" s="90">
        <f>HLOOKUP(D3555,Analytique_compte!$A$3:$S$4,2,FALSE)</f>
        <v>12</v>
      </c>
      <c r="F3555" s="90" t="str">
        <f t="shared" si="375"/>
        <v>Analytique_compte_PCC54_ChambresP</v>
      </c>
      <c r="G3555" s="154">
        <f t="shared" si="373"/>
        <v>0</v>
      </c>
    </row>
    <row r="3556" spans="1:7" ht="26.4" x14ac:dyDescent="0.25">
      <c r="A3556" s="153" t="str">
        <f>+Identification!$C$4</f>
        <v>100000001</v>
      </c>
      <c r="B3556" s="153" t="s">
        <v>356</v>
      </c>
      <c r="C3556" s="11" t="s">
        <v>225</v>
      </c>
      <c r="D3556" s="89" t="str">
        <f t="shared" si="374"/>
        <v>ChambresP</v>
      </c>
      <c r="E3556" s="90">
        <f>HLOOKUP(D3556,Analytique_compte!$A$3:$S$4,2,FALSE)</f>
        <v>12</v>
      </c>
      <c r="F3556" s="90" t="str">
        <f t="shared" si="375"/>
        <v>Analytique_compte_PCC55_ChambresP</v>
      </c>
      <c r="G3556" s="154">
        <f t="shared" si="373"/>
        <v>0</v>
      </c>
    </row>
    <row r="3557" spans="1:7" ht="26.4" x14ac:dyDescent="0.25">
      <c r="A3557" s="153" t="str">
        <f>+Identification!$C$4</f>
        <v>100000001</v>
      </c>
      <c r="B3557" s="153" t="s">
        <v>356</v>
      </c>
      <c r="C3557" s="11" t="s">
        <v>226</v>
      </c>
      <c r="D3557" s="89" t="str">
        <f t="shared" si="374"/>
        <v>ChambresP</v>
      </c>
      <c r="E3557" s="90">
        <f>HLOOKUP(D3557,Analytique_compte!$A$3:$S$4,2,FALSE)</f>
        <v>12</v>
      </c>
      <c r="F3557" s="90" t="str">
        <f t="shared" si="375"/>
        <v>Analytique_compte_PCC56_ChambresP</v>
      </c>
      <c r="G3557" s="154">
        <f t="shared" si="373"/>
        <v>0</v>
      </c>
    </row>
    <row r="3558" spans="1:7" ht="26.4" x14ac:dyDescent="0.25">
      <c r="A3558" s="153" t="str">
        <f>+Identification!$C$4</f>
        <v>100000001</v>
      </c>
      <c r="B3558" s="153" t="s">
        <v>356</v>
      </c>
      <c r="C3558" s="11" t="s">
        <v>227</v>
      </c>
      <c r="D3558" s="89" t="str">
        <f t="shared" si="374"/>
        <v>ChambresP</v>
      </c>
      <c r="E3558" s="90">
        <f>HLOOKUP(D3558,Analytique_compte!$A$3:$S$4,2,FALSE)</f>
        <v>12</v>
      </c>
      <c r="F3558" s="90" t="str">
        <f t="shared" si="375"/>
        <v>Analytique_compte_PCC57_ChambresP</v>
      </c>
      <c r="G3558" s="154">
        <f t="shared" si="373"/>
        <v>0</v>
      </c>
    </row>
    <row r="3559" spans="1:7" ht="26.4" x14ac:dyDescent="0.25">
      <c r="A3559" s="153" t="str">
        <f>+Identification!$C$4</f>
        <v>100000001</v>
      </c>
      <c r="B3559" s="153" t="s">
        <v>356</v>
      </c>
      <c r="C3559" s="11" t="s">
        <v>228</v>
      </c>
      <c r="D3559" s="89" t="str">
        <f t="shared" si="374"/>
        <v>ChambresP</v>
      </c>
      <c r="E3559" s="90">
        <f>HLOOKUP(D3559,Analytique_compte!$A$3:$S$4,2,FALSE)</f>
        <v>12</v>
      </c>
      <c r="F3559" s="90" t="str">
        <f t="shared" si="375"/>
        <v>Analytique_compte_PCC58_ChambresP</v>
      </c>
      <c r="G3559" s="154">
        <f t="shared" si="373"/>
        <v>0</v>
      </c>
    </row>
    <row r="3560" spans="1:7" ht="26.4" x14ac:dyDescent="0.25">
      <c r="A3560" s="153" t="str">
        <f>+Identification!$C$4</f>
        <v>100000001</v>
      </c>
      <c r="B3560" s="153" t="s">
        <v>356</v>
      </c>
      <c r="C3560" s="11" t="s">
        <v>229</v>
      </c>
      <c r="D3560" s="89" t="str">
        <f t="shared" si="374"/>
        <v>ChambresP</v>
      </c>
      <c r="E3560" s="90">
        <f>HLOOKUP(D3560,Analytique_compte!$A$3:$S$4,2,FALSE)</f>
        <v>12</v>
      </c>
      <c r="F3560" s="90" t="str">
        <f t="shared" si="375"/>
        <v>Analytique_compte_PCC59_ChambresP</v>
      </c>
      <c r="G3560" s="154">
        <f t="shared" si="373"/>
        <v>0</v>
      </c>
    </row>
    <row r="3561" spans="1:7" ht="26.4" x14ac:dyDescent="0.25">
      <c r="A3561" s="153" t="str">
        <f>+Identification!$C$4</f>
        <v>100000001</v>
      </c>
      <c r="B3561" s="153" t="s">
        <v>356</v>
      </c>
      <c r="C3561" s="11" t="s">
        <v>230</v>
      </c>
      <c r="D3561" s="89" t="str">
        <f t="shared" si="374"/>
        <v>ChambresP</v>
      </c>
      <c r="E3561" s="90">
        <f>HLOOKUP(D3561,Analytique_compte!$A$3:$S$4,2,FALSE)</f>
        <v>12</v>
      </c>
      <c r="F3561" s="90" t="str">
        <f t="shared" si="375"/>
        <v>Analytique_compte_PCC60_ChambresP</v>
      </c>
      <c r="G3561" s="154">
        <f t="shared" si="373"/>
        <v>0</v>
      </c>
    </row>
    <row r="3562" spans="1:7" ht="26.4" x14ac:dyDescent="0.25">
      <c r="A3562" s="153" t="str">
        <f>+Identification!$C$4</f>
        <v>100000001</v>
      </c>
      <c r="B3562" s="153" t="s">
        <v>356</v>
      </c>
      <c r="C3562" s="11" t="s">
        <v>231</v>
      </c>
      <c r="D3562" s="89" t="str">
        <f t="shared" si="374"/>
        <v>ChambresP</v>
      </c>
      <c r="E3562" s="90">
        <f>HLOOKUP(D3562,Analytique_compte!$A$3:$S$4,2,FALSE)</f>
        <v>12</v>
      </c>
      <c r="F3562" s="90" t="str">
        <f t="shared" si="375"/>
        <v>Analytique_compte_PCC61_ChambresP</v>
      </c>
      <c r="G3562" s="154">
        <f t="shared" si="373"/>
        <v>0</v>
      </c>
    </row>
    <row r="3563" spans="1:7" ht="26.4" x14ac:dyDescent="0.25">
      <c r="A3563" s="153" t="str">
        <f>+Identification!$C$4</f>
        <v>100000001</v>
      </c>
      <c r="B3563" s="153" t="s">
        <v>356</v>
      </c>
      <c r="C3563" s="11" t="s">
        <v>232</v>
      </c>
      <c r="D3563" s="89" t="str">
        <f t="shared" si="374"/>
        <v>ChambresP</v>
      </c>
      <c r="E3563" s="90">
        <f>HLOOKUP(D3563,Analytique_compte!$A$3:$S$4,2,FALSE)</f>
        <v>12</v>
      </c>
      <c r="F3563" s="90" t="str">
        <f t="shared" si="375"/>
        <v>Analytique_compte_PCC62_ChambresP</v>
      </c>
      <c r="G3563" s="154">
        <f t="shared" si="373"/>
        <v>0</v>
      </c>
    </row>
    <row r="3564" spans="1:7" ht="26.4" x14ac:dyDescent="0.25">
      <c r="A3564" s="153" t="str">
        <f>+Identification!$C$4</f>
        <v>100000001</v>
      </c>
      <c r="B3564" s="153" t="s">
        <v>356</v>
      </c>
      <c r="C3564" s="11" t="s">
        <v>233</v>
      </c>
      <c r="D3564" s="89" t="str">
        <f t="shared" si="374"/>
        <v>ChambresP</v>
      </c>
      <c r="E3564" s="90">
        <f>HLOOKUP(D3564,Analytique_compte!$A$3:$S$4,2,FALSE)</f>
        <v>12</v>
      </c>
      <c r="F3564" s="90" t="str">
        <f t="shared" si="375"/>
        <v>Analytique_compte_PCC63_ChambresP</v>
      </c>
      <c r="G3564" s="154">
        <f t="shared" ref="G3564:G3643" si="376">VLOOKUP(C3564,ana_compte,E3564,FALSE)</f>
        <v>0</v>
      </c>
    </row>
    <row r="3565" spans="1:7" ht="26.4" x14ac:dyDescent="0.25">
      <c r="A3565" s="153" t="str">
        <f>+Identification!$C$4</f>
        <v>100000001</v>
      </c>
      <c r="B3565" s="153" t="s">
        <v>356</v>
      </c>
      <c r="C3565" s="11" t="s">
        <v>234</v>
      </c>
      <c r="D3565" s="89" t="str">
        <f t="shared" si="374"/>
        <v>ChambresP</v>
      </c>
      <c r="E3565" s="90">
        <f>HLOOKUP(D3565,Analytique_compte!$A$3:$S$4,2,FALSE)</f>
        <v>12</v>
      </c>
      <c r="F3565" s="90" t="str">
        <f t="shared" si="375"/>
        <v>Analytique_compte_PCC64_ChambresP</v>
      </c>
      <c r="G3565" s="154">
        <f t="shared" si="376"/>
        <v>0</v>
      </c>
    </row>
    <row r="3566" spans="1:7" ht="26.4" x14ac:dyDescent="0.25">
      <c r="A3566" s="153" t="str">
        <f>+Identification!$C$4</f>
        <v>100000001</v>
      </c>
      <c r="B3566" s="153" t="s">
        <v>356</v>
      </c>
      <c r="C3566" s="11" t="s">
        <v>235</v>
      </c>
      <c r="D3566" s="89" t="str">
        <f t="shared" si="374"/>
        <v>ChambresP</v>
      </c>
      <c r="E3566" s="90">
        <f>HLOOKUP(D3566,Analytique_compte!$A$3:$S$4,2,FALSE)</f>
        <v>12</v>
      </c>
      <c r="F3566" s="90" t="str">
        <f t="shared" si="375"/>
        <v>Analytique_compte_PCC65_ChambresP</v>
      </c>
      <c r="G3566" s="154">
        <f t="shared" si="376"/>
        <v>0</v>
      </c>
    </row>
    <row r="3567" spans="1:7" ht="26.4" x14ac:dyDescent="0.25">
      <c r="A3567" s="153" t="str">
        <f>+Identification!$C$4</f>
        <v>100000001</v>
      </c>
      <c r="B3567" s="153" t="s">
        <v>356</v>
      </c>
      <c r="C3567" s="11" t="s">
        <v>236</v>
      </c>
      <c r="D3567" s="89" t="str">
        <f t="shared" si="374"/>
        <v>ChambresP</v>
      </c>
      <c r="E3567" s="90">
        <f>HLOOKUP(D3567,Analytique_compte!$A$3:$S$4,2,FALSE)</f>
        <v>12</v>
      </c>
      <c r="F3567" s="90" t="str">
        <f t="shared" si="375"/>
        <v>Analytique_compte_PCC66_ChambresP</v>
      </c>
      <c r="G3567" s="154">
        <f t="shared" si="376"/>
        <v>0</v>
      </c>
    </row>
    <row r="3568" spans="1:7" ht="26.4" x14ac:dyDescent="0.25">
      <c r="A3568" s="153" t="str">
        <f>+Identification!$C$4</f>
        <v>100000001</v>
      </c>
      <c r="B3568" s="153" t="s">
        <v>356</v>
      </c>
      <c r="C3568" s="11" t="s">
        <v>237</v>
      </c>
      <c r="D3568" s="89" t="str">
        <f t="shared" ref="D3568:D3647" si="377">+D3567</f>
        <v>ChambresP</v>
      </c>
      <c r="E3568" s="90">
        <f>HLOOKUP(D3568,Analytique_compte!$A$3:$S$4,2,FALSE)</f>
        <v>12</v>
      </c>
      <c r="F3568" s="90" t="str">
        <f t="shared" si="375"/>
        <v>Analytique_compte_PCC67_ChambresP</v>
      </c>
      <c r="G3568" s="154">
        <f t="shared" si="376"/>
        <v>0</v>
      </c>
    </row>
    <row r="3569" spans="1:7" ht="26.4" x14ac:dyDescent="0.25">
      <c r="A3569" s="153" t="str">
        <f>+Identification!$C$4</f>
        <v>100000001</v>
      </c>
      <c r="B3569" s="153" t="s">
        <v>356</v>
      </c>
      <c r="C3569" s="11" t="s">
        <v>238</v>
      </c>
      <c r="D3569" s="89" t="str">
        <f t="shared" si="377"/>
        <v>ChambresP</v>
      </c>
      <c r="E3569" s="90">
        <f>HLOOKUP(D3569,Analytique_compte!$A$3:$S$4,2,FALSE)</f>
        <v>12</v>
      </c>
      <c r="F3569" s="90" t="str">
        <f t="shared" si="375"/>
        <v>Analytique_compte_PCC68_ChambresP</v>
      </c>
      <c r="G3569" s="154">
        <f t="shared" si="376"/>
        <v>0</v>
      </c>
    </row>
    <row r="3570" spans="1:7" ht="26.4" x14ac:dyDescent="0.25">
      <c r="A3570" s="153" t="str">
        <f>+Identification!$C$4</f>
        <v>100000001</v>
      </c>
      <c r="B3570" s="153" t="s">
        <v>356</v>
      </c>
      <c r="C3570" s="11" t="s">
        <v>239</v>
      </c>
      <c r="D3570" s="89" t="str">
        <f t="shared" si="377"/>
        <v>ChambresP</v>
      </c>
      <c r="E3570" s="90">
        <f>HLOOKUP(D3570,Analytique_compte!$A$3:$S$4,2,FALSE)</f>
        <v>12</v>
      </c>
      <c r="F3570" s="90" t="str">
        <f t="shared" si="375"/>
        <v>Analytique_compte_PCC69_ChambresP</v>
      </c>
      <c r="G3570" s="154">
        <f t="shared" si="376"/>
        <v>0</v>
      </c>
    </row>
    <row r="3571" spans="1:7" ht="26.4" x14ac:dyDescent="0.25">
      <c r="A3571" s="153" t="str">
        <f>+Identification!$C$4</f>
        <v>100000001</v>
      </c>
      <c r="B3571" s="153" t="s">
        <v>356</v>
      </c>
      <c r="C3571" s="11" t="s">
        <v>240</v>
      </c>
      <c r="D3571" s="89" t="str">
        <f t="shared" si="377"/>
        <v>ChambresP</v>
      </c>
      <c r="E3571" s="90">
        <f>HLOOKUP(D3571,Analytique_compte!$A$3:$S$4,2,FALSE)</f>
        <v>12</v>
      </c>
      <c r="F3571" s="90" t="str">
        <f t="shared" si="375"/>
        <v>Analytique_compte_PCC70_ChambresP</v>
      </c>
      <c r="G3571" s="154">
        <f t="shared" si="376"/>
        <v>0</v>
      </c>
    </row>
    <row r="3572" spans="1:7" ht="26.4" x14ac:dyDescent="0.25">
      <c r="A3572" s="153" t="str">
        <f>+Identification!$C$4</f>
        <v>100000001</v>
      </c>
      <c r="B3572" s="153" t="s">
        <v>356</v>
      </c>
      <c r="C3572" s="11" t="s">
        <v>241</v>
      </c>
      <c r="D3572" s="89" t="str">
        <f t="shared" si="377"/>
        <v>ChambresP</v>
      </c>
      <c r="E3572" s="90">
        <f>HLOOKUP(D3572,Analytique_compte!$A$3:$S$4,2,FALSE)</f>
        <v>12</v>
      </c>
      <c r="F3572" s="90" t="str">
        <f t="shared" si="375"/>
        <v>Analytique_compte_PCC71_ChambresP</v>
      </c>
      <c r="G3572" s="154">
        <f t="shared" si="376"/>
        <v>0</v>
      </c>
    </row>
    <row r="3573" spans="1:7" ht="26.4" x14ac:dyDescent="0.25">
      <c r="A3573" s="153" t="str">
        <f>+Identification!$C$4</f>
        <v>100000001</v>
      </c>
      <c r="B3573" s="153" t="s">
        <v>356</v>
      </c>
      <c r="C3573" s="11" t="s">
        <v>242</v>
      </c>
      <c r="D3573" s="89" t="str">
        <f t="shared" si="377"/>
        <v>ChambresP</v>
      </c>
      <c r="E3573" s="90">
        <f>HLOOKUP(D3573,Analytique_compte!$A$3:$S$4,2,FALSE)</f>
        <v>12</v>
      </c>
      <c r="F3573" s="90" t="str">
        <f t="shared" si="375"/>
        <v>Analytique_compte_PCC72_ChambresP</v>
      </c>
      <c r="G3573" s="154">
        <f t="shared" si="376"/>
        <v>0</v>
      </c>
    </row>
    <row r="3574" spans="1:7" ht="26.4" x14ac:dyDescent="0.25">
      <c r="A3574" s="153" t="str">
        <f>+Identification!$C$4</f>
        <v>100000001</v>
      </c>
      <c r="B3574" s="153" t="s">
        <v>356</v>
      </c>
      <c r="C3574" s="11" t="s">
        <v>243</v>
      </c>
      <c r="D3574" s="89" t="str">
        <f t="shared" si="377"/>
        <v>ChambresP</v>
      </c>
      <c r="E3574" s="90">
        <f>HLOOKUP(D3574,Analytique_compte!$A$3:$S$4,2,FALSE)</f>
        <v>12</v>
      </c>
      <c r="F3574" s="90" t="str">
        <f t="shared" si="375"/>
        <v>Analytique_compte_PCC73_ChambresP</v>
      </c>
      <c r="G3574" s="154">
        <f t="shared" si="376"/>
        <v>0</v>
      </c>
    </row>
    <row r="3575" spans="1:7" ht="26.4" x14ac:dyDescent="0.25">
      <c r="A3575" s="153" t="str">
        <f>+Identification!$C$4</f>
        <v>100000001</v>
      </c>
      <c r="B3575" s="153" t="s">
        <v>356</v>
      </c>
      <c r="C3575" s="11" t="s">
        <v>244</v>
      </c>
      <c r="D3575" s="89" t="str">
        <f t="shared" si="377"/>
        <v>ChambresP</v>
      </c>
      <c r="E3575" s="90">
        <f>HLOOKUP(D3575,Analytique_compte!$A$3:$S$4,2,FALSE)</f>
        <v>12</v>
      </c>
      <c r="F3575" s="90" t="str">
        <f t="shared" si="375"/>
        <v>Analytique_compte_PCC74_ChambresP</v>
      </c>
      <c r="G3575" s="154">
        <f t="shared" si="376"/>
        <v>0</v>
      </c>
    </row>
    <row r="3576" spans="1:7" ht="26.4" x14ac:dyDescent="0.25">
      <c r="A3576" s="153" t="str">
        <f>+Identification!$C$4</f>
        <v>100000001</v>
      </c>
      <c r="B3576" s="153" t="s">
        <v>356</v>
      </c>
      <c r="C3576" s="11" t="s">
        <v>245</v>
      </c>
      <c r="D3576" s="89" t="str">
        <f t="shared" si="377"/>
        <v>ChambresP</v>
      </c>
      <c r="E3576" s="90">
        <f>HLOOKUP(D3576,Analytique_compte!$A$3:$S$4,2,FALSE)</f>
        <v>12</v>
      </c>
      <c r="F3576" s="90" t="str">
        <f t="shared" si="375"/>
        <v>Analytique_compte_PCC75_ChambresP</v>
      </c>
      <c r="G3576" s="154">
        <f t="shared" si="376"/>
        <v>0</v>
      </c>
    </row>
    <row r="3577" spans="1:7" ht="26.4" x14ac:dyDescent="0.25">
      <c r="A3577" s="153" t="str">
        <f>+Identification!$C$4</f>
        <v>100000001</v>
      </c>
      <c r="B3577" s="153" t="s">
        <v>356</v>
      </c>
      <c r="C3577" s="11" t="s">
        <v>246</v>
      </c>
      <c r="D3577" s="89" t="str">
        <f t="shared" si="377"/>
        <v>ChambresP</v>
      </c>
      <c r="E3577" s="90">
        <f>HLOOKUP(D3577,Analytique_compte!$A$3:$S$4,2,FALSE)</f>
        <v>12</v>
      </c>
      <c r="F3577" s="90" t="str">
        <f t="shared" si="375"/>
        <v>Analytique_compte_PCC76_ChambresP</v>
      </c>
      <c r="G3577" s="154">
        <f t="shared" si="376"/>
        <v>0</v>
      </c>
    </row>
    <row r="3578" spans="1:7" ht="26.4" x14ac:dyDescent="0.25">
      <c r="A3578" s="153" t="str">
        <f>+Identification!$C$4</f>
        <v>100000001</v>
      </c>
      <c r="B3578" s="153" t="s">
        <v>356</v>
      </c>
      <c r="C3578" s="11" t="s">
        <v>247</v>
      </c>
      <c r="D3578" s="89" t="str">
        <f t="shared" si="377"/>
        <v>ChambresP</v>
      </c>
      <c r="E3578" s="90">
        <f>HLOOKUP(D3578,Analytique_compte!$A$3:$S$4,2,FALSE)</f>
        <v>12</v>
      </c>
      <c r="F3578" s="90" t="str">
        <f t="shared" si="375"/>
        <v>Analytique_compte_PCC77_ChambresP</v>
      </c>
      <c r="G3578" s="154">
        <f t="shared" si="376"/>
        <v>0</v>
      </c>
    </row>
    <row r="3579" spans="1:7" ht="26.4" x14ac:dyDescent="0.25">
      <c r="A3579" s="153" t="str">
        <f>+Identification!$C$4</f>
        <v>100000001</v>
      </c>
      <c r="B3579" s="153" t="s">
        <v>356</v>
      </c>
      <c r="C3579" s="11" t="s">
        <v>248</v>
      </c>
      <c r="D3579" s="89" t="str">
        <f t="shared" si="377"/>
        <v>ChambresP</v>
      </c>
      <c r="E3579" s="90">
        <f>HLOOKUP(D3579,Analytique_compte!$A$3:$S$4,2,FALSE)</f>
        <v>12</v>
      </c>
      <c r="F3579" s="90" t="str">
        <f t="shared" si="375"/>
        <v>Analytique_compte_PCC78_ChambresP</v>
      </c>
      <c r="G3579" s="154">
        <f t="shared" si="376"/>
        <v>0</v>
      </c>
    </row>
    <row r="3580" spans="1:7" ht="26.4" x14ac:dyDescent="0.25">
      <c r="A3580" s="153" t="str">
        <f>+Identification!$C$4</f>
        <v>100000001</v>
      </c>
      <c r="B3580" s="153" t="s">
        <v>356</v>
      </c>
      <c r="C3580" s="11" t="s">
        <v>249</v>
      </c>
      <c r="D3580" s="89" t="str">
        <f t="shared" si="377"/>
        <v>ChambresP</v>
      </c>
      <c r="E3580" s="90">
        <f>HLOOKUP(D3580,Analytique_compte!$A$3:$S$4,2,FALSE)</f>
        <v>12</v>
      </c>
      <c r="F3580" s="90" t="str">
        <f t="shared" si="375"/>
        <v>Analytique_compte_PCC79_ChambresP</v>
      </c>
      <c r="G3580" s="154">
        <f t="shared" si="376"/>
        <v>0</v>
      </c>
    </row>
    <row r="3581" spans="1:7" ht="26.4" x14ac:dyDescent="0.25">
      <c r="A3581" s="153" t="str">
        <f>+Identification!$C$4</f>
        <v>100000001</v>
      </c>
      <c r="B3581" s="153" t="s">
        <v>356</v>
      </c>
      <c r="C3581" s="11" t="s">
        <v>250</v>
      </c>
      <c r="D3581" s="89" t="str">
        <f t="shared" si="377"/>
        <v>ChambresP</v>
      </c>
      <c r="E3581" s="90">
        <f>HLOOKUP(D3581,Analytique_compte!$A$3:$S$4,2,FALSE)</f>
        <v>12</v>
      </c>
      <c r="F3581" s="90" t="str">
        <f t="shared" si="375"/>
        <v>Analytique_compte_PCC80_ChambresP</v>
      </c>
      <c r="G3581" s="154">
        <f t="shared" si="376"/>
        <v>0</v>
      </c>
    </row>
    <row r="3582" spans="1:7" ht="26.4" x14ac:dyDescent="0.25">
      <c r="A3582" s="153" t="str">
        <f>+Identification!$C$4</f>
        <v>100000001</v>
      </c>
      <c r="B3582" s="153" t="s">
        <v>356</v>
      </c>
      <c r="C3582" s="11" t="s">
        <v>251</v>
      </c>
      <c r="D3582" s="89" t="str">
        <f t="shared" si="377"/>
        <v>ChambresP</v>
      </c>
      <c r="E3582" s="90">
        <f>HLOOKUP(D3582,Analytique_compte!$A$3:$S$4,2,FALSE)</f>
        <v>12</v>
      </c>
      <c r="F3582" s="90" t="str">
        <f t="shared" si="375"/>
        <v>Analytique_compte_PCC81_ChambresP</v>
      </c>
      <c r="G3582" s="154">
        <f t="shared" si="376"/>
        <v>0</v>
      </c>
    </row>
    <row r="3583" spans="1:7" ht="26.4" x14ac:dyDescent="0.25">
      <c r="A3583" s="153" t="str">
        <f>+Identification!$C$4</f>
        <v>100000001</v>
      </c>
      <c r="B3583" s="153" t="s">
        <v>356</v>
      </c>
      <c r="C3583" s="11" t="s">
        <v>252</v>
      </c>
      <c r="D3583" s="89" t="str">
        <f t="shared" si="377"/>
        <v>ChambresP</v>
      </c>
      <c r="E3583" s="90">
        <f>HLOOKUP(D3583,Analytique_compte!$A$3:$S$4,2,FALSE)</f>
        <v>12</v>
      </c>
      <c r="F3583" s="90" t="str">
        <f t="shared" si="375"/>
        <v>Analytique_compte_PCC82_ChambresP</v>
      </c>
      <c r="G3583" s="154">
        <f t="shared" si="376"/>
        <v>0</v>
      </c>
    </row>
    <row r="3584" spans="1:7" ht="26.4" x14ac:dyDescent="0.25">
      <c r="A3584" s="153" t="str">
        <f>+Identification!$C$4</f>
        <v>100000001</v>
      </c>
      <c r="B3584" s="153" t="s">
        <v>356</v>
      </c>
      <c r="C3584" s="11" t="s">
        <v>253</v>
      </c>
      <c r="D3584" s="89" t="str">
        <f t="shared" si="377"/>
        <v>ChambresP</v>
      </c>
      <c r="E3584" s="90">
        <f>HLOOKUP(D3584,Analytique_compte!$A$3:$S$4,2,FALSE)</f>
        <v>12</v>
      </c>
      <c r="F3584" s="90" t="str">
        <f t="shared" si="375"/>
        <v>Analytique_compte_PCC83_ChambresP</v>
      </c>
      <c r="G3584" s="154">
        <f t="shared" si="376"/>
        <v>0</v>
      </c>
    </row>
    <row r="3585" spans="1:7" ht="26.4" x14ac:dyDescent="0.25">
      <c r="A3585" s="153" t="str">
        <f>+Identification!$C$4</f>
        <v>100000001</v>
      </c>
      <c r="B3585" s="153" t="s">
        <v>356</v>
      </c>
      <c r="C3585" s="11" t="s">
        <v>254</v>
      </c>
      <c r="D3585" s="89" t="str">
        <f t="shared" si="377"/>
        <v>ChambresP</v>
      </c>
      <c r="E3585" s="90">
        <f>HLOOKUP(D3585,Analytique_compte!$A$3:$S$4,2,FALSE)</f>
        <v>12</v>
      </c>
      <c r="F3585" s="90" t="str">
        <f t="shared" si="375"/>
        <v>Analytique_compte_PCC84_ChambresP</v>
      </c>
      <c r="G3585" s="154">
        <f t="shared" si="376"/>
        <v>0</v>
      </c>
    </row>
    <row r="3586" spans="1:7" ht="26.4" x14ac:dyDescent="0.25">
      <c r="A3586" s="153" t="str">
        <f>+Identification!$C$4</f>
        <v>100000001</v>
      </c>
      <c r="B3586" s="153" t="s">
        <v>356</v>
      </c>
      <c r="C3586" s="11" t="s">
        <v>255</v>
      </c>
      <c r="D3586" s="89" t="str">
        <f t="shared" si="377"/>
        <v>ChambresP</v>
      </c>
      <c r="E3586" s="90">
        <f>HLOOKUP(D3586,Analytique_compte!$A$3:$S$4,2,FALSE)</f>
        <v>12</v>
      </c>
      <c r="F3586" s="90" t="str">
        <f t="shared" si="375"/>
        <v>Analytique_compte_PCC85_ChambresP</v>
      </c>
      <c r="G3586" s="154">
        <f t="shared" si="376"/>
        <v>0</v>
      </c>
    </row>
    <row r="3587" spans="1:7" ht="26.4" x14ac:dyDescent="0.25">
      <c r="A3587" s="153" t="str">
        <f>+Identification!$C$4</f>
        <v>100000001</v>
      </c>
      <c r="B3587" s="153" t="s">
        <v>356</v>
      </c>
      <c r="C3587" s="11" t="s">
        <v>256</v>
      </c>
      <c r="D3587" s="89" t="str">
        <f t="shared" si="377"/>
        <v>ChambresP</v>
      </c>
      <c r="E3587" s="90">
        <f>HLOOKUP(D3587,Analytique_compte!$A$3:$S$4,2,FALSE)</f>
        <v>12</v>
      </c>
      <c r="F3587" s="90" t="str">
        <f t="shared" si="375"/>
        <v>Analytique_compte_PCC86_ChambresP</v>
      </c>
      <c r="G3587" s="154">
        <f t="shared" si="376"/>
        <v>0</v>
      </c>
    </row>
    <row r="3588" spans="1:7" ht="26.4" x14ac:dyDescent="0.25">
      <c r="A3588" s="153" t="str">
        <f>+Identification!$C$4</f>
        <v>100000001</v>
      </c>
      <c r="B3588" s="153" t="s">
        <v>356</v>
      </c>
      <c r="C3588" s="11" t="s">
        <v>257</v>
      </c>
      <c r="D3588" s="89" t="str">
        <f t="shared" si="377"/>
        <v>ChambresP</v>
      </c>
      <c r="E3588" s="90">
        <f>HLOOKUP(D3588,Analytique_compte!$A$3:$S$4,2,FALSE)</f>
        <v>12</v>
      </c>
      <c r="F3588" s="90" t="str">
        <f t="shared" si="375"/>
        <v>Analytique_compte_PCC87_ChambresP</v>
      </c>
      <c r="G3588" s="154">
        <f t="shared" si="376"/>
        <v>0</v>
      </c>
    </row>
    <row r="3589" spans="1:7" ht="26.4" x14ac:dyDescent="0.25">
      <c r="A3589" s="153" t="str">
        <f>+Identification!$C$4</f>
        <v>100000001</v>
      </c>
      <c r="B3589" s="153" t="s">
        <v>356</v>
      </c>
      <c r="C3589" s="11" t="s">
        <v>258</v>
      </c>
      <c r="D3589" s="89" t="str">
        <f t="shared" si="377"/>
        <v>ChambresP</v>
      </c>
      <c r="E3589" s="90">
        <f>HLOOKUP(D3589,Analytique_compte!$A$3:$S$4,2,FALSE)</f>
        <v>12</v>
      </c>
      <c r="F3589" s="90" t="str">
        <f t="shared" si="375"/>
        <v>Analytique_compte_PCC88_ChambresP</v>
      </c>
      <c r="G3589" s="154">
        <f t="shared" si="376"/>
        <v>0</v>
      </c>
    </row>
    <row r="3590" spans="1:7" ht="26.4" x14ac:dyDescent="0.25">
      <c r="A3590" s="153" t="str">
        <f>+Identification!$C$4</f>
        <v>100000001</v>
      </c>
      <c r="B3590" s="153" t="s">
        <v>356</v>
      </c>
      <c r="C3590" s="11" t="s">
        <v>259</v>
      </c>
      <c r="D3590" s="89" t="str">
        <f t="shared" si="377"/>
        <v>ChambresP</v>
      </c>
      <c r="E3590" s="90">
        <f>HLOOKUP(D3590,Analytique_compte!$A$3:$S$4,2,FALSE)</f>
        <v>12</v>
      </c>
      <c r="F3590" s="90" t="str">
        <f t="shared" si="375"/>
        <v>Analytique_compte_PCC89_ChambresP</v>
      </c>
      <c r="G3590" s="154">
        <f t="shared" si="376"/>
        <v>0</v>
      </c>
    </row>
    <row r="3591" spans="1:7" ht="26.4" x14ac:dyDescent="0.25">
      <c r="A3591" s="153" t="str">
        <f>+Identification!$C$4</f>
        <v>100000001</v>
      </c>
      <c r="B3591" s="153" t="s">
        <v>356</v>
      </c>
      <c r="C3591" s="11" t="s">
        <v>260</v>
      </c>
      <c r="D3591" s="89" t="str">
        <f t="shared" si="377"/>
        <v>ChambresP</v>
      </c>
      <c r="E3591" s="90">
        <f>HLOOKUP(D3591,Analytique_compte!$A$3:$S$4,2,FALSE)</f>
        <v>12</v>
      </c>
      <c r="F3591" s="90" t="str">
        <f t="shared" si="375"/>
        <v>Analytique_compte_PCC90_ChambresP</v>
      </c>
      <c r="G3591" s="154">
        <f t="shared" si="376"/>
        <v>0</v>
      </c>
    </row>
    <row r="3592" spans="1:7" ht="26.4" x14ac:dyDescent="0.25">
      <c r="A3592" s="153" t="str">
        <f>+Identification!$C$4</f>
        <v>100000001</v>
      </c>
      <c r="B3592" s="153" t="s">
        <v>356</v>
      </c>
      <c r="C3592" s="11" t="s">
        <v>261</v>
      </c>
      <c r="D3592" s="89" t="str">
        <f t="shared" si="377"/>
        <v>ChambresP</v>
      </c>
      <c r="E3592" s="90">
        <f>HLOOKUP(D3592,Analytique_compte!$A$3:$S$4,2,FALSE)</f>
        <v>12</v>
      </c>
      <c r="F3592" s="90" t="str">
        <f t="shared" si="375"/>
        <v>Analytique_compte_PCC91_ChambresP</v>
      </c>
      <c r="G3592" s="154">
        <f t="shared" si="376"/>
        <v>0</v>
      </c>
    </row>
    <row r="3593" spans="1:7" ht="26.4" x14ac:dyDescent="0.25">
      <c r="A3593" s="153" t="str">
        <f>+Identification!$C$4</f>
        <v>100000001</v>
      </c>
      <c r="B3593" s="153" t="s">
        <v>356</v>
      </c>
      <c r="C3593" s="11" t="s">
        <v>262</v>
      </c>
      <c r="D3593" s="89" t="str">
        <f t="shared" si="377"/>
        <v>ChambresP</v>
      </c>
      <c r="E3593" s="90">
        <f>HLOOKUP(D3593,Analytique_compte!$A$3:$S$4,2,FALSE)</f>
        <v>12</v>
      </c>
      <c r="F3593" s="90" t="str">
        <f t="shared" si="375"/>
        <v>Analytique_compte_PCC92_ChambresP</v>
      </c>
      <c r="G3593" s="154">
        <f t="shared" si="376"/>
        <v>0</v>
      </c>
    </row>
    <row r="3594" spans="1:7" ht="26.4" x14ac:dyDescent="0.25">
      <c r="A3594" s="153" t="str">
        <f>+Identification!$C$4</f>
        <v>100000001</v>
      </c>
      <c r="B3594" s="153" t="s">
        <v>356</v>
      </c>
      <c r="C3594" s="11" t="s">
        <v>263</v>
      </c>
      <c r="D3594" s="89" t="str">
        <f t="shared" si="377"/>
        <v>ChambresP</v>
      </c>
      <c r="E3594" s="90">
        <f>HLOOKUP(D3594,Analytique_compte!$A$3:$S$4,2,FALSE)</f>
        <v>12</v>
      </c>
      <c r="F3594" s="90" t="str">
        <f t="shared" si="375"/>
        <v>Analytique_compte_PCC93_ChambresP</v>
      </c>
      <c r="G3594" s="154">
        <f t="shared" si="376"/>
        <v>0</v>
      </c>
    </row>
    <row r="3595" spans="1:7" ht="26.4" x14ac:dyDescent="0.25">
      <c r="A3595" s="153" t="str">
        <f>+Identification!$C$4</f>
        <v>100000001</v>
      </c>
      <c r="B3595" s="153" t="s">
        <v>356</v>
      </c>
      <c r="C3595" s="11" t="s">
        <v>264</v>
      </c>
      <c r="D3595" s="89" t="str">
        <f t="shared" si="377"/>
        <v>ChambresP</v>
      </c>
      <c r="E3595" s="90">
        <f>HLOOKUP(D3595,Analytique_compte!$A$3:$S$4,2,FALSE)</f>
        <v>12</v>
      </c>
      <c r="F3595" s="90" t="str">
        <f t="shared" ref="F3595:F3604" si="378">CONCATENATE(B3595,"_",C3595,"_",D3595)</f>
        <v>Analytique_compte_PCC94_ChambresP</v>
      </c>
      <c r="G3595" s="154">
        <f t="shared" ref="G3595:G3604" si="379">VLOOKUP(C3595,ana_compte,E3595,FALSE)</f>
        <v>0</v>
      </c>
    </row>
    <row r="3596" spans="1:7" ht="26.4" x14ac:dyDescent="0.25">
      <c r="A3596" s="153" t="str">
        <f>+Identification!$C$4</f>
        <v>100000001</v>
      </c>
      <c r="B3596" s="153" t="s">
        <v>356</v>
      </c>
      <c r="C3596" s="11" t="s">
        <v>435</v>
      </c>
      <c r="D3596" s="89" t="str">
        <f t="shared" si="377"/>
        <v>ChambresP</v>
      </c>
      <c r="E3596" s="90">
        <f>HLOOKUP(D3596,Analytique_compte!$A$3:$S$4,2,FALSE)</f>
        <v>12</v>
      </c>
      <c r="F3596" s="90" t="str">
        <f t="shared" si="378"/>
        <v>Analytique_compte_PCC95_ChambresP</v>
      </c>
      <c r="G3596" s="154">
        <f t="shared" si="379"/>
        <v>0</v>
      </c>
    </row>
    <row r="3597" spans="1:7" ht="26.4" x14ac:dyDescent="0.25">
      <c r="A3597" s="153" t="str">
        <f>+Identification!$C$4</f>
        <v>100000001</v>
      </c>
      <c r="B3597" s="153" t="s">
        <v>356</v>
      </c>
      <c r="C3597" s="11" t="s">
        <v>436</v>
      </c>
      <c r="D3597" s="89" t="str">
        <f t="shared" si="377"/>
        <v>ChambresP</v>
      </c>
      <c r="E3597" s="90">
        <f>HLOOKUP(D3597,Analytique_compte!$A$3:$S$4,2,FALSE)</f>
        <v>12</v>
      </c>
      <c r="F3597" s="90" t="str">
        <f t="shared" si="378"/>
        <v>Analytique_compte_PCC96_ChambresP</v>
      </c>
      <c r="G3597" s="154">
        <f t="shared" si="379"/>
        <v>0</v>
      </c>
    </row>
    <row r="3598" spans="1:7" ht="26.4" x14ac:dyDescent="0.25">
      <c r="A3598" s="153" t="str">
        <f>+Identification!$C$4</f>
        <v>100000001</v>
      </c>
      <c r="B3598" s="153" t="s">
        <v>356</v>
      </c>
      <c r="C3598" s="11" t="s">
        <v>437</v>
      </c>
      <c r="D3598" s="89" t="str">
        <f t="shared" si="377"/>
        <v>ChambresP</v>
      </c>
      <c r="E3598" s="90">
        <f>HLOOKUP(D3598,Analytique_compte!$A$3:$S$4,2,FALSE)</f>
        <v>12</v>
      </c>
      <c r="F3598" s="90" t="str">
        <f t="shared" si="378"/>
        <v>Analytique_compte_PCC97_ChambresP</v>
      </c>
      <c r="G3598" s="154">
        <f t="shared" si="379"/>
        <v>0</v>
      </c>
    </row>
    <row r="3599" spans="1:7" ht="26.4" x14ac:dyDescent="0.25">
      <c r="A3599" s="153" t="str">
        <f>+Identification!$C$4</f>
        <v>100000001</v>
      </c>
      <c r="B3599" s="153" t="s">
        <v>356</v>
      </c>
      <c r="C3599" s="11" t="s">
        <v>438</v>
      </c>
      <c r="D3599" s="89" t="str">
        <f t="shared" si="377"/>
        <v>ChambresP</v>
      </c>
      <c r="E3599" s="90">
        <f>HLOOKUP(D3599,Analytique_compte!$A$3:$S$4,2,FALSE)</f>
        <v>12</v>
      </c>
      <c r="F3599" s="90" t="str">
        <f t="shared" si="378"/>
        <v>Analytique_compte_PCC98_ChambresP</v>
      </c>
      <c r="G3599" s="154">
        <f t="shared" si="379"/>
        <v>0</v>
      </c>
    </row>
    <row r="3600" spans="1:7" ht="26.4" x14ac:dyDescent="0.25">
      <c r="A3600" s="153" t="str">
        <f>+Identification!$C$4</f>
        <v>100000001</v>
      </c>
      <c r="B3600" s="153" t="s">
        <v>356</v>
      </c>
      <c r="C3600" s="11" t="s">
        <v>439</v>
      </c>
      <c r="D3600" s="89" t="str">
        <f t="shared" si="377"/>
        <v>ChambresP</v>
      </c>
      <c r="E3600" s="90">
        <f>HLOOKUP(D3600,Analytique_compte!$A$3:$S$4,2,FALSE)</f>
        <v>12</v>
      </c>
      <c r="F3600" s="90" t="str">
        <f t="shared" si="378"/>
        <v>Analytique_compte_PCC99_ChambresP</v>
      </c>
      <c r="G3600" s="154">
        <f t="shared" si="379"/>
        <v>0</v>
      </c>
    </row>
    <row r="3601" spans="1:7" ht="26.4" x14ac:dyDescent="0.25">
      <c r="A3601" s="153" t="str">
        <f>+Identification!$C$4</f>
        <v>100000001</v>
      </c>
      <c r="B3601" s="153" t="s">
        <v>356</v>
      </c>
      <c r="C3601" s="11" t="s">
        <v>440</v>
      </c>
      <c r="D3601" s="89" t="str">
        <f t="shared" si="377"/>
        <v>ChambresP</v>
      </c>
      <c r="E3601" s="90">
        <f>HLOOKUP(D3601,Analytique_compte!$A$3:$S$4,2,FALSE)</f>
        <v>12</v>
      </c>
      <c r="F3601" s="90" t="str">
        <f t="shared" si="378"/>
        <v>Analytique_compte_PCC100_ChambresP</v>
      </c>
      <c r="G3601" s="154">
        <f t="shared" si="379"/>
        <v>0</v>
      </c>
    </row>
    <row r="3602" spans="1:7" ht="26.4" x14ac:dyDescent="0.25">
      <c r="A3602" s="153" t="str">
        <f>+Identification!$C$4</f>
        <v>100000001</v>
      </c>
      <c r="B3602" s="153" t="s">
        <v>356</v>
      </c>
      <c r="C3602" s="11" t="s">
        <v>441</v>
      </c>
      <c r="D3602" s="89" t="str">
        <f t="shared" si="377"/>
        <v>ChambresP</v>
      </c>
      <c r="E3602" s="90">
        <f>HLOOKUP(D3602,Analytique_compte!$A$3:$S$4,2,FALSE)</f>
        <v>12</v>
      </c>
      <c r="F3602" s="90" t="str">
        <f t="shared" si="378"/>
        <v>Analytique_compte_PCC101_ChambresP</v>
      </c>
      <c r="G3602" s="154">
        <f t="shared" si="379"/>
        <v>0</v>
      </c>
    </row>
    <row r="3603" spans="1:7" ht="26.4" x14ac:dyDescent="0.25">
      <c r="A3603" s="153" t="str">
        <f>+Identification!$C$4</f>
        <v>100000001</v>
      </c>
      <c r="B3603" s="153" t="s">
        <v>356</v>
      </c>
      <c r="C3603" s="11" t="s">
        <v>442</v>
      </c>
      <c r="D3603" s="89" t="str">
        <f t="shared" si="377"/>
        <v>ChambresP</v>
      </c>
      <c r="E3603" s="90">
        <f>HLOOKUP(D3603,Analytique_compte!$A$3:$S$4,2,FALSE)</f>
        <v>12</v>
      </c>
      <c r="F3603" s="90" t="str">
        <f t="shared" si="378"/>
        <v>Analytique_compte_PCC102_ChambresP</v>
      </c>
      <c r="G3603" s="154">
        <f t="shared" si="379"/>
        <v>0</v>
      </c>
    </row>
    <row r="3604" spans="1:7" ht="26.4" x14ac:dyDescent="0.25">
      <c r="A3604" s="153" t="str">
        <f>+Identification!$C$4</f>
        <v>100000001</v>
      </c>
      <c r="B3604" s="153" t="s">
        <v>356</v>
      </c>
      <c r="C3604" s="11" t="s">
        <v>443</v>
      </c>
      <c r="D3604" s="89" t="str">
        <f t="shared" si="377"/>
        <v>ChambresP</v>
      </c>
      <c r="E3604" s="90">
        <f>HLOOKUP(D3604,Analytique_compte!$A$3:$S$4,2,FALSE)</f>
        <v>12</v>
      </c>
      <c r="F3604" s="90" t="str">
        <f t="shared" si="378"/>
        <v>Analytique_compte_PCC103_ChambresP</v>
      </c>
      <c r="G3604" s="154">
        <f t="shared" si="379"/>
        <v>0</v>
      </c>
    </row>
    <row r="3605" spans="1:7" ht="26.4" x14ac:dyDescent="0.25">
      <c r="A3605" s="153" t="str">
        <f>+Identification!$C$4</f>
        <v>100000001</v>
      </c>
      <c r="B3605" s="153" t="s">
        <v>356</v>
      </c>
      <c r="C3605" s="11" t="s">
        <v>444</v>
      </c>
      <c r="D3605" s="89" t="str">
        <f t="shared" si="377"/>
        <v>ChambresP</v>
      </c>
      <c r="E3605" s="90">
        <f>HLOOKUP(D3605,Analytique_compte!$A$3:$S$4,2,FALSE)</f>
        <v>12</v>
      </c>
      <c r="F3605" s="90" t="str">
        <f t="shared" ref="F3605:F3610" si="380">CONCATENATE(B3605,"_",C3605,"_",D3605)</f>
        <v>Analytique_compte_PCC104_ChambresP</v>
      </c>
      <c r="G3605" s="154">
        <f t="shared" ref="G3605:G3610" si="381">VLOOKUP(C3605,ana_compte,E3605,FALSE)</f>
        <v>0</v>
      </c>
    </row>
    <row r="3606" spans="1:7" ht="26.4" x14ac:dyDescent="0.25">
      <c r="A3606" s="153" t="str">
        <f>+Identification!$C$4</f>
        <v>100000001</v>
      </c>
      <c r="B3606" s="153" t="s">
        <v>356</v>
      </c>
      <c r="C3606" s="11" t="s">
        <v>659</v>
      </c>
      <c r="D3606" s="89" t="str">
        <f t="shared" si="377"/>
        <v>ChambresP</v>
      </c>
      <c r="E3606" s="90">
        <f>HLOOKUP(D3606,Analytique_compte!$A$3:$S$4,2,FALSE)</f>
        <v>12</v>
      </c>
      <c r="F3606" s="90" t="str">
        <f t="shared" si="380"/>
        <v>Analytique_compte_PCC105_ChambresP</v>
      </c>
      <c r="G3606" s="154">
        <f t="shared" si="381"/>
        <v>0</v>
      </c>
    </row>
    <row r="3607" spans="1:7" ht="26.4" x14ac:dyDescent="0.25">
      <c r="A3607" s="153" t="str">
        <f>+Identification!$C$4</f>
        <v>100000001</v>
      </c>
      <c r="B3607" s="153" t="s">
        <v>356</v>
      </c>
      <c r="C3607" s="11" t="s">
        <v>660</v>
      </c>
      <c r="D3607" s="89" t="str">
        <f t="shared" si="377"/>
        <v>ChambresP</v>
      </c>
      <c r="E3607" s="90">
        <f>HLOOKUP(D3607,Analytique_compte!$A$3:$S$4,2,FALSE)</f>
        <v>12</v>
      </c>
      <c r="F3607" s="90" t="str">
        <f t="shared" si="380"/>
        <v>Analytique_compte_PCC106_ChambresP</v>
      </c>
      <c r="G3607" s="154">
        <f t="shared" si="381"/>
        <v>0</v>
      </c>
    </row>
    <row r="3608" spans="1:7" ht="26.4" x14ac:dyDescent="0.25">
      <c r="A3608" s="153" t="str">
        <f>+Identification!$C$4</f>
        <v>100000001</v>
      </c>
      <c r="B3608" s="153" t="s">
        <v>356</v>
      </c>
      <c r="C3608" s="11" t="s">
        <v>661</v>
      </c>
      <c r="D3608" s="89" t="str">
        <f t="shared" si="377"/>
        <v>ChambresP</v>
      </c>
      <c r="E3608" s="90">
        <f>HLOOKUP(D3608,Analytique_compte!$A$3:$S$4,2,FALSE)</f>
        <v>12</v>
      </c>
      <c r="F3608" s="90" t="str">
        <f t="shared" si="380"/>
        <v>Analytique_compte_PCC107_ChambresP</v>
      </c>
      <c r="G3608" s="154">
        <f t="shared" si="381"/>
        <v>0</v>
      </c>
    </row>
    <row r="3609" spans="1:7" ht="26.4" x14ac:dyDescent="0.25">
      <c r="A3609" s="153" t="str">
        <f>+Identification!$C$4</f>
        <v>100000001</v>
      </c>
      <c r="B3609" s="153" t="s">
        <v>356</v>
      </c>
      <c r="C3609" s="11" t="s">
        <v>662</v>
      </c>
      <c r="D3609" s="89" t="str">
        <f t="shared" si="377"/>
        <v>ChambresP</v>
      </c>
      <c r="E3609" s="90">
        <f>HLOOKUP(D3609,Analytique_compte!$A$3:$S$4,2,FALSE)</f>
        <v>12</v>
      </c>
      <c r="F3609" s="90" t="str">
        <f t="shared" si="380"/>
        <v>Analytique_compte_PCC108_ChambresP</v>
      </c>
      <c r="G3609" s="154">
        <f t="shared" si="381"/>
        <v>0</v>
      </c>
    </row>
    <row r="3610" spans="1:7" ht="26.4" x14ac:dyDescent="0.25">
      <c r="A3610" s="153" t="str">
        <f>+Identification!$C$4</f>
        <v>100000001</v>
      </c>
      <c r="B3610" s="153" t="s">
        <v>356</v>
      </c>
      <c r="C3610" s="11" t="s">
        <v>663</v>
      </c>
      <c r="D3610" s="89" t="str">
        <f t="shared" si="377"/>
        <v>ChambresP</v>
      </c>
      <c r="E3610" s="90">
        <f>HLOOKUP(D3610,Analytique_compte!$A$3:$S$4,2,FALSE)</f>
        <v>12</v>
      </c>
      <c r="F3610" s="90" t="str">
        <f t="shared" si="380"/>
        <v>Analytique_compte_PCC109_ChambresP</v>
      </c>
      <c r="G3610" s="154">
        <f t="shared" si="381"/>
        <v>0</v>
      </c>
    </row>
    <row r="3611" spans="1:7" ht="26.4" x14ac:dyDescent="0.25">
      <c r="A3611" s="153" t="str">
        <f>+Identification!$C$4</f>
        <v>100000001</v>
      </c>
      <c r="B3611" s="153" t="s">
        <v>356</v>
      </c>
      <c r="C3611" s="11" t="s">
        <v>265</v>
      </c>
      <c r="D3611" s="89" t="str">
        <f>+D3594</f>
        <v>ChambresP</v>
      </c>
      <c r="E3611" s="90">
        <f>HLOOKUP(D3611,Analytique_compte!$A$3:$S$4,2,FALSE)</f>
        <v>12</v>
      </c>
      <c r="F3611" s="90" t="str">
        <f t="shared" si="375"/>
        <v>Analytique_compte_pcctot_ChambresP</v>
      </c>
      <c r="G3611" s="154">
        <f t="shared" si="376"/>
        <v>0</v>
      </c>
    </row>
    <row r="3612" spans="1:7" ht="26.4" x14ac:dyDescent="0.25">
      <c r="A3612" s="153" t="str">
        <f>+Identification!$C$4</f>
        <v>100000001</v>
      </c>
      <c r="B3612" s="153" t="s">
        <v>356</v>
      </c>
      <c r="C3612" s="48" t="s">
        <v>92</v>
      </c>
      <c r="D3612" s="89" t="str">
        <f t="shared" si="377"/>
        <v>ChambresP</v>
      </c>
      <c r="E3612" s="90">
        <f>HLOOKUP(D3612,Analytique_compte!$A$3:$S$4,2,FALSE)</f>
        <v>12</v>
      </c>
      <c r="F3612" s="90" t="str">
        <f t="shared" si="375"/>
        <v>Analytique_compte_PCP1_ChambresP</v>
      </c>
      <c r="G3612" s="154">
        <f t="shared" si="376"/>
        <v>0</v>
      </c>
    </row>
    <row r="3613" spans="1:7" ht="26.4" x14ac:dyDescent="0.25">
      <c r="A3613" s="153" t="str">
        <f>+Identification!$C$4</f>
        <v>100000001</v>
      </c>
      <c r="B3613" s="153" t="s">
        <v>356</v>
      </c>
      <c r="C3613" s="48" t="s">
        <v>93</v>
      </c>
      <c r="D3613" s="89" t="str">
        <f t="shared" si="377"/>
        <v>ChambresP</v>
      </c>
      <c r="E3613" s="90">
        <f>HLOOKUP(D3613,Analytique_compte!$A$3:$S$4,2,FALSE)</f>
        <v>12</v>
      </c>
      <c r="F3613" s="90" t="str">
        <f t="shared" si="375"/>
        <v>Analytique_compte_PCP2_ChambresP</v>
      </c>
      <c r="G3613" s="154">
        <f t="shared" si="376"/>
        <v>0</v>
      </c>
    </row>
    <row r="3614" spans="1:7" ht="26.4" x14ac:dyDescent="0.25">
      <c r="A3614" s="153" t="str">
        <f>+Identification!$C$4</f>
        <v>100000001</v>
      </c>
      <c r="B3614" s="153" t="s">
        <v>356</v>
      </c>
      <c r="C3614" s="48" t="s">
        <v>94</v>
      </c>
      <c r="D3614" s="89" t="str">
        <f t="shared" si="377"/>
        <v>ChambresP</v>
      </c>
      <c r="E3614" s="90">
        <f>HLOOKUP(D3614,Analytique_compte!$A$3:$S$4,2,FALSE)</f>
        <v>12</v>
      </c>
      <c r="F3614" s="90" t="str">
        <f t="shared" si="375"/>
        <v>Analytique_compte_PCP3_ChambresP</v>
      </c>
      <c r="G3614" s="154">
        <f t="shared" si="376"/>
        <v>0</v>
      </c>
    </row>
    <row r="3615" spans="1:7" ht="26.4" x14ac:dyDescent="0.25">
      <c r="A3615" s="153" t="str">
        <f>+Identification!$C$4</f>
        <v>100000001</v>
      </c>
      <c r="B3615" s="153" t="s">
        <v>356</v>
      </c>
      <c r="C3615" s="48" t="s">
        <v>95</v>
      </c>
      <c r="D3615" s="89" t="str">
        <f t="shared" si="377"/>
        <v>ChambresP</v>
      </c>
      <c r="E3615" s="90">
        <f>HLOOKUP(D3615,Analytique_compte!$A$3:$S$4,2,FALSE)</f>
        <v>12</v>
      </c>
      <c r="F3615" s="90" t="str">
        <f t="shared" si="375"/>
        <v>Analytique_compte_PCP4_ChambresP</v>
      </c>
      <c r="G3615" s="154">
        <f t="shared" si="376"/>
        <v>0</v>
      </c>
    </row>
    <row r="3616" spans="1:7" ht="26.4" x14ac:dyDescent="0.25">
      <c r="A3616" s="153" t="str">
        <f>+Identification!$C$4</f>
        <v>100000001</v>
      </c>
      <c r="B3616" s="153" t="s">
        <v>356</v>
      </c>
      <c r="C3616" s="48" t="s">
        <v>96</v>
      </c>
      <c r="D3616" s="89" t="str">
        <f t="shared" si="377"/>
        <v>ChambresP</v>
      </c>
      <c r="E3616" s="90">
        <f>HLOOKUP(D3616,Analytique_compte!$A$3:$S$4,2,FALSE)</f>
        <v>12</v>
      </c>
      <c r="F3616" s="90" t="str">
        <f t="shared" si="375"/>
        <v>Analytique_compte_PCP5_ChambresP</v>
      </c>
      <c r="G3616" s="154">
        <f t="shared" si="376"/>
        <v>0</v>
      </c>
    </row>
    <row r="3617" spans="1:7" ht="26.4" x14ac:dyDescent="0.25">
      <c r="A3617" s="153" t="str">
        <f>+Identification!$C$4</f>
        <v>100000001</v>
      </c>
      <c r="B3617" s="153" t="s">
        <v>356</v>
      </c>
      <c r="C3617" s="48" t="s">
        <v>97</v>
      </c>
      <c r="D3617" s="89" t="str">
        <f t="shared" si="377"/>
        <v>ChambresP</v>
      </c>
      <c r="E3617" s="90">
        <f>HLOOKUP(D3617,Analytique_compte!$A$3:$S$4,2,FALSE)</f>
        <v>12</v>
      </c>
      <c r="F3617" s="90" t="str">
        <f t="shared" si="375"/>
        <v>Analytique_compte_PCP6_ChambresP</v>
      </c>
      <c r="G3617" s="154">
        <f t="shared" si="376"/>
        <v>0</v>
      </c>
    </row>
    <row r="3618" spans="1:7" ht="26.4" x14ac:dyDescent="0.25">
      <c r="A3618" s="153" t="str">
        <f>+Identification!$C$4</f>
        <v>100000001</v>
      </c>
      <c r="B3618" s="153" t="s">
        <v>356</v>
      </c>
      <c r="C3618" s="48" t="s">
        <v>98</v>
      </c>
      <c r="D3618" s="89" t="str">
        <f t="shared" si="377"/>
        <v>ChambresP</v>
      </c>
      <c r="E3618" s="90">
        <f>HLOOKUP(D3618,Analytique_compte!$A$3:$S$4,2,FALSE)</f>
        <v>12</v>
      </c>
      <c r="F3618" s="90" t="str">
        <f t="shared" si="375"/>
        <v>Analytique_compte_PCP7_ChambresP</v>
      </c>
      <c r="G3618" s="154">
        <f t="shared" si="376"/>
        <v>0</v>
      </c>
    </row>
    <row r="3619" spans="1:7" ht="26.4" x14ac:dyDescent="0.25">
      <c r="A3619" s="153" t="str">
        <f>+Identification!$C$4</f>
        <v>100000001</v>
      </c>
      <c r="B3619" s="153" t="s">
        <v>356</v>
      </c>
      <c r="C3619" s="48" t="s">
        <v>99</v>
      </c>
      <c r="D3619" s="89" t="str">
        <f t="shared" si="377"/>
        <v>ChambresP</v>
      </c>
      <c r="E3619" s="90">
        <f>HLOOKUP(D3619,Analytique_compte!$A$3:$S$4,2,FALSE)</f>
        <v>12</v>
      </c>
      <c r="F3619" s="90" t="str">
        <f t="shared" si="375"/>
        <v>Analytique_compte_PCP8_ChambresP</v>
      </c>
      <c r="G3619" s="154">
        <f t="shared" si="376"/>
        <v>0</v>
      </c>
    </row>
    <row r="3620" spans="1:7" ht="26.4" x14ac:dyDescent="0.25">
      <c r="A3620" s="153" t="str">
        <f>+Identification!$C$4</f>
        <v>100000001</v>
      </c>
      <c r="B3620" s="153" t="s">
        <v>356</v>
      </c>
      <c r="C3620" s="48" t="s">
        <v>100</v>
      </c>
      <c r="D3620" s="89" t="str">
        <f t="shared" si="377"/>
        <v>ChambresP</v>
      </c>
      <c r="E3620" s="90">
        <f>HLOOKUP(D3620,Analytique_compte!$A$3:$S$4,2,FALSE)</f>
        <v>12</v>
      </c>
      <c r="F3620" s="90" t="str">
        <f t="shared" si="375"/>
        <v>Analytique_compte_PCP9_ChambresP</v>
      </c>
      <c r="G3620" s="154">
        <f t="shared" si="376"/>
        <v>0</v>
      </c>
    </row>
    <row r="3621" spans="1:7" ht="26.4" x14ac:dyDescent="0.25">
      <c r="A3621" s="153" t="str">
        <f>+Identification!$C$4</f>
        <v>100000001</v>
      </c>
      <c r="B3621" s="153" t="s">
        <v>356</v>
      </c>
      <c r="C3621" s="48" t="s">
        <v>101</v>
      </c>
      <c r="D3621" s="89" t="str">
        <f t="shared" si="377"/>
        <v>ChambresP</v>
      </c>
      <c r="E3621" s="90">
        <f>HLOOKUP(D3621,Analytique_compte!$A$3:$S$4,2,FALSE)</f>
        <v>12</v>
      </c>
      <c r="F3621" s="90" t="str">
        <f t="shared" si="375"/>
        <v>Analytique_compte_PCP10_ChambresP</v>
      </c>
      <c r="G3621" s="154">
        <f t="shared" si="376"/>
        <v>0</v>
      </c>
    </row>
    <row r="3622" spans="1:7" ht="26.4" x14ac:dyDescent="0.25">
      <c r="A3622" s="153" t="str">
        <f>+Identification!$C$4</f>
        <v>100000001</v>
      </c>
      <c r="B3622" s="153" t="s">
        <v>356</v>
      </c>
      <c r="C3622" s="48" t="s">
        <v>102</v>
      </c>
      <c r="D3622" s="89" t="str">
        <f t="shared" si="377"/>
        <v>ChambresP</v>
      </c>
      <c r="E3622" s="90">
        <f>HLOOKUP(D3622,Analytique_compte!$A$3:$S$4,2,FALSE)</f>
        <v>12</v>
      </c>
      <c r="F3622" s="90" t="str">
        <f t="shared" si="375"/>
        <v>Analytique_compte_PCP11_ChambresP</v>
      </c>
      <c r="G3622" s="154">
        <f t="shared" si="376"/>
        <v>0</v>
      </c>
    </row>
    <row r="3623" spans="1:7" ht="26.4" x14ac:dyDescent="0.25">
      <c r="A3623" s="153" t="str">
        <f>+Identification!$C$4</f>
        <v>100000001</v>
      </c>
      <c r="B3623" s="153" t="s">
        <v>356</v>
      </c>
      <c r="C3623" s="48" t="s">
        <v>103</v>
      </c>
      <c r="D3623" s="89" t="str">
        <f t="shared" si="377"/>
        <v>ChambresP</v>
      </c>
      <c r="E3623" s="90">
        <f>HLOOKUP(D3623,Analytique_compte!$A$3:$S$4,2,FALSE)</f>
        <v>12</v>
      </c>
      <c r="F3623" s="90" t="str">
        <f t="shared" si="375"/>
        <v>Analytique_compte_PCP12_ChambresP</v>
      </c>
      <c r="G3623" s="154">
        <f t="shared" si="376"/>
        <v>0</v>
      </c>
    </row>
    <row r="3624" spans="1:7" ht="26.4" x14ac:dyDescent="0.25">
      <c r="A3624" s="153" t="str">
        <f>+Identification!$C$4</f>
        <v>100000001</v>
      </c>
      <c r="B3624" s="153" t="s">
        <v>356</v>
      </c>
      <c r="C3624" s="48" t="s">
        <v>104</v>
      </c>
      <c r="D3624" s="89" t="str">
        <f t="shared" si="377"/>
        <v>ChambresP</v>
      </c>
      <c r="E3624" s="90">
        <f>HLOOKUP(D3624,Analytique_compte!$A$3:$S$4,2,FALSE)</f>
        <v>12</v>
      </c>
      <c r="F3624" s="90" t="str">
        <f t="shared" si="375"/>
        <v>Analytique_compte_PCP13_ChambresP</v>
      </c>
      <c r="G3624" s="154">
        <f t="shared" si="376"/>
        <v>0</v>
      </c>
    </row>
    <row r="3625" spans="1:7" ht="26.4" x14ac:dyDescent="0.25">
      <c r="A3625" s="153" t="str">
        <f>+Identification!$C$4</f>
        <v>100000001</v>
      </c>
      <c r="B3625" s="153" t="s">
        <v>356</v>
      </c>
      <c r="C3625" s="48" t="s">
        <v>105</v>
      </c>
      <c r="D3625" s="89" t="str">
        <f t="shared" si="377"/>
        <v>ChambresP</v>
      </c>
      <c r="E3625" s="90">
        <f>HLOOKUP(D3625,Analytique_compte!$A$3:$S$4,2,FALSE)</f>
        <v>12</v>
      </c>
      <c r="F3625" s="90" t="str">
        <f t="shared" si="375"/>
        <v>Analytique_compte_PCP14_ChambresP</v>
      </c>
      <c r="G3625" s="154">
        <f t="shared" si="376"/>
        <v>0</v>
      </c>
    </row>
    <row r="3626" spans="1:7" ht="26.4" x14ac:dyDescent="0.25">
      <c r="A3626" s="153" t="str">
        <f>+Identification!$C$4</f>
        <v>100000001</v>
      </c>
      <c r="B3626" s="153" t="s">
        <v>356</v>
      </c>
      <c r="C3626" s="48" t="s">
        <v>106</v>
      </c>
      <c r="D3626" s="89" t="str">
        <f t="shared" si="377"/>
        <v>ChambresP</v>
      </c>
      <c r="E3626" s="90">
        <f>HLOOKUP(D3626,Analytique_compte!$A$3:$S$4,2,FALSE)</f>
        <v>12</v>
      </c>
      <c r="F3626" s="90" t="str">
        <f t="shared" ref="F3626:F3689" si="382">CONCATENATE(B3626,"_",C3626,"_",D3626)</f>
        <v>Analytique_compte_PCP15_ChambresP</v>
      </c>
      <c r="G3626" s="154">
        <f t="shared" si="376"/>
        <v>0</v>
      </c>
    </row>
    <row r="3627" spans="1:7" ht="26.4" x14ac:dyDescent="0.25">
      <c r="A3627" s="153" t="str">
        <f>+Identification!$C$4</f>
        <v>100000001</v>
      </c>
      <c r="B3627" s="153" t="s">
        <v>356</v>
      </c>
      <c r="C3627" s="48" t="s">
        <v>107</v>
      </c>
      <c r="D3627" s="89" t="str">
        <f t="shared" si="377"/>
        <v>ChambresP</v>
      </c>
      <c r="E3627" s="90">
        <f>HLOOKUP(D3627,Analytique_compte!$A$3:$S$4,2,FALSE)</f>
        <v>12</v>
      </c>
      <c r="F3627" s="90" t="str">
        <f t="shared" si="382"/>
        <v>Analytique_compte_PCP16_ChambresP</v>
      </c>
      <c r="G3627" s="154">
        <f t="shared" si="376"/>
        <v>0</v>
      </c>
    </row>
    <row r="3628" spans="1:7" ht="26.4" x14ac:dyDescent="0.25">
      <c r="A3628" s="153" t="str">
        <f>+Identification!$C$4</f>
        <v>100000001</v>
      </c>
      <c r="B3628" s="153" t="s">
        <v>356</v>
      </c>
      <c r="C3628" s="48" t="s">
        <v>108</v>
      </c>
      <c r="D3628" s="89" t="str">
        <f t="shared" si="377"/>
        <v>ChambresP</v>
      </c>
      <c r="E3628" s="90">
        <f>HLOOKUP(D3628,Analytique_compte!$A$3:$S$4,2,FALSE)</f>
        <v>12</v>
      </c>
      <c r="F3628" s="90" t="str">
        <f t="shared" si="382"/>
        <v>Analytique_compte_PCP17_ChambresP</v>
      </c>
      <c r="G3628" s="154">
        <f t="shared" si="376"/>
        <v>0</v>
      </c>
    </row>
    <row r="3629" spans="1:7" ht="26.4" x14ac:dyDescent="0.25">
      <c r="A3629" s="153" t="str">
        <f>+Identification!$C$4</f>
        <v>100000001</v>
      </c>
      <c r="B3629" s="153" t="s">
        <v>356</v>
      </c>
      <c r="C3629" s="48" t="s">
        <v>109</v>
      </c>
      <c r="D3629" s="89" t="str">
        <f t="shared" si="377"/>
        <v>ChambresP</v>
      </c>
      <c r="E3629" s="90">
        <f>HLOOKUP(D3629,Analytique_compte!$A$3:$S$4,2,FALSE)</f>
        <v>12</v>
      </c>
      <c r="F3629" s="90" t="str">
        <f t="shared" si="382"/>
        <v>Analytique_compte_PCP18_ChambresP</v>
      </c>
      <c r="G3629" s="154">
        <f t="shared" si="376"/>
        <v>0</v>
      </c>
    </row>
    <row r="3630" spans="1:7" ht="26.4" x14ac:dyDescent="0.25">
      <c r="A3630" s="153" t="str">
        <f>+Identification!$C$4</f>
        <v>100000001</v>
      </c>
      <c r="B3630" s="153" t="s">
        <v>356</v>
      </c>
      <c r="C3630" s="48" t="s">
        <v>110</v>
      </c>
      <c r="D3630" s="89" t="str">
        <f t="shared" si="377"/>
        <v>ChambresP</v>
      </c>
      <c r="E3630" s="90">
        <f>HLOOKUP(D3630,Analytique_compte!$A$3:$S$4,2,FALSE)</f>
        <v>12</v>
      </c>
      <c r="F3630" s="90" t="str">
        <f t="shared" si="382"/>
        <v>Analytique_compte_PCP19_ChambresP</v>
      </c>
      <c r="G3630" s="154">
        <f t="shared" si="376"/>
        <v>0</v>
      </c>
    </row>
    <row r="3631" spans="1:7" ht="26.4" x14ac:dyDescent="0.25">
      <c r="A3631" s="153" t="str">
        <f>+Identification!$C$4</f>
        <v>100000001</v>
      </c>
      <c r="B3631" s="153" t="s">
        <v>356</v>
      </c>
      <c r="C3631" s="48" t="s">
        <v>111</v>
      </c>
      <c r="D3631" s="89" t="str">
        <f t="shared" si="377"/>
        <v>ChambresP</v>
      </c>
      <c r="E3631" s="90">
        <f>HLOOKUP(D3631,Analytique_compte!$A$3:$S$4,2,FALSE)</f>
        <v>12</v>
      </c>
      <c r="F3631" s="90" t="str">
        <f t="shared" si="382"/>
        <v>Analytique_compte_PCP20_ChambresP</v>
      </c>
      <c r="G3631" s="154">
        <f t="shared" si="376"/>
        <v>0</v>
      </c>
    </row>
    <row r="3632" spans="1:7" ht="26.4" x14ac:dyDescent="0.25">
      <c r="A3632" s="153" t="str">
        <f>+Identification!$C$4</f>
        <v>100000001</v>
      </c>
      <c r="B3632" s="153" t="s">
        <v>356</v>
      </c>
      <c r="C3632" s="48" t="s">
        <v>112</v>
      </c>
      <c r="D3632" s="89" t="str">
        <f t="shared" si="377"/>
        <v>ChambresP</v>
      </c>
      <c r="E3632" s="90">
        <f>HLOOKUP(D3632,Analytique_compte!$A$3:$S$4,2,FALSE)</f>
        <v>12</v>
      </c>
      <c r="F3632" s="90" t="str">
        <f t="shared" si="382"/>
        <v>Analytique_compte_PCP21_ChambresP</v>
      </c>
      <c r="G3632" s="154">
        <f t="shared" si="376"/>
        <v>0</v>
      </c>
    </row>
    <row r="3633" spans="1:7" ht="26.4" x14ac:dyDescent="0.25">
      <c r="A3633" s="153" t="str">
        <f>+Identification!$C$4</f>
        <v>100000001</v>
      </c>
      <c r="B3633" s="153" t="s">
        <v>356</v>
      </c>
      <c r="C3633" s="48" t="s">
        <v>113</v>
      </c>
      <c r="D3633" s="89" t="str">
        <f t="shared" si="377"/>
        <v>ChambresP</v>
      </c>
      <c r="E3633" s="90">
        <f>HLOOKUP(D3633,Analytique_compte!$A$3:$S$4,2,FALSE)</f>
        <v>12</v>
      </c>
      <c r="F3633" s="90" t="str">
        <f t="shared" si="382"/>
        <v>Analytique_compte_PCP22_ChambresP</v>
      </c>
      <c r="G3633" s="154">
        <f t="shared" si="376"/>
        <v>0</v>
      </c>
    </row>
    <row r="3634" spans="1:7" ht="26.4" x14ac:dyDescent="0.25">
      <c r="A3634" s="153" t="str">
        <f>+Identification!$C$4</f>
        <v>100000001</v>
      </c>
      <c r="B3634" s="153" t="s">
        <v>356</v>
      </c>
      <c r="C3634" s="48" t="s">
        <v>114</v>
      </c>
      <c r="D3634" s="89" t="str">
        <f t="shared" si="377"/>
        <v>ChambresP</v>
      </c>
      <c r="E3634" s="90">
        <f>HLOOKUP(D3634,Analytique_compte!$A$3:$S$4,2,FALSE)</f>
        <v>12</v>
      </c>
      <c r="F3634" s="90" t="str">
        <f t="shared" si="382"/>
        <v>Analytique_compte_PCP23_ChambresP</v>
      </c>
      <c r="G3634" s="154">
        <f t="shared" si="376"/>
        <v>0</v>
      </c>
    </row>
    <row r="3635" spans="1:7" ht="26.4" x14ac:dyDescent="0.25">
      <c r="A3635" s="153" t="str">
        <f>+Identification!$C$4</f>
        <v>100000001</v>
      </c>
      <c r="B3635" s="153" t="s">
        <v>356</v>
      </c>
      <c r="C3635" s="48" t="s">
        <v>115</v>
      </c>
      <c r="D3635" s="89" t="str">
        <f t="shared" si="377"/>
        <v>ChambresP</v>
      </c>
      <c r="E3635" s="90">
        <f>HLOOKUP(D3635,Analytique_compte!$A$3:$S$4,2,FALSE)</f>
        <v>12</v>
      </c>
      <c r="F3635" s="90" t="str">
        <f t="shared" si="382"/>
        <v>Analytique_compte_PCP24_ChambresP</v>
      </c>
      <c r="G3635" s="154">
        <f t="shared" si="376"/>
        <v>0</v>
      </c>
    </row>
    <row r="3636" spans="1:7" ht="26.4" x14ac:dyDescent="0.25">
      <c r="A3636" s="153" t="str">
        <f>+Identification!$C$4</f>
        <v>100000001</v>
      </c>
      <c r="B3636" s="153" t="s">
        <v>356</v>
      </c>
      <c r="C3636" s="48" t="s">
        <v>116</v>
      </c>
      <c r="D3636" s="89" t="str">
        <f t="shared" si="377"/>
        <v>ChambresP</v>
      </c>
      <c r="E3636" s="90">
        <f>HLOOKUP(D3636,Analytique_compte!$A$3:$S$4,2,FALSE)</f>
        <v>12</v>
      </c>
      <c r="F3636" s="90" t="str">
        <f t="shared" si="382"/>
        <v>Analytique_compte_PCP25_ChambresP</v>
      </c>
      <c r="G3636" s="154">
        <f t="shared" si="376"/>
        <v>0</v>
      </c>
    </row>
    <row r="3637" spans="1:7" ht="26.4" x14ac:dyDescent="0.25">
      <c r="A3637" s="153" t="str">
        <f>+Identification!$C$4</f>
        <v>100000001</v>
      </c>
      <c r="B3637" s="153" t="s">
        <v>356</v>
      </c>
      <c r="C3637" s="48" t="s">
        <v>117</v>
      </c>
      <c r="D3637" s="89" t="str">
        <f t="shared" si="377"/>
        <v>ChambresP</v>
      </c>
      <c r="E3637" s="90">
        <f>HLOOKUP(D3637,Analytique_compte!$A$3:$S$4,2,FALSE)</f>
        <v>12</v>
      </c>
      <c r="F3637" s="90" t="str">
        <f t="shared" si="382"/>
        <v>Analytique_compte_PCP26_ChambresP</v>
      </c>
      <c r="G3637" s="154">
        <f t="shared" si="376"/>
        <v>0</v>
      </c>
    </row>
    <row r="3638" spans="1:7" ht="26.4" x14ac:dyDescent="0.25">
      <c r="A3638" s="153" t="str">
        <f>+Identification!$C$4</f>
        <v>100000001</v>
      </c>
      <c r="B3638" s="153" t="s">
        <v>356</v>
      </c>
      <c r="C3638" s="48" t="s">
        <v>118</v>
      </c>
      <c r="D3638" s="89" t="str">
        <f t="shared" si="377"/>
        <v>ChambresP</v>
      </c>
      <c r="E3638" s="90">
        <f>HLOOKUP(D3638,Analytique_compte!$A$3:$S$4,2,FALSE)</f>
        <v>12</v>
      </c>
      <c r="F3638" s="90" t="str">
        <f t="shared" si="382"/>
        <v>Analytique_compte_PCP27_ChambresP</v>
      </c>
      <c r="G3638" s="154">
        <f t="shared" si="376"/>
        <v>0</v>
      </c>
    </row>
    <row r="3639" spans="1:7" ht="26.4" x14ac:dyDescent="0.25">
      <c r="A3639" s="153" t="str">
        <f>+Identification!$C$4</f>
        <v>100000001</v>
      </c>
      <c r="B3639" s="153" t="s">
        <v>356</v>
      </c>
      <c r="C3639" s="48" t="s">
        <v>119</v>
      </c>
      <c r="D3639" s="89" t="str">
        <f t="shared" si="377"/>
        <v>ChambresP</v>
      </c>
      <c r="E3639" s="90">
        <f>HLOOKUP(D3639,Analytique_compte!$A$3:$S$4,2,FALSE)</f>
        <v>12</v>
      </c>
      <c r="F3639" s="90" t="str">
        <f t="shared" si="382"/>
        <v>Analytique_compte_PCP28_ChambresP</v>
      </c>
      <c r="G3639" s="154">
        <f t="shared" si="376"/>
        <v>0</v>
      </c>
    </row>
    <row r="3640" spans="1:7" ht="26.4" x14ac:dyDescent="0.25">
      <c r="A3640" s="153" t="str">
        <f>+Identification!$C$4</f>
        <v>100000001</v>
      </c>
      <c r="B3640" s="153" t="s">
        <v>356</v>
      </c>
      <c r="C3640" s="48" t="s">
        <v>120</v>
      </c>
      <c r="D3640" s="89" t="str">
        <f t="shared" si="377"/>
        <v>ChambresP</v>
      </c>
      <c r="E3640" s="90">
        <f>HLOOKUP(D3640,Analytique_compte!$A$3:$S$4,2,FALSE)</f>
        <v>12</v>
      </c>
      <c r="F3640" s="90" t="str">
        <f t="shared" si="382"/>
        <v>Analytique_compte_PCP29_ChambresP</v>
      </c>
      <c r="G3640" s="154">
        <f t="shared" si="376"/>
        <v>0</v>
      </c>
    </row>
    <row r="3641" spans="1:7" ht="26.4" x14ac:dyDescent="0.25">
      <c r="A3641" s="153" t="str">
        <f>+Identification!$C$4</f>
        <v>100000001</v>
      </c>
      <c r="B3641" s="153" t="s">
        <v>356</v>
      </c>
      <c r="C3641" s="48" t="s">
        <v>121</v>
      </c>
      <c r="D3641" s="89" t="str">
        <f t="shared" si="377"/>
        <v>ChambresP</v>
      </c>
      <c r="E3641" s="90">
        <f>HLOOKUP(D3641,Analytique_compte!$A$3:$S$4,2,FALSE)</f>
        <v>12</v>
      </c>
      <c r="F3641" s="90" t="str">
        <f t="shared" si="382"/>
        <v>Analytique_compte_PCP30_ChambresP</v>
      </c>
      <c r="G3641" s="154">
        <f t="shared" si="376"/>
        <v>0</v>
      </c>
    </row>
    <row r="3642" spans="1:7" ht="26.4" x14ac:dyDescent="0.25">
      <c r="A3642" s="153" t="str">
        <f>+Identification!$C$4</f>
        <v>100000001</v>
      </c>
      <c r="B3642" s="153" t="s">
        <v>356</v>
      </c>
      <c r="C3642" s="48" t="s">
        <v>122</v>
      </c>
      <c r="D3642" s="89" t="str">
        <f t="shared" si="377"/>
        <v>ChambresP</v>
      </c>
      <c r="E3642" s="90">
        <f>HLOOKUP(D3642,Analytique_compte!$A$3:$S$4,2,FALSE)</f>
        <v>12</v>
      </c>
      <c r="F3642" s="90" t="str">
        <f t="shared" si="382"/>
        <v>Analytique_compte_PCP31_ChambresP</v>
      </c>
      <c r="G3642" s="154">
        <f t="shared" si="376"/>
        <v>0</v>
      </c>
    </row>
    <row r="3643" spans="1:7" ht="26.4" x14ac:dyDescent="0.25">
      <c r="A3643" s="153" t="str">
        <f>+Identification!$C$4</f>
        <v>100000001</v>
      </c>
      <c r="B3643" s="153" t="s">
        <v>356</v>
      </c>
      <c r="C3643" s="48" t="s">
        <v>123</v>
      </c>
      <c r="D3643" s="89" t="str">
        <f t="shared" si="377"/>
        <v>ChambresP</v>
      </c>
      <c r="E3643" s="90">
        <f>HLOOKUP(D3643,Analytique_compte!$A$3:$S$4,2,FALSE)</f>
        <v>12</v>
      </c>
      <c r="F3643" s="90" t="str">
        <f t="shared" si="382"/>
        <v>Analytique_compte_PCP32_ChambresP</v>
      </c>
      <c r="G3643" s="154">
        <f t="shared" si="376"/>
        <v>0</v>
      </c>
    </row>
    <row r="3644" spans="1:7" ht="26.4" x14ac:dyDescent="0.25">
      <c r="A3644" s="153" t="str">
        <f>+Identification!$C$4</f>
        <v>100000001</v>
      </c>
      <c r="B3644" s="153" t="s">
        <v>356</v>
      </c>
      <c r="C3644" s="48" t="s">
        <v>124</v>
      </c>
      <c r="D3644" s="89" t="str">
        <f t="shared" si="377"/>
        <v>ChambresP</v>
      </c>
      <c r="E3644" s="90">
        <f>HLOOKUP(D3644,Analytique_compte!$A$3:$S$4,2,FALSE)</f>
        <v>12</v>
      </c>
      <c r="F3644" s="90" t="str">
        <f t="shared" si="382"/>
        <v>Analytique_compte_PCP33_ChambresP</v>
      </c>
      <c r="G3644" s="154">
        <f t="shared" ref="G3644:G3743" si="383">VLOOKUP(C3644,ana_compte,E3644,FALSE)</f>
        <v>0</v>
      </c>
    </row>
    <row r="3645" spans="1:7" ht="26.4" x14ac:dyDescent="0.25">
      <c r="A3645" s="153" t="str">
        <f>+Identification!$C$4</f>
        <v>100000001</v>
      </c>
      <c r="B3645" s="153" t="s">
        <v>356</v>
      </c>
      <c r="C3645" s="48" t="s">
        <v>125</v>
      </c>
      <c r="D3645" s="89" t="str">
        <f t="shared" si="377"/>
        <v>ChambresP</v>
      </c>
      <c r="E3645" s="90">
        <f>HLOOKUP(D3645,Analytique_compte!$A$3:$S$4,2,FALSE)</f>
        <v>12</v>
      </c>
      <c r="F3645" s="90" t="str">
        <f t="shared" si="382"/>
        <v>Analytique_compte_PCP34_ChambresP</v>
      </c>
      <c r="G3645" s="154">
        <f t="shared" si="383"/>
        <v>0</v>
      </c>
    </row>
    <row r="3646" spans="1:7" ht="26.4" x14ac:dyDescent="0.25">
      <c r="A3646" s="153" t="str">
        <f>+Identification!$C$4</f>
        <v>100000001</v>
      </c>
      <c r="B3646" s="153" t="s">
        <v>356</v>
      </c>
      <c r="C3646" s="48" t="s">
        <v>126</v>
      </c>
      <c r="D3646" s="89" t="str">
        <f t="shared" si="377"/>
        <v>ChambresP</v>
      </c>
      <c r="E3646" s="90">
        <f>HLOOKUP(D3646,Analytique_compte!$A$3:$S$4,2,FALSE)</f>
        <v>12</v>
      </c>
      <c r="F3646" s="90" t="str">
        <f t="shared" si="382"/>
        <v>Analytique_compte_PCP35_ChambresP</v>
      </c>
      <c r="G3646" s="154">
        <f t="shared" si="383"/>
        <v>0</v>
      </c>
    </row>
    <row r="3647" spans="1:7" ht="26.4" x14ac:dyDescent="0.25">
      <c r="A3647" s="153" t="str">
        <f>+Identification!$C$4</f>
        <v>100000001</v>
      </c>
      <c r="B3647" s="153" t="s">
        <v>356</v>
      </c>
      <c r="C3647" s="48" t="s">
        <v>127</v>
      </c>
      <c r="D3647" s="89" t="str">
        <f t="shared" si="377"/>
        <v>ChambresP</v>
      </c>
      <c r="E3647" s="90">
        <f>HLOOKUP(D3647,Analytique_compte!$A$3:$S$4,2,FALSE)</f>
        <v>12</v>
      </c>
      <c r="F3647" s="90" t="str">
        <f t="shared" si="382"/>
        <v>Analytique_compte_PCP36_ChambresP</v>
      </c>
      <c r="G3647" s="154">
        <f t="shared" si="383"/>
        <v>0</v>
      </c>
    </row>
    <row r="3648" spans="1:7" ht="26.4" x14ac:dyDescent="0.25">
      <c r="A3648" s="153" t="str">
        <f>+Identification!$C$4</f>
        <v>100000001</v>
      </c>
      <c r="B3648" s="153" t="s">
        <v>356</v>
      </c>
      <c r="C3648" s="48" t="s">
        <v>128</v>
      </c>
      <c r="D3648" s="89" t="str">
        <f t="shared" ref="D3648:D3727" si="384">+D3647</f>
        <v>ChambresP</v>
      </c>
      <c r="E3648" s="90">
        <f>HLOOKUP(D3648,Analytique_compte!$A$3:$S$4,2,FALSE)</f>
        <v>12</v>
      </c>
      <c r="F3648" s="90" t="str">
        <f t="shared" si="382"/>
        <v>Analytique_compte_PCP37_ChambresP</v>
      </c>
      <c r="G3648" s="154">
        <f t="shared" si="383"/>
        <v>0</v>
      </c>
    </row>
    <row r="3649" spans="1:7" ht="26.4" x14ac:dyDescent="0.25">
      <c r="A3649" s="153" t="str">
        <f>+Identification!$C$4</f>
        <v>100000001</v>
      </c>
      <c r="B3649" s="153" t="s">
        <v>356</v>
      </c>
      <c r="C3649" s="48" t="s">
        <v>129</v>
      </c>
      <c r="D3649" s="89" t="str">
        <f t="shared" si="384"/>
        <v>ChambresP</v>
      </c>
      <c r="E3649" s="90">
        <f>HLOOKUP(D3649,Analytique_compte!$A$3:$S$4,2,FALSE)</f>
        <v>12</v>
      </c>
      <c r="F3649" s="90" t="str">
        <f t="shared" si="382"/>
        <v>Analytique_compte_PCP38_ChambresP</v>
      </c>
      <c r="G3649" s="154">
        <f t="shared" si="383"/>
        <v>0</v>
      </c>
    </row>
    <row r="3650" spans="1:7" ht="26.4" x14ac:dyDescent="0.25">
      <c r="A3650" s="153" t="str">
        <f>+Identification!$C$4</f>
        <v>100000001</v>
      </c>
      <c r="B3650" s="153" t="s">
        <v>356</v>
      </c>
      <c r="C3650" s="48" t="s">
        <v>130</v>
      </c>
      <c r="D3650" s="89" t="str">
        <f t="shared" si="384"/>
        <v>ChambresP</v>
      </c>
      <c r="E3650" s="90">
        <f>HLOOKUP(D3650,Analytique_compte!$A$3:$S$4,2,FALSE)</f>
        <v>12</v>
      </c>
      <c r="F3650" s="90" t="str">
        <f t="shared" si="382"/>
        <v>Analytique_compte_PCP39_ChambresP</v>
      </c>
      <c r="G3650" s="154">
        <f t="shared" si="383"/>
        <v>0</v>
      </c>
    </row>
    <row r="3651" spans="1:7" ht="26.4" x14ac:dyDescent="0.25">
      <c r="A3651" s="153" t="str">
        <f>+Identification!$C$4</f>
        <v>100000001</v>
      </c>
      <c r="B3651" s="153" t="s">
        <v>356</v>
      </c>
      <c r="C3651" s="48" t="s">
        <v>131</v>
      </c>
      <c r="D3651" s="89" t="str">
        <f t="shared" si="384"/>
        <v>ChambresP</v>
      </c>
      <c r="E3651" s="90">
        <f>HLOOKUP(D3651,Analytique_compte!$A$3:$S$4,2,FALSE)</f>
        <v>12</v>
      </c>
      <c r="F3651" s="90" t="str">
        <f t="shared" si="382"/>
        <v>Analytique_compte_PCP40_ChambresP</v>
      </c>
      <c r="G3651" s="154">
        <f t="shared" si="383"/>
        <v>0</v>
      </c>
    </row>
    <row r="3652" spans="1:7" ht="26.4" x14ac:dyDescent="0.25">
      <c r="A3652" s="153" t="str">
        <f>+Identification!$C$4</f>
        <v>100000001</v>
      </c>
      <c r="B3652" s="153" t="s">
        <v>356</v>
      </c>
      <c r="C3652" s="48" t="s">
        <v>132</v>
      </c>
      <c r="D3652" s="89" t="str">
        <f t="shared" si="384"/>
        <v>ChambresP</v>
      </c>
      <c r="E3652" s="90">
        <f>HLOOKUP(D3652,Analytique_compte!$A$3:$S$4,2,FALSE)</f>
        <v>12</v>
      </c>
      <c r="F3652" s="90" t="str">
        <f t="shared" si="382"/>
        <v>Analytique_compte_PCP41_ChambresP</v>
      </c>
      <c r="G3652" s="154">
        <f t="shared" si="383"/>
        <v>0</v>
      </c>
    </row>
    <row r="3653" spans="1:7" ht="26.4" x14ac:dyDescent="0.25">
      <c r="A3653" s="153" t="str">
        <f>+Identification!$C$4</f>
        <v>100000001</v>
      </c>
      <c r="B3653" s="153" t="s">
        <v>356</v>
      </c>
      <c r="C3653" s="48" t="s">
        <v>133</v>
      </c>
      <c r="D3653" s="89" t="str">
        <f t="shared" si="384"/>
        <v>ChambresP</v>
      </c>
      <c r="E3653" s="90">
        <f>HLOOKUP(D3653,Analytique_compte!$A$3:$S$4,2,FALSE)</f>
        <v>12</v>
      </c>
      <c r="F3653" s="90" t="str">
        <f t="shared" si="382"/>
        <v>Analytique_compte_PCP42_ChambresP</v>
      </c>
      <c r="G3653" s="154">
        <f t="shared" si="383"/>
        <v>0</v>
      </c>
    </row>
    <row r="3654" spans="1:7" ht="26.4" x14ac:dyDescent="0.25">
      <c r="A3654" s="153" t="str">
        <f>+Identification!$C$4</f>
        <v>100000001</v>
      </c>
      <c r="B3654" s="153" t="s">
        <v>356</v>
      </c>
      <c r="C3654" s="48" t="s">
        <v>134</v>
      </c>
      <c r="D3654" s="89" t="str">
        <f t="shared" si="384"/>
        <v>ChambresP</v>
      </c>
      <c r="E3654" s="90">
        <f>HLOOKUP(D3654,Analytique_compte!$A$3:$S$4,2,FALSE)</f>
        <v>12</v>
      </c>
      <c r="F3654" s="90" t="str">
        <f t="shared" si="382"/>
        <v>Analytique_compte_PCP43_ChambresP</v>
      </c>
      <c r="G3654" s="154">
        <f t="shared" si="383"/>
        <v>0</v>
      </c>
    </row>
    <row r="3655" spans="1:7" ht="26.4" x14ac:dyDescent="0.25">
      <c r="A3655" s="153" t="str">
        <f>+Identification!$C$4</f>
        <v>100000001</v>
      </c>
      <c r="B3655" s="153" t="s">
        <v>356</v>
      </c>
      <c r="C3655" s="48" t="s">
        <v>135</v>
      </c>
      <c r="D3655" s="89" t="str">
        <f t="shared" si="384"/>
        <v>ChambresP</v>
      </c>
      <c r="E3655" s="90">
        <f>HLOOKUP(D3655,Analytique_compte!$A$3:$S$4,2,FALSE)</f>
        <v>12</v>
      </c>
      <c r="F3655" s="90" t="str">
        <f t="shared" si="382"/>
        <v>Analytique_compte_PCP44_ChambresP</v>
      </c>
      <c r="G3655" s="154">
        <f t="shared" si="383"/>
        <v>0</v>
      </c>
    </row>
    <row r="3656" spans="1:7" ht="26.4" x14ac:dyDescent="0.25">
      <c r="A3656" s="153" t="str">
        <f>+Identification!$C$4</f>
        <v>100000001</v>
      </c>
      <c r="B3656" s="153" t="s">
        <v>356</v>
      </c>
      <c r="C3656" s="48" t="s">
        <v>136</v>
      </c>
      <c r="D3656" s="89" t="str">
        <f t="shared" si="384"/>
        <v>ChambresP</v>
      </c>
      <c r="E3656" s="90">
        <f>HLOOKUP(D3656,Analytique_compte!$A$3:$S$4,2,FALSE)</f>
        <v>12</v>
      </c>
      <c r="F3656" s="90" t="str">
        <f t="shared" si="382"/>
        <v>Analytique_compte_PCP45_ChambresP</v>
      </c>
      <c r="G3656" s="154">
        <f t="shared" si="383"/>
        <v>0</v>
      </c>
    </row>
    <row r="3657" spans="1:7" ht="26.4" x14ac:dyDescent="0.25">
      <c r="A3657" s="153" t="str">
        <f>+Identification!$C$4</f>
        <v>100000001</v>
      </c>
      <c r="B3657" s="153" t="s">
        <v>356</v>
      </c>
      <c r="C3657" s="48" t="s">
        <v>137</v>
      </c>
      <c r="D3657" s="89" t="str">
        <f t="shared" si="384"/>
        <v>ChambresP</v>
      </c>
      <c r="E3657" s="90">
        <f>HLOOKUP(D3657,Analytique_compte!$A$3:$S$4,2,FALSE)</f>
        <v>12</v>
      </c>
      <c r="F3657" s="90" t="str">
        <f t="shared" si="382"/>
        <v>Analytique_compte_PCP46_ChambresP</v>
      </c>
      <c r="G3657" s="154">
        <f t="shared" si="383"/>
        <v>0</v>
      </c>
    </row>
    <row r="3658" spans="1:7" ht="26.4" x14ac:dyDescent="0.25">
      <c r="A3658" s="153" t="str">
        <f>+Identification!$C$4</f>
        <v>100000001</v>
      </c>
      <c r="B3658" s="153" t="s">
        <v>356</v>
      </c>
      <c r="C3658" s="48" t="s">
        <v>138</v>
      </c>
      <c r="D3658" s="89" t="str">
        <f t="shared" si="384"/>
        <v>ChambresP</v>
      </c>
      <c r="E3658" s="90">
        <f>HLOOKUP(D3658,Analytique_compte!$A$3:$S$4,2,FALSE)</f>
        <v>12</v>
      </c>
      <c r="F3658" s="90" t="str">
        <f t="shared" si="382"/>
        <v>Analytique_compte_PCP47_ChambresP</v>
      </c>
      <c r="G3658" s="154">
        <f t="shared" si="383"/>
        <v>0</v>
      </c>
    </row>
    <row r="3659" spans="1:7" ht="26.4" x14ac:dyDescent="0.25">
      <c r="A3659" s="153" t="str">
        <f>+Identification!$C$4</f>
        <v>100000001</v>
      </c>
      <c r="B3659" s="153" t="s">
        <v>356</v>
      </c>
      <c r="C3659" s="48" t="s">
        <v>139</v>
      </c>
      <c r="D3659" s="89" t="str">
        <f t="shared" si="384"/>
        <v>ChambresP</v>
      </c>
      <c r="E3659" s="90">
        <f>HLOOKUP(D3659,Analytique_compte!$A$3:$S$4,2,FALSE)</f>
        <v>12</v>
      </c>
      <c r="F3659" s="90" t="str">
        <f t="shared" si="382"/>
        <v>Analytique_compte_PCP48_ChambresP</v>
      </c>
      <c r="G3659" s="154">
        <f t="shared" si="383"/>
        <v>0</v>
      </c>
    </row>
    <row r="3660" spans="1:7" ht="26.4" x14ac:dyDescent="0.25">
      <c r="A3660" s="153" t="str">
        <f>+Identification!$C$4</f>
        <v>100000001</v>
      </c>
      <c r="B3660" s="153" t="s">
        <v>356</v>
      </c>
      <c r="C3660" s="48" t="s">
        <v>140</v>
      </c>
      <c r="D3660" s="89" t="str">
        <f t="shared" si="384"/>
        <v>ChambresP</v>
      </c>
      <c r="E3660" s="90">
        <f>HLOOKUP(D3660,Analytique_compte!$A$3:$S$4,2,FALSE)</f>
        <v>12</v>
      </c>
      <c r="F3660" s="90" t="str">
        <f t="shared" si="382"/>
        <v>Analytique_compte_PCP49_ChambresP</v>
      </c>
      <c r="G3660" s="154">
        <f t="shared" si="383"/>
        <v>0</v>
      </c>
    </row>
    <row r="3661" spans="1:7" ht="26.4" x14ac:dyDescent="0.25">
      <c r="A3661" s="153" t="str">
        <f>+Identification!$C$4</f>
        <v>100000001</v>
      </c>
      <c r="B3661" s="153" t="s">
        <v>356</v>
      </c>
      <c r="C3661" s="48" t="s">
        <v>141</v>
      </c>
      <c r="D3661" s="89" t="str">
        <f t="shared" si="384"/>
        <v>ChambresP</v>
      </c>
      <c r="E3661" s="90">
        <f>HLOOKUP(D3661,Analytique_compte!$A$3:$S$4,2,FALSE)</f>
        <v>12</v>
      </c>
      <c r="F3661" s="90" t="str">
        <f t="shared" si="382"/>
        <v>Analytique_compte_PCP50_ChambresP</v>
      </c>
      <c r="G3661" s="154">
        <f t="shared" si="383"/>
        <v>0</v>
      </c>
    </row>
    <row r="3662" spans="1:7" ht="26.4" x14ac:dyDescent="0.25">
      <c r="A3662" s="153" t="str">
        <f>+Identification!$C$4</f>
        <v>100000001</v>
      </c>
      <c r="B3662" s="153" t="s">
        <v>356</v>
      </c>
      <c r="C3662" s="48" t="s">
        <v>142</v>
      </c>
      <c r="D3662" s="89" t="str">
        <f t="shared" si="384"/>
        <v>ChambresP</v>
      </c>
      <c r="E3662" s="90">
        <f>HLOOKUP(D3662,Analytique_compte!$A$3:$S$4,2,FALSE)</f>
        <v>12</v>
      </c>
      <c r="F3662" s="90" t="str">
        <f t="shared" si="382"/>
        <v>Analytique_compte_PCP51_ChambresP</v>
      </c>
      <c r="G3662" s="154">
        <f t="shared" si="383"/>
        <v>0</v>
      </c>
    </row>
    <row r="3663" spans="1:7" ht="26.4" x14ac:dyDescent="0.25">
      <c r="A3663" s="153" t="str">
        <f>+Identification!$C$4</f>
        <v>100000001</v>
      </c>
      <c r="B3663" s="153" t="s">
        <v>356</v>
      </c>
      <c r="C3663" s="48" t="s">
        <v>143</v>
      </c>
      <c r="D3663" s="89" t="str">
        <f t="shared" si="384"/>
        <v>ChambresP</v>
      </c>
      <c r="E3663" s="90">
        <f>HLOOKUP(D3663,Analytique_compte!$A$3:$S$4,2,FALSE)</f>
        <v>12</v>
      </c>
      <c r="F3663" s="90" t="str">
        <f t="shared" si="382"/>
        <v>Analytique_compte_PCP52_ChambresP</v>
      </c>
      <c r="G3663" s="154">
        <f t="shared" si="383"/>
        <v>0</v>
      </c>
    </row>
    <row r="3664" spans="1:7" ht="26.4" x14ac:dyDescent="0.25">
      <c r="A3664" s="153" t="str">
        <f>+Identification!$C$4</f>
        <v>100000001</v>
      </c>
      <c r="B3664" s="153" t="s">
        <v>356</v>
      </c>
      <c r="C3664" s="48" t="s">
        <v>144</v>
      </c>
      <c r="D3664" s="89" t="str">
        <f t="shared" si="384"/>
        <v>ChambresP</v>
      </c>
      <c r="E3664" s="90">
        <f>HLOOKUP(D3664,Analytique_compte!$A$3:$S$4,2,FALSE)</f>
        <v>12</v>
      </c>
      <c r="F3664" s="90" t="str">
        <f t="shared" si="382"/>
        <v>Analytique_compte_PCP53_ChambresP</v>
      </c>
      <c r="G3664" s="154">
        <f t="shared" si="383"/>
        <v>0</v>
      </c>
    </row>
    <row r="3665" spans="1:7" ht="26.4" x14ac:dyDescent="0.25">
      <c r="A3665" s="153" t="str">
        <f>+Identification!$C$4</f>
        <v>100000001</v>
      </c>
      <c r="B3665" s="153" t="s">
        <v>356</v>
      </c>
      <c r="C3665" s="48" t="s">
        <v>145</v>
      </c>
      <c r="D3665" s="89" t="str">
        <f t="shared" si="384"/>
        <v>ChambresP</v>
      </c>
      <c r="E3665" s="90">
        <f>HLOOKUP(D3665,Analytique_compte!$A$3:$S$4,2,FALSE)</f>
        <v>12</v>
      </c>
      <c r="F3665" s="90" t="str">
        <f t="shared" si="382"/>
        <v>Analytique_compte_PCP54_ChambresP</v>
      </c>
      <c r="G3665" s="154">
        <f t="shared" si="383"/>
        <v>0</v>
      </c>
    </row>
    <row r="3666" spans="1:7" ht="26.4" x14ac:dyDescent="0.25">
      <c r="A3666" s="153" t="str">
        <f>+Identification!$C$4</f>
        <v>100000001</v>
      </c>
      <c r="B3666" s="153" t="s">
        <v>356</v>
      </c>
      <c r="C3666" s="48" t="s">
        <v>146</v>
      </c>
      <c r="D3666" s="89" t="str">
        <f t="shared" si="384"/>
        <v>ChambresP</v>
      </c>
      <c r="E3666" s="90">
        <f>HLOOKUP(D3666,Analytique_compte!$A$3:$S$4,2,FALSE)</f>
        <v>12</v>
      </c>
      <c r="F3666" s="90" t="str">
        <f t="shared" si="382"/>
        <v>Analytique_compte_PCP55_ChambresP</v>
      </c>
      <c r="G3666" s="154">
        <f t="shared" si="383"/>
        <v>0</v>
      </c>
    </row>
    <row r="3667" spans="1:7" ht="26.4" x14ac:dyDescent="0.25">
      <c r="A3667" s="153" t="str">
        <f>+Identification!$C$4</f>
        <v>100000001</v>
      </c>
      <c r="B3667" s="153" t="s">
        <v>356</v>
      </c>
      <c r="C3667" s="48" t="s">
        <v>147</v>
      </c>
      <c r="D3667" s="89" t="str">
        <f t="shared" si="384"/>
        <v>ChambresP</v>
      </c>
      <c r="E3667" s="90">
        <f>HLOOKUP(D3667,Analytique_compte!$A$3:$S$4,2,FALSE)</f>
        <v>12</v>
      </c>
      <c r="F3667" s="90" t="str">
        <f t="shared" si="382"/>
        <v>Analytique_compte_PCP56_ChambresP</v>
      </c>
      <c r="G3667" s="154">
        <f t="shared" si="383"/>
        <v>0</v>
      </c>
    </row>
    <row r="3668" spans="1:7" ht="26.4" x14ac:dyDescent="0.25">
      <c r="A3668" s="153" t="str">
        <f>+Identification!$C$4</f>
        <v>100000001</v>
      </c>
      <c r="B3668" s="153" t="s">
        <v>356</v>
      </c>
      <c r="C3668" s="48" t="s">
        <v>148</v>
      </c>
      <c r="D3668" s="89" t="str">
        <f t="shared" si="384"/>
        <v>ChambresP</v>
      </c>
      <c r="E3668" s="90">
        <f>HLOOKUP(D3668,Analytique_compte!$A$3:$S$4,2,FALSE)</f>
        <v>12</v>
      </c>
      <c r="F3668" s="90" t="str">
        <f t="shared" si="382"/>
        <v>Analytique_compte_PCP57_ChambresP</v>
      </c>
      <c r="G3668" s="154">
        <f t="shared" si="383"/>
        <v>0</v>
      </c>
    </row>
    <row r="3669" spans="1:7" ht="26.4" x14ac:dyDescent="0.25">
      <c r="A3669" s="153" t="str">
        <f>+Identification!$C$4</f>
        <v>100000001</v>
      </c>
      <c r="B3669" s="153" t="s">
        <v>356</v>
      </c>
      <c r="C3669" s="48" t="s">
        <v>149</v>
      </c>
      <c r="D3669" s="89" t="str">
        <f t="shared" si="384"/>
        <v>ChambresP</v>
      </c>
      <c r="E3669" s="90">
        <f>HLOOKUP(D3669,Analytique_compte!$A$3:$S$4,2,FALSE)</f>
        <v>12</v>
      </c>
      <c r="F3669" s="90" t="str">
        <f t="shared" si="382"/>
        <v>Analytique_compte_PCP58_ChambresP</v>
      </c>
      <c r="G3669" s="154">
        <f t="shared" si="383"/>
        <v>0</v>
      </c>
    </row>
    <row r="3670" spans="1:7" ht="26.4" x14ac:dyDescent="0.25">
      <c r="A3670" s="153" t="str">
        <f>+Identification!$C$4</f>
        <v>100000001</v>
      </c>
      <c r="B3670" s="153" t="s">
        <v>356</v>
      </c>
      <c r="C3670" s="48" t="s">
        <v>150</v>
      </c>
      <c r="D3670" s="89" t="str">
        <f t="shared" si="384"/>
        <v>ChambresP</v>
      </c>
      <c r="E3670" s="90">
        <f>HLOOKUP(D3670,Analytique_compte!$A$3:$S$4,2,FALSE)</f>
        <v>12</v>
      </c>
      <c r="F3670" s="90" t="str">
        <f t="shared" si="382"/>
        <v>Analytique_compte_PCP59_ChambresP</v>
      </c>
      <c r="G3670" s="154">
        <f t="shared" si="383"/>
        <v>0</v>
      </c>
    </row>
    <row r="3671" spans="1:7" ht="26.4" x14ac:dyDescent="0.25">
      <c r="A3671" s="153" t="str">
        <f>+Identification!$C$4</f>
        <v>100000001</v>
      </c>
      <c r="B3671" s="153" t="s">
        <v>356</v>
      </c>
      <c r="C3671" s="48" t="s">
        <v>151</v>
      </c>
      <c r="D3671" s="89" t="str">
        <f t="shared" si="384"/>
        <v>ChambresP</v>
      </c>
      <c r="E3671" s="90">
        <f>HLOOKUP(D3671,Analytique_compte!$A$3:$S$4,2,FALSE)</f>
        <v>12</v>
      </c>
      <c r="F3671" s="90" t="str">
        <f t="shared" si="382"/>
        <v>Analytique_compte_PCP60_ChambresP</v>
      </c>
      <c r="G3671" s="154">
        <f t="shared" si="383"/>
        <v>0</v>
      </c>
    </row>
    <row r="3672" spans="1:7" ht="26.4" x14ac:dyDescent="0.25">
      <c r="A3672" s="153" t="str">
        <f>+Identification!$C$4</f>
        <v>100000001</v>
      </c>
      <c r="B3672" s="153" t="s">
        <v>356</v>
      </c>
      <c r="C3672" s="48" t="s">
        <v>152</v>
      </c>
      <c r="D3672" s="89" t="str">
        <f t="shared" si="384"/>
        <v>ChambresP</v>
      </c>
      <c r="E3672" s="90">
        <f>HLOOKUP(D3672,Analytique_compte!$A$3:$S$4,2,FALSE)</f>
        <v>12</v>
      </c>
      <c r="F3672" s="90" t="str">
        <f t="shared" si="382"/>
        <v>Analytique_compte_PCP61_ChambresP</v>
      </c>
      <c r="G3672" s="154">
        <f t="shared" si="383"/>
        <v>0</v>
      </c>
    </row>
    <row r="3673" spans="1:7" ht="26.4" x14ac:dyDescent="0.25">
      <c r="A3673" s="153" t="str">
        <f>+Identification!$C$4</f>
        <v>100000001</v>
      </c>
      <c r="B3673" s="153" t="s">
        <v>356</v>
      </c>
      <c r="C3673" s="48" t="s">
        <v>153</v>
      </c>
      <c r="D3673" s="89" t="str">
        <f t="shared" si="384"/>
        <v>ChambresP</v>
      </c>
      <c r="E3673" s="90">
        <f>HLOOKUP(D3673,Analytique_compte!$A$3:$S$4,2,FALSE)</f>
        <v>12</v>
      </c>
      <c r="F3673" s="90" t="str">
        <f t="shared" si="382"/>
        <v>Analytique_compte_PCP62_ChambresP</v>
      </c>
      <c r="G3673" s="154">
        <f t="shared" si="383"/>
        <v>0</v>
      </c>
    </row>
    <row r="3674" spans="1:7" ht="26.4" x14ac:dyDescent="0.25">
      <c r="A3674" s="153" t="str">
        <f>+Identification!$C$4</f>
        <v>100000001</v>
      </c>
      <c r="B3674" s="153" t="s">
        <v>356</v>
      </c>
      <c r="C3674" s="48" t="s">
        <v>154</v>
      </c>
      <c r="D3674" s="89" t="str">
        <f t="shared" si="384"/>
        <v>ChambresP</v>
      </c>
      <c r="E3674" s="90">
        <f>HLOOKUP(D3674,Analytique_compte!$A$3:$S$4,2,FALSE)</f>
        <v>12</v>
      </c>
      <c r="F3674" s="90" t="str">
        <f t="shared" si="382"/>
        <v>Analytique_compte_PCP63_ChambresP</v>
      </c>
      <c r="G3674" s="154">
        <f t="shared" si="383"/>
        <v>0</v>
      </c>
    </row>
    <row r="3675" spans="1:7" ht="26.4" x14ac:dyDescent="0.25">
      <c r="A3675" s="153" t="str">
        <f>+Identification!$C$4</f>
        <v>100000001</v>
      </c>
      <c r="B3675" s="153" t="s">
        <v>356</v>
      </c>
      <c r="C3675" s="48" t="s">
        <v>155</v>
      </c>
      <c r="D3675" s="89" t="str">
        <f t="shared" si="384"/>
        <v>ChambresP</v>
      </c>
      <c r="E3675" s="90">
        <f>HLOOKUP(D3675,Analytique_compte!$A$3:$S$4,2,FALSE)</f>
        <v>12</v>
      </c>
      <c r="F3675" s="90" t="str">
        <f t="shared" si="382"/>
        <v>Analytique_compte_PCP64_ChambresP</v>
      </c>
      <c r="G3675" s="154">
        <f t="shared" si="383"/>
        <v>0</v>
      </c>
    </row>
    <row r="3676" spans="1:7" ht="26.4" x14ac:dyDescent="0.25">
      <c r="A3676" s="153" t="str">
        <f>+Identification!$C$4</f>
        <v>100000001</v>
      </c>
      <c r="B3676" s="153" t="s">
        <v>356</v>
      </c>
      <c r="C3676" s="48" t="s">
        <v>156</v>
      </c>
      <c r="D3676" s="89" t="str">
        <f t="shared" si="384"/>
        <v>ChambresP</v>
      </c>
      <c r="E3676" s="90">
        <f>HLOOKUP(D3676,Analytique_compte!$A$3:$S$4,2,FALSE)</f>
        <v>12</v>
      </c>
      <c r="F3676" s="90" t="str">
        <f t="shared" si="382"/>
        <v>Analytique_compte_PCP65_ChambresP</v>
      </c>
      <c r="G3676" s="154">
        <f t="shared" si="383"/>
        <v>0</v>
      </c>
    </row>
    <row r="3677" spans="1:7" ht="26.4" x14ac:dyDescent="0.25">
      <c r="A3677" s="153" t="str">
        <f>+Identification!$C$4</f>
        <v>100000001</v>
      </c>
      <c r="B3677" s="153" t="s">
        <v>356</v>
      </c>
      <c r="C3677" s="48" t="s">
        <v>157</v>
      </c>
      <c r="D3677" s="89" t="str">
        <f t="shared" si="384"/>
        <v>ChambresP</v>
      </c>
      <c r="E3677" s="90">
        <f>HLOOKUP(D3677,Analytique_compte!$A$3:$S$4,2,FALSE)</f>
        <v>12</v>
      </c>
      <c r="F3677" s="90" t="str">
        <f t="shared" si="382"/>
        <v>Analytique_compte_PCP66_ChambresP</v>
      </c>
      <c r="G3677" s="154">
        <f t="shared" si="383"/>
        <v>0</v>
      </c>
    </row>
    <row r="3678" spans="1:7" ht="26.4" x14ac:dyDescent="0.25">
      <c r="A3678" s="153" t="str">
        <f>+Identification!$C$4</f>
        <v>100000001</v>
      </c>
      <c r="B3678" s="153" t="s">
        <v>356</v>
      </c>
      <c r="C3678" s="48" t="s">
        <v>158</v>
      </c>
      <c r="D3678" s="89" t="str">
        <f t="shared" si="384"/>
        <v>ChambresP</v>
      </c>
      <c r="E3678" s="90">
        <f>HLOOKUP(D3678,Analytique_compte!$A$3:$S$4,2,FALSE)</f>
        <v>12</v>
      </c>
      <c r="F3678" s="90" t="str">
        <f t="shared" si="382"/>
        <v>Analytique_compte_PCP67_ChambresP</v>
      </c>
      <c r="G3678" s="154">
        <f t="shared" si="383"/>
        <v>0</v>
      </c>
    </row>
    <row r="3679" spans="1:7" ht="26.4" x14ac:dyDescent="0.25">
      <c r="A3679" s="153" t="str">
        <f>+Identification!$C$4</f>
        <v>100000001</v>
      </c>
      <c r="B3679" s="153" t="s">
        <v>356</v>
      </c>
      <c r="C3679" s="48" t="s">
        <v>159</v>
      </c>
      <c r="D3679" s="89" t="str">
        <f t="shared" si="384"/>
        <v>ChambresP</v>
      </c>
      <c r="E3679" s="90">
        <f>HLOOKUP(D3679,Analytique_compte!$A$3:$S$4,2,FALSE)</f>
        <v>12</v>
      </c>
      <c r="F3679" s="90" t="str">
        <f t="shared" si="382"/>
        <v>Analytique_compte_PCP68_ChambresP</v>
      </c>
      <c r="G3679" s="154">
        <f t="shared" si="383"/>
        <v>0</v>
      </c>
    </row>
    <row r="3680" spans="1:7" ht="26.4" x14ac:dyDescent="0.25">
      <c r="A3680" s="153" t="str">
        <f>+Identification!$C$4</f>
        <v>100000001</v>
      </c>
      <c r="B3680" s="153" t="s">
        <v>356</v>
      </c>
      <c r="C3680" s="48" t="s">
        <v>160</v>
      </c>
      <c r="D3680" s="89" t="str">
        <f t="shared" si="384"/>
        <v>ChambresP</v>
      </c>
      <c r="E3680" s="90">
        <f>HLOOKUP(D3680,Analytique_compte!$A$3:$S$4,2,FALSE)</f>
        <v>12</v>
      </c>
      <c r="F3680" s="90" t="str">
        <f t="shared" si="382"/>
        <v>Analytique_compte_PCP69_ChambresP</v>
      </c>
      <c r="G3680" s="154">
        <f t="shared" si="383"/>
        <v>0</v>
      </c>
    </row>
    <row r="3681" spans="1:7" ht="26.4" x14ac:dyDescent="0.25">
      <c r="A3681" s="153" t="str">
        <f>+Identification!$C$4</f>
        <v>100000001</v>
      </c>
      <c r="B3681" s="153" t="s">
        <v>356</v>
      </c>
      <c r="C3681" s="48" t="s">
        <v>161</v>
      </c>
      <c r="D3681" s="89" t="str">
        <f t="shared" si="384"/>
        <v>ChambresP</v>
      </c>
      <c r="E3681" s="90">
        <f>HLOOKUP(D3681,Analytique_compte!$A$3:$S$4,2,FALSE)</f>
        <v>12</v>
      </c>
      <c r="F3681" s="90" t="str">
        <f t="shared" si="382"/>
        <v>Analytique_compte_PCP70_ChambresP</v>
      </c>
      <c r="G3681" s="154">
        <f t="shared" si="383"/>
        <v>0</v>
      </c>
    </row>
    <row r="3682" spans="1:7" ht="26.4" x14ac:dyDescent="0.25">
      <c r="A3682" s="153" t="str">
        <f>+Identification!$C$4</f>
        <v>100000001</v>
      </c>
      <c r="B3682" s="153" t="s">
        <v>356</v>
      </c>
      <c r="C3682" s="48" t="s">
        <v>162</v>
      </c>
      <c r="D3682" s="89" t="str">
        <f t="shared" si="384"/>
        <v>ChambresP</v>
      </c>
      <c r="E3682" s="90">
        <f>HLOOKUP(D3682,Analytique_compte!$A$3:$S$4,2,FALSE)</f>
        <v>12</v>
      </c>
      <c r="F3682" s="90" t="str">
        <f t="shared" si="382"/>
        <v>Analytique_compte_PCP71_ChambresP</v>
      </c>
      <c r="G3682" s="154">
        <f t="shared" si="383"/>
        <v>0</v>
      </c>
    </row>
    <row r="3683" spans="1:7" ht="26.4" x14ac:dyDescent="0.25">
      <c r="A3683" s="153" t="str">
        <f>+Identification!$C$4</f>
        <v>100000001</v>
      </c>
      <c r="B3683" s="153" t="s">
        <v>356</v>
      </c>
      <c r="C3683" s="48" t="s">
        <v>163</v>
      </c>
      <c r="D3683" s="89" t="str">
        <f t="shared" si="384"/>
        <v>ChambresP</v>
      </c>
      <c r="E3683" s="90">
        <f>HLOOKUP(D3683,Analytique_compte!$A$3:$S$4,2,FALSE)</f>
        <v>12</v>
      </c>
      <c r="F3683" s="90" t="str">
        <f t="shared" si="382"/>
        <v>Analytique_compte_PCP72_ChambresP</v>
      </c>
      <c r="G3683" s="154">
        <f t="shared" si="383"/>
        <v>0</v>
      </c>
    </row>
    <row r="3684" spans="1:7" ht="26.4" x14ac:dyDescent="0.25">
      <c r="A3684" s="153" t="str">
        <f>+Identification!$C$4</f>
        <v>100000001</v>
      </c>
      <c r="B3684" s="153" t="s">
        <v>356</v>
      </c>
      <c r="C3684" s="48" t="s">
        <v>164</v>
      </c>
      <c r="D3684" s="89" t="str">
        <f t="shared" si="384"/>
        <v>ChambresP</v>
      </c>
      <c r="E3684" s="90">
        <f>HLOOKUP(D3684,Analytique_compte!$A$3:$S$4,2,FALSE)</f>
        <v>12</v>
      </c>
      <c r="F3684" s="90" t="str">
        <f t="shared" si="382"/>
        <v>Analytique_compte_PCP73_ChambresP</v>
      </c>
      <c r="G3684" s="154">
        <f t="shared" si="383"/>
        <v>0</v>
      </c>
    </row>
    <row r="3685" spans="1:7" ht="26.4" x14ac:dyDescent="0.25">
      <c r="A3685" s="153" t="str">
        <f>+Identification!$C$4</f>
        <v>100000001</v>
      </c>
      <c r="B3685" s="153" t="s">
        <v>356</v>
      </c>
      <c r="C3685" s="48" t="s">
        <v>165</v>
      </c>
      <c r="D3685" s="89" t="str">
        <f t="shared" si="384"/>
        <v>ChambresP</v>
      </c>
      <c r="E3685" s="90">
        <f>HLOOKUP(D3685,Analytique_compte!$A$3:$S$4,2,FALSE)</f>
        <v>12</v>
      </c>
      <c r="F3685" s="90" t="str">
        <f t="shared" si="382"/>
        <v>Analytique_compte_PCP74_ChambresP</v>
      </c>
      <c r="G3685" s="154">
        <f t="shared" si="383"/>
        <v>0</v>
      </c>
    </row>
    <row r="3686" spans="1:7" ht="26.4" x14ac:dyDescent="0.25">
      <c r="A3686" s="153" t="str">
        <f>+Identification!$C$4</f>
        <v>100000001</v>
      </c>
      <c r="B3686" s="153" t="s">
        <v>356</v>
      </c>
      <c r="C3686" s="48" t="s">
        <v>166</v>
      </c>
      <c r="D3686" s="89" t="str">
        <f t="shared" si="384"/>
        <v>ChambresP</v>
      </c>
      <c r="E3686" s="90">
        <f>HLOOKUP(D3686,Analytique_compte!$A$3:$S$4,2,FALSE)</f>
        <v>12</v>
      </c>
      <c r="F3686" s="90" t="str">
        <f t="shared" si="382"/>
        <v>Analytique_compte_PCP75_ChambresP</v>
      </c>
      <c r="G3686" s="154">
        <f t="shared" si="383"/>
        <v>0</v>
      </c>
    </row>
    <row r="3687" spans="1:7" ht="26.4" x14ac:dyDescent="0.25">
      <c r="A3687" s="153" t="str">
        <f>+Identification!$C$4</f>
        <v>100000001</v>
      </c>
      <c r="B3687" s="153" t="s">
        <v>356</v>
      </c>
      <c r="C3687" s="48" t="s">
        <v>167</v>
      </c>
      <c r="D3687" s="89" t="str">
        <f t="shared" si="384"/>
        <v>ChambresP</v>
      </c>
      <c r="E3687" s="90">
        <f>HLOOKUP(D3687,Analytique_compte!$A$3:$S$4,2,FALSE)</f>
        <v>12</v>
      </c>
      <c r="F3687" s="90" t="str">
        <f t="shared" si="382"/>
        <v>Analytique_compte_PCP76_ChambresP</v>
      </c>
      <c r="G3687" s="154">
        <f t="shared" si="383"/>
        <v>0</v>
      </c>
    </row>
    <row r="3688" spans="1:7" ht="26.4" x14ac:dyDescent="0.25">
      <c r="A3688" s="153" t="str">
        <f>+Identification!$C$4</f>
        <v>100000001</v>
      </c>
      <c r="B3688" s="153" t="s">
        <v>356</v>
      </c>
      <c r="C3688" s="48" t="s">
        <v>168</v>
      </c>
      <c r="D3688" s="89" t="str">
        <f t="shared" si="384"/>
        <v>ChambresP</v>
      </c>
      <c r="E3688" s="90">
        <f>HLOOKUP(D3688,Analytique_compte!$A$3:$S$4,2,FALSE)</f>
        <v>12</v>
      </c>
      <c r="F3688" s="90" t="str">
        <f t="shared" si="382"/>
        <v>Analytique_compte_PCP77_ChambresP</v>
      </c>
      <c r="G3688" s="154">
        <f t="shared" si="383"/>
        <v>0</v>
      </c>
    </row>
    <row r="3689" spans="1:7" ht="26.4" x14ac:dyDescent="0.25">
      <c r="A3689" s="153" t="str">
        <f>+Identification!$C$4</f>
        <v>100000001</v>
      </c>
      <c r="B3689" s="153" t="s">
        <v>356</v>
      </c>
      <c r="C3689" s="48" t="s">
        <v>169</v>
      </c>
      <c r="D3689" s="89" t="str">
        <f t="shared" si="384"/>
        <v>ChambresP</v>
      </c>
      <c r="E3689" s="90">
        <f>HLOOKUP(D3689,Analytique_compte!$A$3:$S$4,2,FALSE)</f>
        <v>12</v>
      </c>
      <c r="F3689" s="90" t="str">
        <f t="shared" si="382"/>
        <v>Analytique_compte_PCP78_ChambresP</v>
      </c>
      <c r="G3689" s="154">
        <f t="shared" si="383"/>
        <v>0</v>
      </c>
    </row>
    <row r="3690" spans="1:7" ht="26.4" x14ac:dyDescent="0.25">
      <c r="A3690" s="153" t="str">
        <f>+Identification!$C$4</f>
        <v>100000001</v>
      </c>
      <c r="B3690" s="153" t="s">
        <v>356</v>
      </c>
      <c r="C3690" s="48" t="s">
        <v>170</v>
      </c>
      <c r="D3690" s="89" t="str">
        <f t="shared" si="384"/>
        <v>ChambresP</v>
      </c>
      <c r="E3690" s="90">
        <f>HLOOKUP(D3690,Analytique_compte!$A$3:$S$4,2,FALSE)</f>
        <v>12</v>
      </c>
      <c r="F3690" s="90" t="str">
        <f t="shared" ref="F3690:F3697" si="385">CONCATENATE(B3690,"_",C3690,"_",D3690)</f>
        <v>Analytique_compte_PCP79_ChambresP</v>
      </c>
      <c r="G3690" s="154">
        <f t="shared" ref="G3690:G3697" si="386">VLOOKUP(C3690,ana_compte,E3690,FALSE)</f>
        <v>0</v>
      </c>
    </row>
    <row r="3691" spans="1:7" ht="26.4" x14ac:dyDescent="0.25">
      <c r="A3691" s="153" t="str">
        <f>+Identification!$C$4</f>
        <v>100000001</v>
      </c>
      <c r="B3691" s="153" t="s">
        <v>356</v>
      </c>
      <c r="C3691" s="48" t="s">
        <v>416</v>
      </c>
      <c r="D3691" s="89" t="str">
        <f t="shared" si="384"/>
        <v>ChambresP</v>
      </c>
      <c r="E3691" s="90">
        <f>HLOOKUP(D3691,Analytique_compte!$A$3:$S$4,2,FALSE)</f>
        <v>12</v>
      </c>
      <c r="F3691" s="90" t="str">
        <f t="shared" si="385"/>
        <v>Analytique_compte_PCP80_ChambresP</v>
      </c>
      <c r="G3691" s="154">
        <f t="shared" si="386"/>
        <v>0</v>
      </c>
    </row>
    <row r="3692" spans="1:7" ht="26.4" x14ac:dyDescent="0.25">
      <c r="A3692" s="153" t="str">
        <f>+Identification!$C$4</f>
        <v>100000001</v>
      </c>
      <c r="B3692" s="153" t="s">
        <v>356</v>
      </c>
      <c r="C3692" s="48" t="s">
        <v>417</v>
      </c>
      <c r="D3692" s="89" t="str">
        <f t="shared" si="384"/>
        <v>ChambresP</v>
      </c>
      <c r="E3692" s="90">
        <f>HLOOKUP(D3692,Analytique_compte!$A$3:$S$4,2,FALSE)</f>
        <v>12</v>
      </c>
      <c r="F3692" s="90" t="str">
        <f t="shared" si="385"/>
        <v>Analytique_compte_PCP81_ChambresP</v>
      </c>
      <c r="G3692" s="154">
        <f t="shared" si="386"/>
        <v>0</v>
      </c>
    </row>
    <row r="3693" spans="1:7" ht="26.4" x14ac:dyDescent="0.25">
      <c r="A3693" s="153" t="str">
        <f>+Identification!$C$4</f>
        <v>100000001</v>
      </c>
      <c r="B3693" s="153" t="s">
        <v>356</v>
      </c>
      <c r="C3693" s="48" t="s">
        <v>418</v>
      </c>
      <c r="D3693" s="89" t="str">
        <f t="shared" si="384"/>
        <v>ChambresP</v>
      </c>
      <c r="E3693" s="90">
        <f>HLOOKUP(D3693,Analytique_compte!$A$3:$S$4,2,FALSE)</f>
        <v>12</v>
      </c>
      <c r="F3693" s="90" t="str">
        <f t="shared" si="385"/>
        <v>Analytique_compte_PCP82_ChambresP</v>
      </c>
      <c r="G3693" s="154">
        <f t="shared" si="386"/>
        <v>0</v>
      </c>
    </row>
    <row r="3694" spans="1:7" ht="26.4" x14ac:dyDescent="0.25">
      <c r="A3694" s="153" t="str">
        <f>+Identification!$C$4</f>
        <v>100000001</v>
      </c>
      <c r="B3694" s="153" t="s">
        <v>356</v>
      </c>
      <c r="C3694" s="48" t="s">
        <v>419</v>
      </c>
      <c r="D3694" s="89" t="str">
        <f t="shared" si="384"/>
        <v>ChambresP</v>
      </c>
      <c r="E3694" s="90">
        <f>HLOOKUP(D3694,Analytique_compte!$A$3:$S$4,2,FALSE)</f>
        <v>12</v>
      </c>
      <c r="F3694" s="90" t="str">
        <f t="shared" si="385"/>
        <v>Analytique_compte_PCP83_ChambresP</v>
      </c>
      <c r="G3694" s="154">
        <f t="shared" si="386"/>
        <v>0</v>
      </c>
    </row>
    <row r="3695" spans="1:7" ht="26.4" x14ac:dyDescent="0.25">
      <c r="A3695" s="153" t="str">
        <f>+Identification!$C$4</f>
        <v>100000001</v>
      </c>
      <c r="B3695" s="153" t="s">
        <v>356</v>
      </c>
      <c r="C3695" s="48" t="s">
        <v>420</v>
      </c>
      <c r="D3695" s="89" t="str">
        <f t="shared" si="384"/>
        <v>ChambresP</v>
      </c>
      <c r="E3695" s="90">
        <f>HLOOKUP(D3695,Analytique_compte!$A$3:$S$4,2,FALSE)</f>
        <v>12</v>
      </c>
      <c r="F3695" s="90" t="str">
        <f t="shared" si="385"/>
        <v>Analytique_compte_PCP84_ChambresP</v>
      </c>
      <c r="G3695" s="154">
        <f t="shared" si="386"/>
        <v>0</v>
      </c>
    </row>
    <row r="3696" spans="1:7" ht="26.4" x14ac:dyDescent="0.25">
      <c r="A3696" s="153" t="str">
        <f>+Identification!$C$4</f>
        <v>100000001</v>
      </c>
      <c r="B3696" s="153" t="s">
        <v>356</v>
      </c>
      <c r="C3696" s="48" t="s">
        <v>421</v>
      </c>
      <c r="D3696" s="89" t="str">
        <f t="shared" si="384"/>
        <v>ChambresP</v>
      </c>
      <c r="E3696" s="90">
        <f>HLOOKUP(D3696,Analytique_compte!$A$3:$S$4,2,FALSE)</f>
        <v>12</v>
      </c>
      <c r="F3696" s="90" t="str">
        <f t="shared" si="385"/>
        <v>Analytique_compte_PCP85_ChambresP</v>
      </c>
      <c r="G3696" s="154">
        <f t="shared" si="386"/>
        <v>0</v>
      </c>
    </row>
    <row r="3697" spans="1:7" ht="26.4" x14ac:dyDescent="0.25">
      <c r="A3697" s="153" t="str">
        <f>+Identification!$C$4</f>
        <v>100000001</v>
      </c>
      <c r="B3697" s="153" t="s">
        <v>356</v>
      </c>
      <c r="C3697" s="48" t="s">
        <v>422</v>
      </c>
      <c r="D3697" s="89" t="str">
        <f t="shared" si="384"/>
        <v>ChambresP</v>
      </c>
      <c r="E3697" s="90">
        <f>HLOOKUP(D3697,Analytique_compte!$A$3:$S$4,2,FALSE)</f>
        <v>12</v>
      </c>
      <c r="F3697" s="90" t="str">
        <f t="shared" si="385"/>
        <v>Analytique_compte_PCP86_ChambresP</v>
      </c>
      <c r="G3697" s="154">
        <f t="shared" si="386"/>
        <v>0</v>
      </c>
    </row>
    <row r="3698" spans="1:7" ht="26.4" x14ac:dyDescent="0.25">
      <c r="A3698" s="153" t="str">
        <f>+Identification!$C$4</f>
        <v>100000001</v>
      </c>
      <c r="B3698" s="153" t="s">
        <v>356</v>
      </c>
      <c r="C3698" s="48" t="s">
        <v>423</v>
      </c>
      <c r="D3698" s="89" t="str">
        <f t="shared" ref="D3698:D3699" si="387">+D3695</f>
        <v>ChambresP</v>
      </c>
      <c r="E3698" s="90">
        <f>HLOOKUP(D3698,Analytique_compte!$A$3:$S$4,2,FALSE)</f>
        <v>12</v>
      </c>
      <c r="F3698" s="90" t="str">
        <f t="shared" ref="F3698:F3725" si="388">CONCATENATE(B3698,"_",C3698,"_",D3698)</f>
        <v>Analytique_compte_PCP87_ChambresP</v>
      </c>
      <c r="G3698" s="154">
        <f t="shared" ref="G3698:G3725" si="389">VLOOKUP(C3698,ana_compte,E3698,FALSE)</f>
        <v>0</v>
      </c>
    </row>
    <row r="3699" spans="1:7" ht="26.4" x14ac:dyDescent="0.25">
      <c r="A3699" s="153" t="str">
        <f>+Identification!$C$4</f>
        <v>100000001</v>
      </c>
      <c r="B3699" s="153" t="s">
        <v>356</v>
      </c>
      <c r="C3699" s="48" t="s">
        <v>424</v>
      </c>
      <c r="D3699" s="89" t="str">
        <f t="shared" si="387"/>
        <v>ChambresP</v>
      </c>
      <c r="E3699" s="90">
        <f>HLOOKUP(D3699,Analytique_compte!$A$3:$S$4,2,FALSE)</f>
        <v>12</v>
      </c>
      <c r="F3699" s="90" t="str">
        <f t="shared" si="388"/>
        <v>Analytique_compte_PCP88_ChambresP</v>
      </c>
      <c r="G3699" s="154">
        <f t="shared" si="389"/>
        <v>0</v>
      </c>
    </row>
    <row r="3700" spans="1:7" ht="26.4" x14ac:dyDescent="0.25">
      <c r="A3700" s="153" t="str">
        <f>+Identification!$C$4</f>
        <v>100000001</v>
      </c>
      <c r="B3700" s="153" t="s">
        <v>356</v>
      </c>
      <c r="C3700" s="48" t="s">
        <v>449</v>
      </c>
      <c r="D3700" s="89" t="str">
        <f t="shared" ref="D3700:D3702" si="390">+D3694</f>
        <v>ChambresP</v>
      </c>
      <c r="E3700" s="90">
        <f>HLOOKUP(D3700,Analytique_compte!$A$3:$S$4,2,FALSE)</f>
        <v>12</v>
      </c>
      <c r="F3700" s="90" t="str">
        <f t="shared" si="388"/>
        <v>Analytique_compte_PCP89_ChambresP</v>
      </c>
      <c r="G3700" s="154">
        <f t="shared" si="389"/>
        <v>0</v>
      </c>
    </row>
    <row r="3701" spans="1:7" ht="26.4" x14ac:dyDescent="0.25">
      <c r="A3701" s="153" t="str">
        <f>+Identification!$C$4</f>
        <v>100000001</v>
      </c>
      <c r="B3701" s="153" t="s">
        <v>356</v>
      </c>
      <c r="C3701" s="48" t="s">
        <v>450</v>
      </c>
      <c r="D3701" s="89" t="str">
        <f t="shared" si="390"/>
        <v>ChambresP</v>
      </c>
      <c r="E3701" s="90">
        <f>HLOOKUP(D3701,Analytique_compte!$A$3:$S$4,2,FALSE)</f>
        <v>12</v>
      </c>
      <c r="F3701" s="90" t="str">
        <f t="shared" si="388"/>
        <v>Analytique_compte_PCP90_ChambresP</v>
      </c>
      <c r="G3701" s="154">
        <f t="shared" si="389"/>
        <v>0</v>
      </c>
    </row>
    <row r="3702" spans="1:7" ht="26.4" x14ac:dyDescent="0.25">
      <c r="A3702" s="153" t="str">
        <f>+Identification!$C$4</f>
        <v>100000001</v>
      </c>
      <c r="B3702" s="153" t="s">
        <v>356</v>
      </c>
      <c r="C3702" s="48" t="s">
        <v>467</v>
      </c>
      <c r="D3702" s="89" t="str">
        <f t="shared" si="390"/>
        <v>ChambresP</v>
      </c>
      <c r="E3702" s="90">
        <f>HLOOKUP(D3702,Analytique_compte!$A$3:$S$4,2,FALSE)</f>
        <v>12</v>
      </c>
      <c r="F3702" s="90" t="str">
        <f t="shared" si="388"/>
        <v>Analytique_compte_PCP91_ChambresP</v>
      </c>
      <c r="G3702" s="154">
        <f t="shared" si="389"/>
        <v>0</v>
      </c>
    </row>
    <row r="3703" spans="1:7" ht="26.4" x14ac:dyDescent="0.25">
      <c r="A3703" s="153" t="str">
        <f>+Identification!$C$4</f>
        <v>100000001</v>
      </c>
      <c r="B3703" s="153" t="s">
        <v>356</v>
      </c>
      <c r="C3703" s="48" t="s">
        <v>468</v>
      </c>
      <c r="D3703" s="89" t="str">
        <f t="shared" ref="D3703:D3719" si="391">+D3649</f>
        <v>ChambresP</v>
      </c>
      <c r="E3703" s="90">
        <f>HLOOKUP(D3703,Analytique_compte!$A$3:$S$4,2,FALSE)</f>
        <v>12</v>
      </c>
      <c r="F3703" s="90" t="str">
        <f t="shared" si="388"/>
        <v>Analytique_compte_PCP92_ChambresP</v>
      </c>
      <c r="G3703" s="154">
        <f t="shared" si="389"/>
        <v>0</v>
      </c>
    </row>
    <row r="3704" spans="1:7" ht="26.4" x14ac:dyDescent="0.25">
      <c r="A3704" s="153" t="str">
        <f>+Identification!$C$4</f>
        <v>100000001</v>
      </c>
      <c r="B3704" s="153" t="s">
        <v>356</v>
      </c>
      <c r="C3704" s="48" t="s">
        <v>469</v>
      </c>
      <c r="D3704" s="89" t="str">
        <f t="shared" si="391"/>
        <v>ChambresP</v>
      </c>
      <c r="E3704" s="90">
        <f>HLOOKUP(D3704,Analytique_compte!$A$3:$S$4,2,FALSE)</f>
        <v>12</v>
      </c>
      <c r="F3704" s="90" t="str">
        <f t="shared" si="388"/>
        <v>Analytique_compte_PCP93_ChambresP</v>
      </c>
      <c r="G3704" s="154">
        <f t="shared" si="389"/>
        <v>0</v>
      </c>
    </row>
    <row r="3705" spans="1:7" ht="26.4" x14ac:dyDescent="0.25">
      <c r="A3705" s="153" t="str">
        <f>+Identification!$C$4</f>
        <v>100000001</v>
      </c>
      <c r="B3705" s="153" t="s">
        <v>356</v>
      </c>
      <c r="C3705" s="48" t="s">
        <v>665</v>
      </c>
      <c r="D3705" s="89" t="str">
        <f t="shared" si="391"/>
        <v>ChambresP</v>
      </c>
      <c r="E3705" s="90">
        <f>HLOOKUP(D3705,Analytique_compte!$A$3:$S$4,2,FALSE)</f>
        <v>12</v>
      </c>
      <c r="F3705" s="90" t="str">
        <f t="shared" si="388"/>
        <v>Analytique_compte_PCP94_ChambresP</v>
      </c>
      <c r="G3705" s="154">
        <f t="shared" si="389"/>
        <v>0</v>
      </c>
    </row>
    <row r="3706" spans="1:7" ht="26.4" x14ac:dyDescent="0.25">
      <c r="A3706" s="153" t="str">
        <f>+Identification!$C$4</f>
        <v>100000001</v>
      </c>
      <c r="B3706" s="153" t="s">
        <v>356</v>
      </c>
      <c r="C3706" s="50" t="s">
        <v>666</v>
      </c>
      <c r="D3706" s="89" t="str">
        <f t="shared" si="391"/>
        <v>ChambresP</v>
      </c>
      <c r="E3706" s="90">
        <f>HLOOKUP(D3706,Analytique_compte!$A$3:$S$4,2,FALSE)</f>
        <v>12</v>
      </c>
      <c r="F3706" s="90" t="str">
        <f t="shared" si="388"/>
        <v>Analytique_compte_PCP95_ChambresP</v>
      </c>
      <c r="G3706" s="154">
        <f t="shared" si="389"/>
        <v>0</v>
      </c>
    </row>
    <row r="3707" spans="1:7" ht="26.4" x14ac:dyDescent="0.25">
      <c r="A3707" s="153" t="str">
        <f>+Identification!$C$4</f>
        <v>100000001</v>
      </c>
      <c r="B3707" s="153" t="s">
        <v>356</v>
      </c>
      <c r="C3707" s="50" t="s">
        <v>667</v>
      </c>
      <c r="D3707" s="89" t="str">
        <f t="shared" si="391"/>
        <v>ChambresP</v>
      </c>
      <c r="E3707" s="90">
        <f>HLOOKUP(D3707,Analytique_compte!$A$3:$S$4,2,FALSE)</f>
        <v>12</v>
      </c>
      <c r="F3707" s="90" t="str">
        <f t="shared" si="388"/>
        <v>Analytique_compte_PCP96_ChambresP</v>
      </c>
      <c r="G3707" s="154">
        <f t="shared" si="389"/>
        <v>0</v>
      </c>
    </row>
    <row r="3708" spans="1:7" ht="26.4" x14ac:dyDescent="0.25">
      <c r="A3708" s="153" t="str">
        <f>+Identification!$C$4</f>
        <v>100000001</v>
      </c>
      <c r="B3708" s="153" t="s">
        <v>356</v>
      </c>
      <c r="C3708" s="50" t="s">
        <v>668</v>
      </c>
      <c r="D3708" s="89" t="str">
        <f t="shared" si="391"/>
        <v>ChambresP</v>
      </c>
      <c r="E3708" s="90">
        <f>HLOOKUP(D3708,Analytique_compte!$A$3:$S$4,2,FALSE)</f>
        <v>12</v>
      </c>
      <c r="F3708" s="90" t="str">
        <f t="shared" si="388"/>
        <v>Analytique_compte_PCP97_ChambresP</v>
      </c>
      <c r="G3708" s="154">
        <f t="shared" si="389"/>
        <v>0</v>
      </c>
    </row>
    <row r="3709" spans="1:7" ht="26.4" x14ac:dyDescent="0.25">
      <c r="A3709" s="153" t="str">
        <f>+Identification!$C$4</f>
        <v>100000001</v>
      </c>
      <c r="B3709" s="153" t="s">
        <v>356</v>
      </c>
      <c r="C3709" s="50" t="s">
        <v>669</v>
      </c>
      <c r="D3709" s="89" t="str">
        <f t="shared" si="391"/>
        <v>ChambresP</v>
      </c>
      <c r="E3709" s="90">
        <f>HLOOKUP(D3709,Analytique_compte!$A$3:$S$4,2,FALSE)</f>
        <v>12</v>
      </c>
      <c r="F3709" s="90" t="str">
        <f t="shared" si="388"/>
        <v>Analytique_compte_PCP98_ChambresP</v>
      </c>
      <c r="G3709" s="154">
        <f t="shared" si="389"/>
        <v>0</v>
      </c>
    </row>
    <row r="3710" spans="1:7" ht="26.4" x14ac:dyDescent="0.25">
      <c r="A3710" s="153" t="str">
        <f>+Identification!$C$4</f>
        <v>100000001</v>
      </c>
      <c r="B3710" s="153" t="s">
        <v>356</v>
      </c>
      <c r="C3710" s="50" t="s">
        <v>670</v>
      </c>
      <c r="D3710" s="89" t="str">
        <f t="shared" si="391"/>
        <v>ChambresP</v>
      </c>
      <c r="E3710" s="90">
        <f>HLOOKUP(D3710,Analytique_compte!$A$3:$S$4,2,FALSE)</f>
        <v>12</v>
      </c>
      <c r="F3710" s="90" t="str">
        <f t="shared" si="388"/>
        <v>Analytique_compte_PCP99_ChambresP</v>
      </c>
      <c r="G3710" s="154">
        <f t="shared" si="389"/>
        <v>0</v>
      </c>
    </row>
    <row r="3711" spans="1:7" ht="26.4" x14ac:dyDescent="0.25">
      <c r="A3711" s="153" t="str">
        <f>+Identification!$C$4</f>
        <v>100000001</v>
      </c>
      <c r="B3711" s="153" t="s">
        <v>356</v>
      </c>
      <c r="C3711" s="50" t="s">
        <v>671</v>
      </c>
      <c r="D3711" s="89" t="str">
        <f t="shared" si="391"/>
        <v>ChambresP</v>
      </c>
      <c r="E3711" s="90">
        <f>HLOOKUP(D3711,Analytique_compte!$A$3:$S$4,2,FALSE)</f>
        <v>12</v>
      </c>
      <c r="F3711" s="90" t="str">
        <f t="shared" si="388"/>
        <v>Analytique_compte_PCP100_ChambresP</v>
      </c>
      <c r="G3711" s="154">
        <f t="shared" si="389"/>
        <v>0</v>
      </c>
    </row>
    <row r="3712" spans="1:7" ht="26.4" x14ac:dyDescent="0.25">
      <c r="A3712" s="153" t="str">
        <f>+Identification!$C$4</f>
        <v>100000001</v>
      </c>
      <c r="B3712" s="153" t="s">
        <v>356</v>
      </c>
      <c r="C3712" s="50" t="s">
        <v>672</v>
      </c>
      <c r="D3712" s="89" t="str">
        <f t="shared" si="391"/>
        <v>ChambresP</v>
      </c>
      <c r="E3712" s="90">
        <f>HLOOKUP(D3712,Analytique_compte!$A$3:$S$4,2,FALSE)</f>
        <v>12</v>
      </c>
      <c r="F3712" s="90" t="str">
        <f t="shared" si="388"/>
        <v>Analytique_compte_PCP101_ChambresP</v>
      </c>
      <c r="G3712" s="154">
        <f t="shared" si="389"/>
        <v>0</v>
      </c>
    </row>
    <row r="3713" spans="1:7" ht="26.4" x14ac:dyDescent="0.25">
      <c r="A3713" s="153" t="str">
        <f>+Identification!$C$4</f>
        <v>100000001</v>
      </c>
      <c r="B3713" s="153" t="s">
        <v>356</v>
      </c>
      <c r="C3713" s="50" t="s">
        <v>673</v>
      </c>
      <c r="D3713" s="89" t="str">
        <f t="shared" si="391"/>
        <v>ChambresP</v>
      </c>
      <c r="E3713" s="90">
        <f>HLOOKUP(D3713,Analytique_compte!$A$3:$S$4,2,FALSE)</f>
        <v>12</v>
      </c>
      <c r="F3713" s="90" t="str">
        <f t="shared" si="388"/>
        <v>Analytique_compte_PCP102_ChambresP</v>
      </c>
      <c r="G3713" s="154">
        <f t="shared" si="389"/>
        <v>0</v>
      </c>
    </row>
    <row r="3714" spans="1:7" ht="26.4" x14ac:dyDescent="0.25">
      <c r="A3714" s="153" t="str">
        <f>+Identification!$C$4</f>
        <v>100000001</v>
      </c>
      <c r="B3714" s="153" t="s">
        <v>356</v>
      </c>
      <c r="C3714" s="50" t="s">
        <v>674</v>
      </c>
      <c r="D3714" s="89" t="str">
        <f t="shared" si="391"/>
        <v>ChambresP</v>
      </c>
      <c r="E3714" s="90">
        <f>HLOOKUP(D3714,Analytique_compte!$A$3:$S$4,2,FALSE)</f>
        <v>12</v>
      </c>
      <c r="F3714" s="90" t="str">
        <f t="shared" si="388"/>
        <v>Analytique_compte_PCP103_ChambresP</v>
      </c>
      <c r="G3714" s="154">
        <f t="shared" si="389"/>
        <v>0</v>
      </c>
    </row>
    <row r="3715" spans="1:7" ht="26.4" x14ac:dyDescent="0.25">
      <c r="A3715" s="153" t="str">
        <f>+Identification!$C$4</f>
        <v>100000001</v>
      </c>
      <c r="B3715" s="153" t="s">
        <v>356</v>
      </c>
      <c r="C3715" s="50" t="s">
        <v>675</v>
      </c>
      <c r="D3715" s="89" t="str">
        <f t="shared" si="391"/>
        <v>ChambresP</v>
      </c>
      <c r="E3715" s="90">
        <f>HLOOKUP(D3715,Analytique_compte!$A$3:$S$4,2,FALSE)</f>
        <v>12</v>
      </c>
      <c r="F3715" s="90" t="str">
        <f t="shared" si="388"/>
        <v>Analytique_compte_PCP104_ChambresP</v>
      </c>
      <c r="G3715" s="154">
        <f t="shared" si="389"/>
        <v>0</v>
      </c>
    </row>
    <row r="3716" spans="1:7" ht="26.4" x14ac:dyDescent="0.25">
      <c r="A3716" s="153" t="str">
        <f>+Identification!$C$4</f>
        <v>100000001</v>
      </c>
      <c r="B3716" s="153" t="s">
        <v>356</v>
      </c>
      <c r="C3716" s="50" t="s">
        <v>676</v>
      </c>
      <c r="D3716" s="89" t="str">
        <f t="shared" si="391"/>
        <v>ChambresP</v>
      </c>
      <c r="E3716" s="90">
        <f>HLOOKUP(D3716,Analytique_compte!$A$3:$S$4,2,FALSE)</f>
        <v>12</v>
      </c>
      <c r="F3716" s="90" t="str">
        <f t="shared" si="388"/>
        <v>Analytique_compte_PCP105_ChambresP</v>
      </c>
      <c r="G3716" s="154">
        <f t="shared" si="389"/>
        <v>0</v>
      </c>
    </row>
    <row r="3717" spans="1:7" ht="26.4" x14ac:dyDescent="0.25">
      <c r="A3717" s="153" t="str">
        <f>+Identification!$C$4</f>
        <v>100000001</v>
      </c>
      <c r="B3717" s="153" t="s">
        <v>356</v>
      </c>
      <c r="C3717" s="50" t="s">
        <v>677</v>
      </c>
      <c r="D3717" s="89" t="str">
        <f t="shared" si="391"/>
        <v>ChambresP</v>
      </c>
      <c r="E3717" s="90">
        <f>HLOOKUP(D3717,Analytique_compte!$A$3:$S$4,2,FALSE)</f>
        <v>12</v>
      </c>
      <c r="F3717" s="90" t="str">
        <f t="shared" si="388"/>
        <v>Analytique_compte_PCP106_ChambresP</v>
      </c>
      <c r="G3717" s="154">
        <f t="shared" si="389"/>
        <v>0</v>
      </c>
    </row>
    <row r="3718" spans="1:7" ht="26.4" x14ac:dyDescent="0.25">
      <c r="A3718" s="153" t="str">
        <f>+Identification!$C$4</f>
        <v>100000001</v>
      </c>
      <c r="B3718" s="153" t="s">
        <v>356</v>
      </c>
      <c r="C3718" s="50" t="s">
        <v>678</v>
      </c>
      <c r="D3718" s="89" t="str">
        <f t="shared" si="391"/>
        <v>ChambresP</v>
      </c>
      <c r="E3718" s="90">
        <f>HLOOKUP(D3718,Analytique_compte!$A$3:$S$4,2,FALSE)</f>
        <v>12</v>
      </c>
      <c r="F3718" s="90" t="str">
        <f t="shared" si="388"/>
        <v>Analytique_compte_PCP107_ChambresP</v>
      </c>
      <c r="G3718" s="154">
        <f t="shared" si="389"/>
        <v>0</v>
      </c>
    </row>
    <row r="3719" spans="1:7" ht="26.4" x14ac:dyDescent="0.25">
      <c r="A3719" s="153" t="str">
        <f>+Identification!$C$4</f>
        <v>100000001</v>
      </c>
      <c r="B3719" s="153" t="s">
        <v>356</v>
      </c>
      <c r="C3719" s="50" t="s">
        <v>679</v>
      </c>
      <c r="D3719" s="89" t="str">
        <f t="shared" si="391"/>
        <v>ChambresP</v>
      </c>
      <c r="E3719" s="90">
        <f>HLOOKUP(D3719,Analytique_compte!$A$3:$S$4,2,FALSE)</f>
        <v>12</v>
      </c>
      <c r="F3719" s="90" t="str">
        <f t="shared" si="388"/>
        <v>Analytique_compte_PCP108_ChambresP</v>
      </c>
      <c r="G3719" s="154">
        <f t="shared" si="389"/>
        <v>0</v>
      </c>
    </row>
    <row r="3720" spans="1:7" ht="26.4" x14ac:dyDescent="0.25">
      <c r="A3720" s="153" t="str">
        <f>+Identification!$C$4</f>
        <v>100000001</v>
      </c>
      <c r="B3720" s="153" t="s">
        <v>356</v>
      </c>
      <c r="C3720" s="50" t="s">
        <v>680</v>
      </c>
      <c r="D3720" s="89" t="str">
        <f t="shared" ref="D3720:D3723" si="392">+D3662</f>
        <v>ChambresP</v>
      </c>
      <c r="E3720" s="90">
        <f>HLOOKUP(D3720,Analytique_compte!$A$3:$S$4,2,FALSE)</f>
        <v>12</v>
      </c>
      <c r="F3720" s="90" t="str">
        <f t="shared" ref="F3720:F3724" si="393">CONCATENATE(B3720,"_",C3720,"_",D3720)</f>
        <v>Analytique_compte_PCP109_ChambresP</v>
      </c>
      <c r="G3720" s="154">
        <f t="shared" ref="G3720:G3724" si="394">VLOOKUP(C3720,ana_compte,E3720,FALSE)</f>
        <v>0</v>
      </c>
    </row>
    <row r="3721" spans="1:7" ht="26.4" x14ac:dyDescent="0.25">
      <c r="A3721" s="153" t="str">
        <f>+Identification!$C$4</f>
        <v>100000001</v>
      </c>
      <c r="B3721" s="153" t="s">
        <v>356</v>
      </c>
      <c r="C3721" s="50" t="s">
        <v>681</v>
      </c>
      <c r="D3721" s="89" t="str">
        <f t="shared" si="392"/>
        <v>ChambresP</v>
      </c>
      <c r="E3721" s="90">
        <f>HLOOKUP(D3721,Analytique_compte!$A$3:$S$4,2,FALSE)</f>
        <v>12</v>
      </c>
      <c r="F3721" s="90" t="str">
        <f t="shared" si="393"/>
        <v>Analytique_compte_PCP110_ChambresP</v>
      </c>
      <c r="G3721" s="154">
        <f t="shared" si="394"/>
        <v>0</v>
      </c>
    </row>
    <row r="3722" spans="1:7" ht="26.4" x14ac:dyDescent="0.25">
      <c r="A3722" s="153" t="str">
        <f>+Identification!$C$4</f>
        <v>100000001</v>
      </c>
      <c r="B3722" s="153" t="s">
        <v>356</v>
      </c>
      <c r="C3722" s="50" t="s">
        <v>682</v>
      </c>
      <c r="D3722" s="89" t="str">
        <f t="shared" si="392"/>
        <v>ChambresP</v>
      </c>
      <c r="E3722" s="90">
        <f>HLOOKUP(D3722,Analytique_compte!$A$3:$S$4,2,FALSE)</f>
        <v>12</v>
      </c>
      <c r="F3722" s="90" t="str">
        <f t="shared" si="393"/>
        <v>Analytique_compte_PCP111_ChambresP</v>
      </c>
      <c r="G3722" s="154">
        <f t="shared" si="394"/>
        <v>0</v>
      </c>
    </row>
    <row r="3723" spans="1:7" ht="26.4" x14ac:dyDescent="0.25">
      <c r="A3723" s="153" t="str">
        <f>+Identification!$C$4</f>
        <v>100000001</v>
      </c>
      <c r="B3723" s="153" t="s">
        <v>356</v>
      </c>
      <c r="C3723" s="50" t="s">
        <v>683</v>
      </c>
      <c r="D3723" s="89" t="str">
        <f t="shared" si="392"/>
        <v>ChambresP</v>
      </c>
      <c r="E3723" s="90">
        <f>HLOOKUP(D3723,Analytique_compte!$A$3:$S$4,2,FALSE)</f>
        <v>12</v>
      </c>
      <c r="F3723" s="90" t="str">
        <f t="shared" si="393"/>
        <v>Analytique_compte_PCP112_ChambresP</v>
      </c>
      <c r="G3723" s="154">
        <f t="shared" si="394"/>
        <v>0</v>
      </c>
    </row>
    <row r="3724" spans="1:7" ht="26.4" x14ac:dyDescent="0.25">
      <c r="A3724" s="153" t="str">
        <f>+Identification!$C$4</f>
        <v>100000001</v>
      </c>
      <c r="B3724" s="153" t="s">
        <v>356</v>
      </c>
      <c r="C3724" s="50" t="s">
        <v>684</v>
      </c>
      <c r="D3724" s="89" t="str">
        <f>+D3665</f>
        <v>ChambresP</v>
      </c>
      <c r="E3724" s="90">
        <f>HLOOKUP(D3724,Analytique_compte!$A$3:$S$4,2,FALSE)</f>
        <v>12</v>
      </c>
      <c r="F3724" s="90" t="str">
        <f t="shared" si="393"/>
        <v>Analytique_compte_PCP113_ChambresP</v>
      </c>
      <c r="G3724" s="154">
        <f t="shared" si="394"/>
        <v>0</v>
      </c>
    </row>
    <row r="3725" spans="1:7" ht="26.4" x14ac:dyDescent="0.25">
      <c r="A3725" s="153" t="str">
        <f>+Identification!$C$4</f>
        <v>100000001</v>
      </c>
      <c r="B3725" s="153" t="s">
        <v>356</v>
      </c>
      <c r="C3725" s="50" t="s">
        <v>685</v>
      </c>
      <c r="D3725" s="89" t="str">
        <f>+D3666</f>
        <v>ChambresP</v>
      </c>
      <c r="E3725" s="90">
        <f>HLOOKUP(D3725,Analytique_compte!$A$3:$S$4,2,FALSE)</f>
        <v>12</v>
      </c>
      <c r="F3725" s="90" t="str">
        <f t="shared" si="388"/>
        <v>Analytique_compte_PCP114_ChambresP</v>
      </c>
      <c r="G3725" s="154">
        <f t="shared" si="389"/>
        <v>0</v>
      </c>
    </row>
    <row r="3726" spans="1:7" ht="26.4" x14ac:dyDescent="0.25">
      <c r="A3726" s="153" t="str">
        <f>+Identification!$C$4</f>
        <v>100000001</v>
      </c>
      <c r="B3726" s="153" t="s">
        <v>356</v>
      </c>
      <c r="C3726" s="11" t="s">
        <v>266</v>
      </c>
      <c r="D3726" s="89" t="str">
        <f>+D3689</f>
        <v>ChambresP</v>
      </c>
      <c r="E3726" s="90">
        <f>HLOOKUP(D3726,Analytique_compte!$A$3:$S$4,2,FALSE)</f>
        <v>12</v>
      </c>
      <c r="F3726" s="90" t="str">
        <f t="shared" ref="F3726:F3789" si="395">CONCATENATE(B3726,"_",C3726,"_",D3726)</f>
        <v>Analytique_compte_pcptot_ChambresP</v>
      </c>
      <c r="G3726" s="154">
        <f t="shared" si="383"/>
        <v>0</v>
      </c>
    </row>
    <row r="3727" spans="1:7" ht="26.4" x14ac:dyDescent="0.25">
      <c r="A3727" s="153" t="str">
        <f>+Identification!$C$4</f>
        <v>100000001</v>
      </c>
      <c r="B3727" s="153" t="s">
        <v>356</v>
      </c>
      <c r="C3727" s="11" t="s">
        <v>342</v>
      </c>
      <c r="D3727" s="89" t="str">
        <f t="shared" si="384"/>
        <v>ChambresP</v>
      </c>
      <c r="E3727" s="90">
        <f>HLOOKUP(D3727,Analytique_compte!$A$3:$S$4,2,FALSE)</f>
        <v>12</v>
      </c>
      <c r="F3727" s="90" t="str">
        <f t="shared" si="395"/>
        <v>Analytique_compte_solde_ChambresP</v>
      </c>
      <c r="G3727" s="154">
        <f t="shared" si="383"/>
        <v>0</v>
      </c>
    </row>
    <row r="3728" spans="1:7" ht="26.4" x14ac:dyDescent="0.25">
      <c r="A3728" s="135" t="str">
        <f>+Identification!$C$4</f>
        <v>100000001</v>
      </c>
      <c r="B3728" s="135" t="s">
        <v>356</v>
      </c>
      <c r="C3728" s="92" t="s">
        <v>171</v>
      </c>
      <c r="D3728" s="91" t="s">
        <v>300</v>
      </c>
      <c r="E3728" s="93">
        <f>HLOOKUP(D3728,Analytique_compte!$A$3:$S$4,2,FALSE)</f>
        <v>13</v>
      </c>
      <c r="F3728" s="93" t="str">
        <f t="shared" si="395"/>
        <v>Analytique_compte_PCC1_TVTEL</v>
      </c>
      <c r="G3728" s="143">
        <f t="shared" si="383"/>
        <v>0</v>
      </c>
    </row>
    <row r="3729" spans="1:7" ht="26.4" x14ac:dyDescent="0.25">
      <c r="A3729" s="153" t="str">
        <f>+Identification!$C$4</f>
        <v>100000001</v>
      </c>
      <c r="B3729" s="153" t="s">
        <v>356</v>
      </c>
      <c r="C3729" s="11" t="s">
        <v>172</v>
      </c>
      <c r="D3729" s="89" t="str">
        <f>+D3728</f>
        <v>TVTEL</v>
      </c>
      <c r="E3729" s="90">
        <f>HLOOKUP(D3729,Analytique_compte!$A$3:$S$4,2,FALSE)</f>
        <v>13</v>
      </c>
      <c r="F3729" s="90" t="str">
        <f t="shared" si="395"/>
        <v>Analytique_compte_PCC2_TVTEL</v>
      </c>
      <c r="G3729" s="154">
        <f t="shared" si="383"/>
        <v>0</v>
      </c>
    </row>
    <row r="3730" spans="1:7" ht="26.4" x14ac:dyDescent="0.25">
      <c r="A3730" s="153" t="str">
        <f>+Identification!$C$4</f>
        <v>100000001</v>
      </c>
      <c r="B3730" s="153" t="s">
        <v>356</v>
      </c>
      <c r="C3730" s="11" t="s">
        <v>173</v>
      </c>
      <c r="D3730" s="89" t="str">
        <f t="shared" ref="D3730:D3793" si="396">+D3729</f>
        <v>TVTEL</v>
      </c>
      <c r="E3730" s="90">
        <f>HLOOKUP(D3730,Analytique_compte!$A$3:$S$4,2,FALSE)</f>
        <v>13</v>
      </c>
      <c r="F3730" s="90" t="str">
        <f t="shared" si="395"/>
        <v>Analytique_compte_PCC3_TVTEL</v>
      </c>
      <c r="G3730" s="154">
        <f t="shared" si="383"/>
        <v>0</v>
      </c>
    </row>
    <row r="3731" spans="1:7" ht="26.4" x14ac:dyDescent="0.25">
      <c r="A3731" s="153" t="str">
        <f>+Identification!$C$4</f>
        <v>100000001</v>
      </c>
      <c r="B3731" s="153" t="s">
        <v>356</v>
      </c>
      <c r="C3731" s="11" t="s">
        <v>174</v>
      </c>
      <c r="D3731" s="89" t="str">
        <f t="shared" si="396"/>
        <v>TVTEL</v>
      </c>
      <c r="E3731" s="90">
        <f>HLOOKUP(D3731,Analytique_compte!$A$3:$S$4,2,FALSE)</f>
        <v>13</v>
      </c>
      <c r="F3731" s="90" t="str">
        <f t="shared" si="395"/>
        <v>Analytique_compte_PCC4_TVTEL</v>
      </c>
      <c r="G3731" s="154">
        <f t="shared" si="383"/>
        <v>0</v>
      </c>
    </row>
    <row r="3732" spans="1:7" ht="26.4" x14ac:dyDescent="0.25">
      <c r="A3732" s="153" t="str">
        <f>+Identification!$C$4</f>
        <v>100000001</v>
      </c>
      <c r="B3732" s="153" t="s">
        <v>356</v>
      </c>
      <c r="C3732" s="11" t="s">
        <v>175</v>
      </c>
      <c r="D3732" s="89" t="str">
        <f t="shared" si="396"/>
        <v>TVTEL</v>
      </c>
      <c r="E3732" s="90">
        <f>HLOOKUP(D3732,Analytique_compte!$A$3:$S$4,2,FALSE)</f>
        <v>13</v>
      </c>
      <c r="F3732" s="90" t="str">
        <f t="shared" si="395"/>
        <v>Analytique_compte_PCC5_TVTEL</v>
      </c>
      <c r="G3732" s="154">
        <f t="shared" si="383"/>
        <v>0</v>
      </c>
    </row>
    <row r="3733" spans="1:7" ht="26.4" x14ac:dyDescent="0.25">
      <c r="A3733" s="153" t="str">
        <f>+Identification!$C$4</f>
        <v>100000001</v>
      </c>
      <c r="B3733" s="153" t="s">
        <v>356</v>
      </c>
      <c r="C3733" s="11" t="s">
        <v>176</v>
      </c>
      <c r="D3733" s="89" t="str">
        <f t="shared" si="396"/>
        <v>TVTEL</v>
      </c>
      <c r="E3733" s="90">
        <f>HLOOKUP(D3733,Analytique_compte!$A$3:$S$4,2,FALSE)</f>
        <v>13</v>
      </c>
      <c r="F3733" s="90" t="str">
        <f t="shared" si="395"/>
        <v>Analytique_compte_PCC6_TVTEL</v>
      </c>
      <c r="G3733" s="154">
        <f t="shared" si="383"/>
        <v>0</v>
      </c>
    </row>
    <row r="3734" spans="1:7" ht="26.4" x14ac:dyDescent="0.25">
      <c r="A3734" s="153" t="str">
        <f>+Identification!$C$4</f>
        <v>100000001</v>
      </c>
      <c r="B3734" s="153" t="s">
        <v>356</v>
      </c>
      <c r="C3734" s="11" t="s">
        <v>177</v>
      </c>
      <c r="D3734" s="89" t="str">
        <f t="shared" si="396"/>
        <v>TVTEL</v>
      </c>
      <c r="E3734" s="90">
        <f>HLOOKUP(D3734,Analytique_compte!$A$3:$S$4,2,FALSE)</f>
        <v>13</v>
      </c>
      <c r="F3734" s="90" t="str">
        <f t="shared" si="395"/>
        <v>Analytique_compte_PCC7_TVTEL</v>
      </c>
      <c r="G3734" s="154">
        <f t="shared" si="383"/>
        <v>0</v>
      </c>
    </row>
    <row r="3735" spans="1:7" ht="26.4" x14ac:dyDescent="0.25">
      <c r="A3735" s="153" t="str">
        <f>+Identification!$C$4</f>
        <v>100000001</v>
      </c>
      <c r="B3735" s="153" t="s">
        <v>356</v>
      </c>
      <c r="C3735" s="11" t="s">
        <v>178</v>
      </c>
      <c r="D3735" s="89" t="str">
        <f t="shared" si="396"/>
        <v>TVTEL</v>
      </c>
      <c r="E3735" s="90">
        <f>HLOOKUP(D3735,Analytique_compte!$A$3:$S$4,2,FALSE)</f>
        <v>13</v>
      </c>
      <c r="F3735" s="90" t="str">
        <f t="shared" si="395"/>
        <v>Analytique_compte_PCC8_TVTEL</v>
      </c>
      <c r="G3735" s="154">
        <f t="shared" si="383"/>
        <v>0</v>
      </c>
    </row>
    <row r="3736" spans="1:7" ht="26.4" x14ac:dyDescent="0.25">
      <c r="A3736" s="153" t="str">
        <f>+Identification!$C$4</f>
        <v>100000001</v>
      </c>
      <c r="B3736" s="153" t="s">
        <v>356</v>
      </c>
      <c r="C3736" s="11" t="s">
        <v>179</v>
      </c>
      <c r="D3736" s="89" t="str">
        <f t="shared" si="396"/>
        <v>TVTEL</v>
      </c>
      <c r="E3736" s="90">
        <f>HLOOKUP(D3736,Analytique_compte!$A$3:$S$4,2,FALSE)</f>
        <v>13</v>
      </c>
      <c r="F3736" s="90" t="str">
        <f t="shared" si="395"/>
        <v>Analytique_compte_PCC9_TVTEL</v>
      </c>
      <c r="G3736" s="154">
        <f t="shared" si="383"/>
        <v>0</v>
      </c>
    </row>
    <row r="3737" spans="1:7" ht="26.4" x14ac:dyDescent="0.25">
      <c r="A3737" s="153" t="str">
        <f>+Identification!$C$4</f>
        <v>100000001</v>
      </c>
      <c r="B3737" s="153" t="s">
        <v>356</v>
      </c>
      <c r="C3737" s="11" t="s">
        <v>180</v>
      </c>
      <c r="D3737" s="89" t="str">
        <f t="shared" si="396"/>
        <v>TVTEL</v>
      </c>
      <c r="E3737" s="90">
        <f>HLOOKUP(D3737,Analytique_compte!$A$3:$S$4,2,FALSE)</f>
        <v>13</v>
      </c>
      <c r="F3737" s="90" t="str">
        <f t="shared" si="395"/>
        <v>Analytique_compte_PCC10_TVTEL</v>
      </c>
      <c r="G3737" s="154">
        <f t="shared" si="383"/>
        <v>0</v>
      </c>
    </row>
    <row r="3738" spans="1:7" ht="26.4" x14ac:dyDescent="0.25">
      <c r="A3738" s="153" t="str">
        <f>+Identification!$C$4</f>
        <v>100000001</v>
      </c>
      <c r="B3738" s="153" t="s">
        <v>356</v>
      </c>
      <c r="C3738" s="11" t="s">
        <v>181</v>
      </c>
      <c r="D3738" s="89" t="str">
        <f t="shared" si="396"/>
        <v>TVTEL</v>
      </c>
      <c r="E3738" s="90">
        <f>HLOOKUP(D3738,Analytique_compte!$A$3:$S$4,2,FALSE)</f>
        <v>13</v>
      </c>
      <c r="F3738" s="90" t="str">
        <f t="shared" si="395"/>
        <v>Analytique_compte_PCC11_TVTEL</v>
      </c>
      <c r="G3738" s="154">
        <f t="shared" si="383"/>
        <v>0</v>
      </c>
    </row>
    <row r="3739" spans="1:7" ht="26.4" x14ac:dyDescent="0.25">
      <c r="A3739" s="153" t="str">
        <f>+Identification!$C$4</f>
        <v>100000001</v>
      </c>
      <c r="B3739" s="153" t="s">
        <v>356</v>
      </c>
      <c r="C3739" s="11" t="s">
        <v>182</v>
      </c>
      <c r="D3739" s="89" t="str">
        <f t="shared" si="396"/>
        <v>TVTEL</v>
      </c>
      <c r="E3739" s="90">
        <f>HLOOKUP(D3739,Analytique_compte!$A$3:$S$4,2,FALSE)</f>
        <v>13</v>
      </c>
      <c r="F3739" s="90" t="str">
        <f t="shared" si="395"/>
        <v>Analytique_compte_PCC12_TVTEL</v>
      </c>
      <c r="G3739" s="154">
        <f t="shared" si="383"/>
        <v>0</v>
      </c>
    </row>
    <row r="3740" spans="1:7" ht="26.4" x14ac:dyDescent="0.25">
      <c r="A3740" s="153" t="str">
        <f>+Identification!$C$4</f>
        <v>100000001</v>
      </c>
      <c r="B3740" s="153" t="s">
        <v>356</v>
      </c>
      <c r="C3740" s="11" t="s">
        <v>183</v>
      </c>
      <c r="D3740" s="89" t="str">
        <f t="shared" si="396"/>
        <v>TVTEL</v>
      </c>
      <c r="E3740" s="90">
        <f>HLOOKUP(D3740,Analytique_compte!$A$3:$S$4,2,FALSE)</f>
        <v>13</v>
      </c>
      <c r="F3740" s="90" t="str">
        <f t="shared" si="395"/>
        <v>Analytique_compte_PCC13_TVTEL</v>
      </c>
      <c r="G3740" s="154">
        <f t="shared" si="383"/>
        <v>0</v>
      </c>
    </row>
    <row r="3741" spans="1:7" ht="26.4" x14ac:dyDescent="0.25">
      <c r="A3741" s="153" t="str">
        <f>+Identification!$C$4</f>
        <v>100000001</v>
      </c>
      <c r="B3741" s="153" t="s">
        <v>356</v>
      </c>
      <c r="C3741" s="11" t="s">
        <v>184</v>
      </c>
      <c r="D3741" s="89" t="str">
        <f t="shared" si="396"/>
        <v>TVTEL</v>
      </c>
      <c r="E3741" s="90">
        <f>HLOOKUP(D3741,Analytique_compte!$A$3:$S$4,2,FALSE)</f>
        <v>13</v>
      </c>
      <c r="F3741" s="90" t="str">
        <f t="shared" si="395"/>
        <v>Analytique_compte_PCC14_TVTEL</v>
      </c>
      <c r="G3741" s="154">
        <f t="shared" si="383"/>
        <v>0</v>
      </c>
    </row>
    <row r="3742" spans="1:7" ht="26.4" x14ac:dyDescent="0.25">
      <c r="A3742" s="153" t="str">
        <f>+Identification!$C$4</f>
        <v>100000001</v>
      </c>
      <c r="B3742" s="153" t="s">
        <v>356</v>
      </c>
      <c r="C3742" s="11" t="s">
        <v>185</v>
      </c>
      <c r="D3742" s="89" t="str">
        <f t="shared" si="396"/>
        <v>TVTEL</v>
      </c>
      <c r="E3742" s="90">
        <f>HLOOKUP(D3742,Analytique_compte!$A$3:$S$4,2,FALSE)</f>
        <v>13</v>
      </c>
      <c r="F3742" s="90" t="str">
        <f t="shared" si="395"/>
        <v>Analytique_compte_PCC15_TVTEL</v>
      </c>
      <c r="G3742" s="154">
        <f t="shared" si="383"/>
        <v>0</v>
      </c>
    </row>
    <row r="3743" spans="1:7" ht="26.4" x14ac:dyDescent="0.25">
      <c r="A3743" s="153" t="str">
        <f>+Identification!$C$4</f>
        <v>100000001</v>
      </c>
      <c r="B3743" s="153" t="s">
        <v>356</v>
      </c>
      <c r="C3743" s="11" t="s">
        <v>186</v>
      </c>
      <c r="D3743" s="89" t="str">
        <f t="shared" si="396"/>
        <v>TVTEL</v>
      </c>
      <c r="E3743" s="90">
        <f>HLOOKUP(D3743,Analytique_compte!$A$3:$S$4,2,FALSE)</f>
        <v>13</v>
      </c>
      <c r="F3743" s="90" t="str">
        <f t="shared" si="395"/>
        <v>Analytique_compte_PCC16_TVTEL</v>
      </c>
      <c r="G3743" s="154">
        <f t="shared" si="383"/>
        <v>0</v>
      </c>
    </row>
    <row r="3744" spans="1:7" ht="26.4" x14ac:dyDescent="0.25">
      <c r="A3744" s="153" t="str">
        <f>+Identification!$C$4</f>
        <v>100000001</v>
      </c>
      <c r="B3744" s="153" t="s">
        <v>356</v>
      </c>
      <c r="C3744" s="11" t="s">
        <v>187</v>
      </c>
      <c r="D3744" s="89" t="str">
        <f t="shared" si="396"/>
        <v>TVTEL</v>
      </c>
      <c r="E3744" s="90">
        <f>HLOOKUP(D3744,Analytique_compte!$A$3:$S$4,2,FALSE)</f>
        <v>13</v>
      </c>
      <c r="F3744" s="90" t="str">
        <f t="shared" si="395"/>
        <v>Analytique_compte_PCC17_TVTEL</v>
      </c>
      <c r="G3744" s="154">
        <f t="shared" ref="G3744:G3807" si="397">VLOOKUP(C3744,ana_compte,E3744,FALSE)</f>
        <v>0</v>
      </c>
    </row>
    <row r="3745" spans="1:7" ht="26.4" x14ac:dyDescent="0.25">
      <c r="A3745" s="153" t="str">
        <f>+Identification!$C$4</f>
        <v>100000001</v>
      </c>
      <c r="B3745" s="153" t="s">
        <v>356</v>
      </c>
      <c r="C3745" s="11" t="s">
        <v>188</v>
      </c>
      <c r="D3745" s="89" t="str">
        <f t="shared" si="396"/>
        <v>TVTEL</v>
      </c>
      <c r="E3745" s="90">
        <f>HLOOKUP(D3745,Analytique_compte!$A$3:$S$4,2,FALSE)</f>
        <v>13</v>
      </c>
      <c r="F3745" s="90" t="str">
        <f t="shared" si="395"/>
        <v>Analytique_compte_PCC18_TVTEL</v>
      </c>
      <c r="G3745" s="154">
        <f t="shared" si="397"/>
        <v>0</v>
      </c>
    </row>
    <row r="3746" spans="1:7" ht="26.4" x14ac:dyDescent="0.25">
      <c r="A3746" s="153" t="str">
        <f>+Identification!$C$4</f>
        <v>100000001</v>
      </c>
      <c r="B3746" s="153" t="s">
        <v>356</v>
      </c>
      <c r="C3746" s="11" t="s">
        <v>189</v>
      </c>
      <c r="D3746" s="89" t="str">
        <f t="shared" si="396"/>
        <v>TVTEL</v>
      </c>
      <c r="E3746" s="90">
        <f>HLOOKUP(D3746,Analytique_compte!$A$3:$S$4,2,FALSE)</f>
        <v>13</v>
      </c>
      <c r="F3746" s="90" t="str">
        <f t="shared" si="395"/>
        <v>Analytique_compte_PCC19_TVTEL</v>
      </c>
      <c r="G3746" s="154">
        <f t="shared" si="397"/>
        <v>0</v>
      </c>
    </row>
    <row r="3747" spans="1:7" ht="26.4" x14ac:dyDescent="0.25">
      <c r="A3747" s="153" t="str">
        <f>+Identification!$C$4</f>
        <v>100000001</v>
      </c>
      <c r="B3747" s="153" t="s">
        <v>356</v>
      </c>
      <c r="C3747" s="11" t="s">
        <v>190</v>
      </c>
      <c r="D3747" s="89" t="str">
        <f t="shared" si="396"/>
        <v>TVTEL</v>
      </c>
      <c r="E3747" s="90">
        <f>HLOOKUP(D3747,Analytique_compte!$A$3:$S$4,2,FALSE)</f>
        <v>13</v>
      </c>
      <c r="F3747" s="90" t="str">
        <f t="shared" si="395"/>
        <v>Analytique_compte_PCC20_TVTEL</v>
      </c>
      <c r="G3747" s="154">
        <f t="shared" si="397"/>
        <v>0</v>
      </c>
    </row>
    <row r="3748" spans="1:7" ht="26.4" x14ac:dyDescent="0.25">
      <c r="A3748" s="153" t="str">
        <f>+Identification!$C$4</f>
        <v>100000001</v>
      </c>
      <c r="B3748" s="153" t="s">
        <v>356</v>
      </c>
      <c r="C3748" s="11" t="s">
        <v>191</v>
      </c>
      <c r="D3748" s="89" t="str">
        <f t="shared" si="396"/>
        <v>TVTEL</v>
      </c>
      <c r="E3748" s="90">
        <f>HLOOKUP(D3748,Analytique_compte!$A$3:$S$4,2,FALSE)</f>
        <v>13</v>
      </c>
      <c r="F3748" s="90" t="str">
        <f t="shared" si="395"/>
        <v>Analytique_compte_PCC21_TVTEL</v>
      </c>
      <c r="G3748" s="154">
        <f t="shared" si="397"/>
        <v>0</v>
      </c>
    </row>
    <row r="3749" spans="1:7" ht="26.4" x14ac:dyDescent="0.25">
      <c r="A3749" s="153" t="str">
        <f>+Identification!$C$4</f>
        <v>100000001</v>
      </c>
      <c r="B3749" s="153" t="s">
        <v>356</v>
      </c>
      <c r="C3749" s="11" t="s">
        <v>192</v>
      </c>
      <c r="D3749" s="89" t="str">
        <f t="shared" si="396"/>
        <v>TVTEL</v>
      </c>
      <c r="E3749" s="90">
        <f>HLOOKUP(D3749,Analytique_compte!$A$3:$S$4,2,FALSE)</f>
        <v>13</v>
      </c>
      <c r="F3749" s="90" t="str">
        <f t="shared" si="395"/>
        <v>Analytique_compte_PCC22_TVTEL</v>
      </c>
      <c r="G3749" s="154">
        <f t="shared" si="397"/>
        <v>0</v>
      </c>
    </row>
    <row r="3750" spans="1:7" ht="26.4" x14ac:dyDescent="0.25">
      <c r="A3750" s="153" t="str">
        <f>+Identification!$C$4</f>
        <v>100000001</v>
      </c>
      <c r="B3750" s="153" t="s">
        <v>356</v>
      </c>
      <c r="C3750" s="11" t="s">
        <v>193</v>
      </c>
      <c r="D3750" s="89" t="str">
        <f t="shared" si="396"/>
        <v>TVTEL</v>
      </c>
      <c r="E3750" s="90">
        <f>HLOOKUP(D3750,Analytique_compte!$A$3:$S$4,2,FALSE)</f>
        <v>13</v>
      </c>
      <c r="F3750" s="90" t="str">
        <f t="shared" si="395"/>
        <v>Analytique_compte_PCC23_TVTEL</v>
      </c>
      <c r="G3750" s="154">
        <f t="shared" si="397"/>
        <v>0</v>
      </c>
    </row>
    <row r="3751" spans="1:7" ht="26.4" x14ac:dyDescent="0.25">
      <c r="A3751" s="153" t="str">
        <f>+Identification!$C$4</f>
        <v>100000001</v>
      </c>
      <c r="B3751" s="153" t="s">
        <v>356</v>
      </c>
      <c r="C3751" s="11" t="s">
        <v>194</v>
      </c>
      <c r="D3751" s="89" t="str">
        <f t="shared" si="396"/>
        <v>TVTEL</v>
      </c>
      <c r="E3751" s="90">
        <f>HLOOKUP(D3751,Analytique_compte!$A$3:$S$4,2,FALSE)</f>
        <v>13</v>
      </c>
      <c r="F3751" s="90" t="str">
        <f t="shared" si="395"/>
        <v>Analytique_compte_PCC24_TVTEL</v>
      </c>
      <c r="G3751" s="154">
        <f t="shared" si="397"/>
        <v>0</v>
      </c>
    </row>
    <row r="3752" spans="1:7" ht="26.4" x14ac:dyDescent="0.25">
      <c r="A3752" s="153" t="str">
        <f>+Identification!$C$4</f>
        <v>100000001</v>
      </c>
      <c r="B3752" s="153" t="s">
        <v>356</v>
      </c>
      <c r="C3752" s="11" t="s">
        <v>195</v>
      </c>
      <c r="D3752" s="89" t="str">
        <f t="shared" si="396"/>
        <v>TVTEL</v>
      </c>
      <c r="E3752" s="90">
        <f>HLOOKUP(D3752,Analytique_compte!$A$3:$S$4,2,FALSE)</f>
        <v>13</v>
      </c>
      <c r="F3752" s="90" t="str">
        <f t="shared" si="395"/>
        <v>Analytique_compte_PCC25_TVTEL</v>
      </c>
      <c r="G3752" s="154">
        <f t="shared" si="397"/>
        <v>0</v>
      </c>
    </row>
    <row r="3753" spans="1:7" ht="26.4" x14ac:dyDescent="0.25">
      <c r="A3753" s="153" t="str">
        <f>+Identification!$C$4</f>
        <v>100000001</v>
      </c>
      <c r="B3753" s="153" t="s">
        <v>356</v>
      </c>
      <c r="C3753" s="11" t="s">
        <v>196</v>
      </c>
      <c r="D3753" s="89" t="str">
        <f t="shared" si="396"/>
        <v>TVTEL</v>
      </c>
      <c r="E3753" s="90">
        <f>HLOOKUP(D3753,Analytique_compte!$A$3:$S$4,2,FALSE)</f>
        <v>13</v>
      </c>
      <c r="F3753" s="90" t="str">
        <f t="shared" si="395"/>
        <v>Analytique_compte_PCC26_TVTEL</v>
      </c>
      <c r="G3753" s="154">
        <f t="shared" si="397"/>
        <v>0</v>
      </c>
    </row>
    <row r="3754" spans="1:7" ht="26.4" x14ac:dyDescent="0.25">
      <c r="A3754" s="153" t="str">
        <f>+Identification!$C$4</f>
        <v>100000001</v>
      </c>
      <c r="B3754" s="153" t="s">
        <v>356</v>
      </c>
      <c r="C3754" s="11" t="s">
        <v>197</v>
      </c>
      <c r="D3754" s="89" t="str">
        <f t="shared" si="396"/>
        <v>TVTEL</v>
      </c>
      <c r="E3754" s="90">
        <f>HLOOKUP(D3754,Analytique_compte!$A$3:$S$4,2,FALSE)</f>
        <v>13</v>
      </c>
      <c r="F3754" s="90" t="str">
        <f t="shared" si="395"/>
        <v>Analytique_compte_PCC27_TVTEL</v>
      </c>
      <c r="G3754" s="154">
        <f t="shared" si="397"/>
        <v>0</v>
      </c>
    </row>
    <row r="3755" spans="1:7" ht="26.4" x14ac:dyDescent="0.25">
      <c r="A3755" s="153" t="str">
        <f>+Identification!$C$4</f>
        <v>100000001</v>
      </c>
      <c r="B3755" s="153" t="s">
        <v>356</v>
      </c>
      <c r="C3755" s="11" t="s">
        <v>198</v>
      </c>
      <c r="D3755" s="89" t="str">
        <f t="shared" si="396"/>
        <v>TVTEL</v>
      </c>
      <c r="E3755" s="90">
        <f>HLOOKUP(D3755,Analytique_compte!$A$3:$S$4,2,FALSE)</f>
        <v>13</v>
      </c>
      <c r="F3755" s="90" t="str">
        <f t="shared" si="395"/>
        <v>Analytique_compte_PCC28_TVTEL</v>
      </c>
      <c r="G3755" s="154">
        <f t="shared" si="397"/>
        <v>0</v>
      </c>
    </row>
    <row r="3756" spans="1:7" ht="26.4" x14ac:dyDescent="0.25">
      <c r="A3756" s="153" t="str">
        <f>+Identification!$C$4</f>
        <v>100000001</v>
      </c>
      <c r="B3756" s="153" t="s">
        <v>356</v>
      </c>
      <c r="C3756" s="11" t="s">
        <v>199</v>
      </c>
      <c r="D3756" s="89" t="str">
        <f t="shared" si="396"/>
        <v>TVTEL</v>
      </c>
      <c r="E3756" s="90">
        <f>HLOOKUP(D3756,Analytique_compte!$A$3:$S$4,2,FALSE)</f>
        <v>13</v>
      </c>
      <c r="F3756" s="90" t="str">
        <f t="shared" si="395"/>
        <v>Analytique_compte_PCC29_TVTEL</v>
      </c>
      <c r="G3756" s="154">
        <f t="shared" si="397"/>
        <v>0</v>
      </c>
    </row>
    <row r="3757" spans="1:7" ht="26.4" x14ac:dyDescent="0.25">
      <c r="A3757" s="153" t="str">
        <f>+Identification!$C$4</f>
        <v>100000001</v>
      </c>
      <c r="B3757" s="153" t="s">
        <v>356</v>
      </c>
      <c r="C3757" s="11" t="s">
        <v>200</v>
      </c>
      <c r="D3757" s="89" t="str">
        <f t="shared" si="396"/>
        <v>TVTEL</v>
      </c>
      <c r="E3757" s="90">
        <f>HLOOKUP(D3757,Analytique_compte!$A$3:$S$4,2,FALSE)</f>
        <v>13</v>
      </c>
      <c r="F3757" s="90" t="str">
        <f t="shared" si="395"/>
        <v>Analytique_compte_PCC30_TVTEL</v>
      </c>
      <c r="G3757" s="154">
        <f t="shared" si="397"/>
        <v>0</v>
      </c>
    </row>
    <row r="3758" spans="1:7" ht="26.4" x14ac:dyDescent="0.25">
      <c r="A3758" s="153" t="str">
        <f>+Identification!$C$4</f>
        <v>100000001</v>
      </c>
      <c r="B3758" s="153" t="s">
        <v>356</v>
      </c>
      <c r="C3758" s="11" t="s">
        <v>201</v>
      </c>
      <c r="D3758" s="89" t="str">
        <f t="shared" si="396"/>
        <v>TVTEL</v>
      </c>
      <c r="E3758" s="90">
        <f>HLOOKUP(D3758,Analytique_compte!$A$3:$S$4,2,FALSE)</f>
        <v>13</v>
      </c>
      <c r="F3758" s="90" t="str">
        <f t="shared" si="395"/>
        <v>Analytique_compte_PCC31_TVTEL</v>
      </c>
      <c r="G3758" s="154">
        <f t="shared" si="397"/>
        <v>0</v>
      </c>
    </row>
    <row r="3759" spans="1:7" ht="26.4" x14ac:dyDescent="0.25">
      <c r="A3759" s="153" t="str">
        <f>+Identification!$C$4</f>
        <v>100000001</v>
      </c>
      <c r="B3759" s="153" t="s">
        <v>356</v>
      </c>
      <c r="C3759" s="11" t="s">
        <v>202</v>
      </c>
      <c r="D3759" s="89" t="str">
        <f t="shared" si="396"/>
        <v>TVTEL</v>
      </c>
      <c r="E3759" s="90">
        <f>HLOOKUP(D3759,Analytique_compte!$A$3:$S$4,2,FALSE)</f>
        <v>13</v>
      </c>
      <c r="F3759" s="90" t="str">
        <f t="shared" si="395"/>
        <v>Analytique_compte_PCC32_TVTEL</v>
      </c>
      <c r="G3759" s="154">
        <f t="shared" si="397"/>
        <v>0</v>
      </c>
    </row>
    <row r="3760" spans="1:7" ht="26.4" x14ac:dyDescent="0.25">
      <c r="A3760" s="153" t="str">
        <f>+Identification!$C$4</f>
        <v>100000001</v>
      </c>
      <c r="B3760" s="153" t="s">
        <v>356</v>
      </c>
      <c r="C3760" s="11" t="s">
        <v>203</v>
      </c>
      <c r="D3760" s="89" t="str">
        <f t="shared" si="396"/>
        <v>TVTEL</v>
      </c>
      <c r="E3760" s="90">
        <f>HLOOKUP(D3760,Analytique_compte!$A$3:$S$4,2,FALSE)</f>
        <v>13</v>
      </c>
      <c r="F3760" s="90" t="str">
        <f t="shared" si="395"/>
        <v>Analytique_compte_PCC33_TVTEL</v>
      </c>
      <c r="G3760" s="154">
        <f t="shared" si="397"/>
        <v>0</v>
      </c>
    </row>
    <row r="3761" spans="1:7" ht="26.4" x14ac:dyDescent="0.25">
      <c r="A3761" s="153" t="str">
        <f>+Identification!$C$4</f>
        <v>100000001</v>
      </c>
      <c r="B3761" s="153" t="s">
        <v>356</v>
      </c>
      <c r="C3761" s="11" t="s">
        <v>204</v>
      </c>
      <c r="D3761" s="89" t="str">
        <f t="shared" si="396"/>
        <v>TVTEL</v>
      </c>
      <c r="E3761" s="90">
        <f>HLOOKUP(D3761,Analytique_compte!$A$3:$S$4,2,FALSE)</f>
        <v>13</v>
      </c>
      <c r="F3761" s="90" t="str">
        <f t="shared" si="395"/>
        <v>Analytique_compte_PCC34_TVTEL</v>
      </c>
      <c r="G3761" s="154">
        <f t="shared" si="397"/>
        <v>0</v>
      </c>
    </row>
    <row r="3762" spans="1:7" ht="26.4" x14ac:dyDescent="0.25">
      <c r="A3762" s="153" t="str">
        <f>+Identification!$C$4</f>
        <v>100000001</v>
      </c>
      <c r="B3762" s="153" t="s">
        <v>356</v>
      </c>
      <c r="C3762" s="11" t="s">
        <v>205</v>
      </c>
      <c r="D3762" s="89" t="str">
        <f t="shared" si="396"/>
        <v>TVTEL</v>
      </c>
      <c r="E3762" s="90">
        <f>HLOOKUP(D3762,Analytique_compte!$A$3:$S$4,2,FALSE)</f>
        <v>13</v>
      </c>
      <c r="F3762" s="90" t="str">
        <f t="shared" si="395"/>
        <v>Analytique_compte_PCC35_TVTEL</v>
      </c>
      <c r="G3762" s="154">
        <f t="shared" si="397"/>
        <v>0</v>
      </c>
    </row>
    <row r="3763" spans="1:7" ht="26.4" x14ac:dyDescent="0.25">
      <c r="A3763" s="153" t="str">
        <f>+Identification!$C$4</f>
        <v>100000001</v>
      </c>
      <c r="B3763" s="153" t="s">
        <v>356</v>
      </c>
      <c r="C3763" s="11" t="s">
        <v>206</v>
      </c>
      <c r="D3763" s="89" t="str">
        <f t="shared" si="396"/>
        <v>TVTEL</v>
      </c>
      <c r="E3763" s="90">
        <f>HLOOKUP(D3763,Analytique_compte!$A$3:$S$4,2,FALSE)</f>
        <v>13</v>
      </c>
      <c r="F3763" s="90" t="str">
        <f t="shared" si="395"/>
        <v>Analytique_compte_PCC36_TVTEL</v>
      </c>
      <c r="G3763" s="154">
        <f t="shared" si="397"/>
        <v>0</v>
      </c>
    </row>
    <row r="3764" spans="1:7" ht="26.4" x14ac:dyDescent="0.25">
      <c r="A3764" s="153" t="str">
        <f>+Identification!$C$4</f>
        <v>100000001</v>
      </c>
      <c r="B3764" s="153" t="s">
        <v>356</v>
      </c>
      <c r="C3764" s="11" t="s">
        <v>207</v>
      </c>
      <c r="D3764" s="89" t="str">
        <f t="shared" si="396"/>
        <v>TVTEL</v>
      </c>
      <c r="E3764" s="90">
        <f>HLOOKUP(D3764,Analytique_compte!$A$3:$S$4,2,FALSE)</f>
        <v>13</v>
      </c>
      <c r="F3764" s="90" t="str">
        <f t="shared" si="395"/>
        <v>Analytique_compte_PCC37_TVTEL</v>
      </c>
      <c r="G3764" s="154">
        <f t="shared" si="397"/>
        <v>0</v>
      </c>
    </row>
    <row r="3765" spans="1:7" ht="26.4" x14ac:dyDescent="0.25">
      <c r="A3765" s="153" t="str">
        <f>+Identification!$C$4</f>
        <v>100000001</v>
      </c>
      <c r="B3765" s="153" t="s">
        <v>356</v>
      </c>
      <c r="C3765" s="11" t="s">
        <v>208</v>
      </c>
      <c r="D3765" s="89" t="str">
        <f t="shared" si="396"/>
        <v>TVTEL</v>
      </c>
      <c r="E3765" s="90">
        <f>HLOOKUP(D3765,Analytique_compte!$A$3:$S$4,2,FALSE)</f>
        <v>13</v>
      </c>
      <c r="F3765" s="90" t="str">
        <f t="shared" si="395"/>
        <v>Analytique_compte_PCC38_TVTEL</v>
      </c>
      <c r="G3765" s="154">
        <f t="shared" si="397"/>
        <v>0</v>
      </c>
    </row>
    <row r="3766" spans="1:7" ht="26.4" x14ac:dyDescent="0.25">
      <c r="A3766" s="153" t="str">
        <f>+Identification!$C$4</f>
        <v>100000001</v>
      </c>
      <c r="B3766" s="153" t="s">
        <v>356</v>
      </c>
      <c r="C3766" s="11" t="s">
        <v>209</v>
      </c>
      <c r="D3766" s="89" t="str">
        <f t="shared" si="396"/>
        <v>TVTEL</v>
      </c>
      <c r="E3766" s="90">
        <f>HLOOKUP(D3766,Analytique_compte!$A$3:$S$4,2,FALSE)</f>
        <v>13</v>
      </c>
      <c r="F3766" s="90" t="str">
        <f t="shared" si="395"/>
        <v>Analytique_compte_PCC39_TVTEL</v>
      </c>
      <c r="G3766" s="154">
        <f t="shared" si="397"/>
        <v>0</v>
      </c>
    </row>
    <row r="3767" spans="1:7" ht="26.4" x14ac:dyDescent="0.25">
      <c r="A3767" s="153" t="str">
        <f>+Identification!$C$4</f>
        <v>100000001</v>
      </c>
      <c r="B3767" s="153" t="s">
        <v>356</v>
      </c>
      <c r="C3767" s="11" t="s">
        <v>210</v>
      </c>
      <c r="D3767" s="89" t="str">
        <f t="shared" si="396"/>
        <v>TVTEL</v>
      </c>
      <c r="E3767" s="90">
        <f>HLOOKUP(D3767,Analytique_compte!$A$3:$S$4,2,FALSE)</f>
        <v>13</v>
      </c>
      <c r="F3767" s="90" t="str">
        <f t="shared" si="395"/>
        <v>Analytique_compte_PCC40_TVTEL</v>
      </c>
      <c r="G3767" s="154">
        <f t="shared" si="397"/>
        <v>0</v>
      </c>
    </row>
    <row r="3768" spans="1:7" ht="26.4" x14ac:dyDescent="0.25">
      <c r="A3768" s="153" t="str">
        <f>+Identification!$C$4</f>
        <v>100000001</v>
      </c>
      <c r="B3768" s="153" t="s">
        <v>356</v>
      </c>
      <c r="C3768" s="11" t="s">
        <v>211</v>
      </c>
      <c r="D3768" s="89" t="str">
        <f t="shared" si="396"/>
        <v>TVTEL</v>
      </c>
      <c r="E3768" s="90">
        <f>HLOOKUP(D3768,Analytique_compte!$A$3:$S$4,2,FALSE)</f>
        <v>13</v>
      </c>
      <c r="F3768" s="90" t="str">
        <f t="shared" si="395"/>
        <v>Analytique_compte_PCC41_TVTEL</v>
      </c>
      <c r="G3768" s="154">
        <f t="shared" si="397"/>
        <v>0</v>
      </c>
    </row>
    <row r="3769" spans="1:7" ht="26.4" x14ac:dyDescent="0.25">
      <c r="A3769" s="153" t="str">
        <f>+Identification!$C$4</f>
        <v>100000001</v>
      </c>
      <c r="B3769" s="153" t="s">
        <v>356</v>
      </c>
      <c r="C3769" s="11" t="s">
        <v>212</v>
      </c>
      <c r="D3769" s="89" t="str">
        <f t="shared" si="396"/>
        <v>TVTEL</v>
      </c>
      <c r="E3769" s="90">
        <f>HLOOKUP(D3769,Analytique_compte!$A$3:$S$4,2,FALSE)</f>
        <v>13</v>
      </c>
      <c r="F3769" s="90" t="str">
        <f t="shared" si="395"/>
        <v>Analytique_compte_PCC42_TVTEL</v>
      </c>
      <c r="G3769" s="154">
        <f t="shared" si="397"/>
        <v>0</v>
      </c>
    </row>
    <row r="3770" spans="1:7" ht="26.4" x14ac:dyDescent="0.25">
      <c r="A3770" s="153" t="str">
        <f>+Identification!$C$4</f>
        <v>100000001</v>
      </c>
      <c r="B3770" s="153" t="s">
        <v>356</v>
      </c>
      <c r="C3770" s="11" t="s">
        <v>213</v>
      </c>
      <c r="D3770" s="89" t="str">
        <f t="shared" si="396"/>
        <v>TVTEL</v>
      </c>
      <c r="E3770" s="90">
        <f>HLOOKUP(D3770,Analytique_compte!$A$3:$S$4,2,FALSE)</f>
        <v>13</v>
      </c>
      <c r="F3770" s="90" t="str">
        <f t="shared" si="395"/>
        <v>Analytique_compte_PCC43_TVTEL</v>
      </c>
      <c r="G3770" s="154">
        <f t="shared" si="397"/>
        <v>0</v>
      </c>
    </row>
    <row r="3771" spans="1:7" ht="26.4" x14ac:dyDescent="0.25">
      <c r="A3771" s="153" t="str">
        <f>+Identification!$C$4</f>
        <v>100000001</v>
      </c>
      <c r="B3771" s="153" t="s">
        <v>356</v>
      </c>
      <c r="C3771" s="11" t="s">
        <v>214</v>
      </c>
      <c r="D3771" s="89" t="str">
        <f t="shared" si="396"/>
        <v>TVTEL</v>
      </c>
      <c r="E3771" s="90">
        <f>HLOOKUP(D3771,Analytique_compte!$A$3:$S$4,2,FALSE)</f>
        <v>13</v>
      </c>
      <c r="F3771" s="90" t="str">
        <f t="shared" si="395"/>
        <v>Analytique_compte_PCC44_TVTEL</v>
      </c>
      <c r="G3771" s="154">
        <f t="shared" si="397"/>
        <v>0</v>
      </c>
    </row>
    <row r="3772" spans="1:7" ht="26.4" x14ac:dyDescent="0.25">
      <c r="A3772" s="153" t="str">
        <f>+Identification!$C$4</f>
        <v>100000001</v>
      </c>
      <c r="B3772" s="153" t="s">
        <v>356</v>
      </c>
      <c r="C3772" s="11" t="s">
        <v>215</v>
      </c>
      <c r="D3772" s="89" t="str">
        <f t="shared" si="396"/>
        <v>TVTEL</v>
      </c>
      <c r="E3772" s="90">
        <f>HLOOKUP(D3772,Analytique_compte!$A$3:$S$4,2,FALSE)</f>
        <v>13</v>
      </c>
      <c r="F3772" s="90" t="str">
        <f t="shared" si="395"/>
        <v>Analytique_compte_PCC45_TVTEL</v>
      </c>
      <c r="G3772" s="154">
        <f t="shared" si="397"/>
        <v>0</v>
      </c>
    </row>
    <row r="3773" spans="1:7" ht="26.4" x14ac:dyDescent="0.25">
      <c r="A3773" s="153" t="str">
        <f>+Identification!$C$4</f>
        <v>100000001</v>
      </c>
      <c r="B3773" s="153" t="s">
        <v>356</v>
      </c>
      <c r="C3773" s="11" t="s">
        <v>216</v>
      </c>
      <c r="D3773" s="89" t="str">
        <f t="shared" si="396"/>
        <v>TVTEL</v>
      </c>
      <c r="E3773" s="90">
        <f>HLOOKUP(D3773,Analytique_compte!$A$3:$S$4,2,FALSE)</f>
        <v>13</v>
      </c>
      <c r="F3773" s="90" t="str">
        <f t="shared" si="395"/>
        <v>Analytique_compte_PCC46_TVTEL</v>
      </c>
      <c r="G3773" s="154">
        <f t="shared" si="397"/>
        <v>0</v>
      </c>
    </row>
    <row r="3774" spans="1:7" ht="26.4" x14ac:dyDescent="0.25">
      <c r="A3774" s="153" t="str">
        <f>+Identification!$C$4</f>
        <v>100000001</v>
      </c>
      <c r="B3774" s="153" t="s">
        <v>356</v>
      </c>
      <c r="C3774" s="11" t="s">
        <v>217</v>
      </c>
      <c r="D3774" s="89" t="str">
        <f t="shared" si="396"/>
        <v>TVTEL</v>
      </c>
      <c r="E3774" s="90">
        <f>HLOOKUP(D3774,Analytique_compte!$A$3:$S$4,2,FALSE)</f>
        <v>13</v>
      </c>
      <c r="F3774" s="90" t="str">
        <f t="shared" si="395"/>
        <v>Analytique_compte_PCC47_TVTEL</v>
      </c>
      <c r="G3774" s="154">
        <f t="shared" si="397"/>
        <v>0</v>
      </c>
    </row>
    <row r="3775" spans="1:7" ht="26.4" x14ac:dyDescent="0.25">
      <c r="A3775" s="153" t="str">
        <f>+Identification!$C$4</f>
        <v>100000001</v>
      </c>
      <c r="B3775" s="153" t="s">
        <v>356</v>
      </c>
      <c r="C3775" s="11" t="s">
        <v>218</v>
      </c>
      <c r="D3775" s="89" t="str">
        <f t="shared" si="396"/>
        <v>TVTEL</v>
      </c>
      <c r="E3775" s="90">
        <f>HLOOKUP(D3775,Analytique_compte!$A$3:$S$4,2,FALSE)</f>
        <v>13</v>
      </c>
      <c r="F3775" s="90" t="str">
        <f t="shared" si="395"/>
        <v>Analytique_compte_PCC48_TVTEL</v>
      </c>
      <c r="G3775" s="154">
        <f t="shared" si="397"/>
        <v>0</v>
      </c>
    </row>
    <row r="3776" spans="1:7" ht="26.4" x14ac:dyDescent="0.25">
      <c r="A3776" s="153" t="str">
        <f>+Identification!$C$4</f>
        <v>100000001</v>
      </c>
      <c r="B3776" s="153" t="s">
        <v>356</v>
      </c>
      <c r="C3776" s="11" t="s">
        <v>219</v>
      </c>
      <c r="D3776" s="89" t="str">
        <f t="shared" si="396"/>
        <v>TVTEL</v>
      </c>
      <c r="E3776" s="90">
        <f>HLOOKUP(D3776,Analytique_compte!$A$3:$S$4,2,FALSE)</f>
        <v>13</v>
      </c>
      <c r="F3776" s="90" t="str">
        <f t="shared" si="395"/>
        <v>Analytique_compte_PCC49_TVTEL</v>
      </c>
      <c r="G3776" s="154">
        <f t="shared" si="397"/>
        <v>0</v>
      </c>
    </row>
    <row r="3777" spans="1:7" ht="26.4" x14ac:dyDescent="0.25">
      <c r="A3777" s="153" t="str">
        <f>+Identification!$C$4</f>
        <v>100000001</v>
      </c>
      <c r="B3777" s="153" t="s">
        <v>356</v>
      </c>
      <c r="C3777" s="11" t="s">
        <v>220</v>
      </c>
      <c r="D3777" s="89" t="str">
        <f t="shared" si="396"/>
        <v>TVTEL</v>
      </c>
      <c r="E3777" s="90">
        <f>HLOOKUP(D3777,Analytique_compte!$A$3:$S$4,2,FALSE)</f>
        <v>13</v>
      </c>
      <c r="F3777" s="90" t="str">
        <f t="shared" si="395"/>
        <v>Analytique_compte_PCC50_TVTEL</v>
      </c>
      <c r="G3777" s="154">
        <f t="shared" si="397"/>
        <v>0</v>
      </c>
    </row>
    <row r="3778" spans="1:7" ht="26.4" x14ac:dyDescent="0.25">
      <c r="A3778" s="153" t="str">
        <f>+Identification!$C$4</f>
        <v>100000001</v>
      </c>
      <c r="B3778" s="153" t="s">
        <v>356</v>
      </c>
      <c r="C3778" s="11" t="s">
        <v>221</v>
      </c>
      <c r="D3778" s="89" t="str">
        <f t="shared" si="396"/>
        <v>TVTEL</v>
      </c>
      <c r="E3778" s="90">
        <f>HLOOKUP(D3778,Analytique_compte!$A$3:$S$4,2,FALSE)</f>
        <v>13</v>
      </c>
      <c r="F3778" s="90" t="str">
        <f t="shared" si="395"/>
        <v>Analytique_compte_PCC51_TVTEL</v>
      </c>
      <c r="G3778" s="154">
        <f t="shared" si="397"/>
        <v>0</v>
      </c>
    </row>
    <row r="3779" spans="1:7" ht="26.4" x14ac:dyDescent="0.25">
      <c r="A3779" s="153" t="str">
        <f>+Identification!$C$4</f>
        <v>100000001</v>
      </c>
      <c r="B3779" s="153" t="s">
        <v>356</v>
      </c>
      <c r="C3779" s="11" t="s">
        <v>222</v>
      </c>
      <c r="D3779" s="89" t="str">
        <f t="shared" si="396"/>
        <v>TVTEL</v>
      </c>
      <c r="E3779" s="90">
        <f>HLOOKUP(D3779,Analytique_compte!$A$3:$S$4,2,FALSE)</f>
        <v>13</v>
      </c>
      <c r="F3779" s="90" t="str">
        <f t="shared" si="395"/>
        <v>Analytique_compte_PCC52_TVTEL</v>
      </c>
      <c r="G3779" s="154">
        <f t="shared" si="397"/>
        <v>0</v>
      </c>
    </row>
    <row r="3780" spans="1:7" ht="26.4" x14ac:dyDescent="0.25">
      <c r="A3780" s="153" t="str">
        <f>+Identification!$C$4</f>
        <v>100000001</v>
      </c>
      <c r="B3780" s="153" t="s">
        <v>356</v>
      </c>
      <c r="C3780" s="11" t="s">
        <v>223</v>
      </c>
      <c r="D3780" s="89" t="str">
        <f t="shared" si="396"/>
        <v>TVTEL</v>
      </c>
      <c r="E3780" s="90">
        <f>HLOOKUP(D3780,Analytique_compte!$A$3:$S$4,2,FALSE)</f>
        <v>13</v>
      </c>
      <c r="F3780" s="90" t="str">
        <f t="shared" si="395"/>
        <v>Analytique_compte_PCC53_TVTEL</v>
      </c>
      <c r="G3780" s="154">
        <f t="shared" si="397"/>
        <v>0</v>
      </c>
    </row>
    <row r="3781" spans="1:7" ht="26.4" x14ac:dyDescent="0.25">
      <c r="A3781" s="153" t="str">
        <f>+Identification!$C$4</f>
        <v>100000001</v>
      </c>
      <c r="B3781" s="153" t="s">
        <v>356</v>
      </c>
      <c r="C3781" s="11" t="s">
        <v>224</v>
      </c>
      <c r="D3781" s="89" t="str">
        <f t="shared" si="396"/>
        <v>TVTEL</v>
      </c>
      <c r="E3781" s="90">
        <f>HLOOKUP(D3781,Analytique_compte!$A$3:$S$4,2,FALSE)</f>
        <v>13</v>
      </c>
      <c r="F3781" s="90" t="str">
        <f t="shared" si="395"/>
        <v>Analytique_compte_PCC54_TVTEL</v>
      </c>
      <c r="G3781" s="154">
        <f t="shared" si="397"/>
        <v>0</v>
      </c>
    </row>
    <row r="3782" spans="1:7" ht="26.4" x14ac:dyDescent="0.25">
      <c r="A3782" s="153" t="str">
        <f>+Identification!$C$4</f>
        <v>100000001</v>
      </c>
      <c r="B3782" s="153" t="s">
        <v>356</v>
      </c>
      <c r="C3782" s="11" t="s">
        <v>225</v>
      </c>
      <c r="D3782" s="89" t="str">
        <f t="shared" si="396"/>
        <v>TVTEL</v>
      </c>
      <c r="E3782" s="90">
        <f>HLOOKUP(D3782,Analytique_compte!$A$3:$S$4,2,FALSE)</f>
        <v>13</v>
      </c>
      <c r="F3782" s="90" t="str">
        <f t="shared" si="395"/>
        <v>Analytique_compte_PCC55_TVTEL</v>
      </c>
      <c r="G3782" s="154">
        <f t="shared" si="397"/>
        <v>0</v>
      </c>
    </row>
    <row r="3783" spans="1:7" ht="26.4" x14ac:dyDescent="0.25">
      <c r="A3783" s="153" t="str">
        <f>+Identification!$C$4</f>
        <v>100000001</v>
      </c>
      <c r="B3783" s="153" t="s">
        <v>356</v>
      </c>
      <c r="C3783" s="11" t="s">
        <v>226</v>
      </c>
      <c r="D3783" s="89" t="str">
        <f t="shared" si="396"/>
        <v>TVTEL</v>
      </c>
      <c r="E3783" s="90">
        <f>HLOOKUP(D3783,Analytique_compte!$A$3:$S$4,2,FALSE)</f>
        <v>13</v>
      </c>
      <c r="F3783" s="90" t="str">
        <f t="shared" si="395"/>
        <v>Analytique_compte_PCC56_TVTEL</v>
      </c>
      <c r="G3783" s="154">
        <f t="shared" si="397"/>
        <v>0</v>
      </c>
    </row>
    <row r="3784" spans="1:7" ht="26.4" x14ac:dyDescent="0.25">
      <c r="A3784" s="153" t="str">
        <f>+Identification!$C$4</f>
        <v>100000001</v>
      </c>
      <c r="B3784" s="153" t="s">
        <v>356</v>
      </c>
      <c r="C3784" s="11" t="s">
        <v>227</v>
      </c>
      <c r="D3784" s="89" t="str">
        <f t="shared" si="396"/>
        <v>TVTEL</v>
      </c>
      <c r="E3784" s="90">
        <f>HLOOKUP(D3784,Analytique_compte!$A$3:$S$4,2,FALSE)</f>
        <v>13</v>
      </c>
      <c r="F3784" s="90" t="str">
        <f t="shared" si="395"/>
        <v>Analytique_compte_PCC57_TVTEL</v>
      </c>
      <c r="G3784" s="154">
        <f t="shared" si="397"/>
        <v>0</v>
      </c>
    </row>
    <row r="3785" spans="1:7" ht="26.4" x14ac:dyDescent="0.25">
      <c r="A3785" s="153" t="str">
        <f>+Identification!$C$4</f>
        <v>100000001</v>
      </c>
      <c r="B3785" s="153" t="s">
        <v>356</v>
      </c>
      <c r="C3785" s="11" t="s">
        <v>228</v>
      </c>
      <c r="D3785" s="89" t="str">
        <f t="shared" si="396"/>
        <v>TVTEL</v>
      </c>
      <c r="E3785" s="90">
        <f>HLOOKUP(D3785,Analytique_compte!$A$3:$S$4,2,FALSE)</f>
        <v>13</v>
      </c>
      <c r="F3785" s="90" t="str">
        <f t="shared" si="395"/>
        <v>Analytique_compte_PCC58_TVTEL</v>
      </c>
      <c r="G3785" s="154">
        <f t="shared" si="397"/>
        <v>0</v>
      </c>
    </row>
    <row r="3786" spans="1:7" ht="26.4" x14ac:dyDescent="0.25">
      <c r="A3786" s="153" t="str">
        <f>+Identification!$C$4</f>
        <v>100000001</v>
      </c>
      <c r="B3786" s="153" t="s">
        <v>356</v>
      </c>
      <c r="C3786" s="11" t="s">
        <v>229</v>
      </c>
      <c r="D3786" s="89" t="str">
        <f t="shared" si="396"/>
        <v>TVTEL</v>
      </c>
      <c r="E3786" s="90">
        <f>HLOOKUP(D3786,Analytique_compte!$A$3:$S$4,2,FALSE)</f>
        <v>13</v>
      </c>
      <c r="F3786" s="90" t="str">
        <f t="shared" si="395"/>
        <v>Analytique_compte_PCC59_TVTEL</v>
      </c>
      <c r="G3786" s="154">
        <f t="shared" si="397"/>
        <v>0</v>
      </c>
    </row>
    <row r="3787" spans="1:7" ht="26.4" x14ac:dyDescent="0.25">
      <c r="A3787" s="153" t="str">
        <f>+Identification!$C$4</f>
        <v>100000001</v>
      </c>
      <c r="B3787" s="153" t="s">
        <v>356</v>
      </c>
      <c r="C3787" s="11" t="s">
        <v>230</v>
      </c>
      <c r="D3787" s="89" t="str">
        <f t="shared" si="396"/>
        <v>TVTEL</v>
      </c>
      <c r="E3787" s="90">
        <f>HLOOKUP(D3787,Analytique_compte!$A$3:$S$4,2,FALSE)</f>
        <v>13</v>
      </c>
      <c r="F3787" s="90" t="str">
        <f t="shared" si="395"/>
        <v>Analytique_compte_PCC60_TVTEL</v>
      </c>
      <c r="G3787" s="154">
        <f t="shared" si="397"/>
        <v>0</v>
      </c>
    </row>
    <row r="3788" spans="1:7" ht="26.4" x14ac:dyDescent="0.25">
      <c r="A3788" s="153" t="str">
        <f>+Identification!$C$4</f>
        <v>100000001</v>
      </c>
      <c r="B3788" s="153" t="s">
        <v>356</v>
      </c>
      <c r="C3788" s="11" t="s">
        <v>231</v>
      </c>
      <c r="D3788" s="89" t="str">
        <f t="shared" si="396"/>
        <v>TVTEL</v>
      </c>
      <c r="E3788" s="90">
        <f>HLOOKUP(D3788,Analytique_compte!$A$3:$S$4,2,FALSE)</f>
        <v>13</v>
      </c>
      <c r="F3788" s="90" t="str">
        <f t="shared" si="395"/>
        <v>Analytique_compte_PCC61_TVTEL</v>
      </c>
      <c r="G3788" s="154">
        <f t="shared" si="397"/>
        <v>0</v>
      </c>
    </row>
    <row r="3789" spans="1:7" ht="26.4" x14ac:dyDescent="0.25">
      <c r="A3789" s="153" t="str">
        <f>+Identification!$C$4</f>
        <v>100000001</v>
      </c>
      <c r="B3789" s="153" t="s">
        <v>356</v>
      </c>
      <c r="C3789" s="11" t="s">
        <v>232</v>
      </c>
      <c r="D3789" s="89" t="str">
        <f t="shared" si="396"/>
        <v>TVTEL</v>
      </c>
      <c r="E3789" s="90">
        <f>HLOOKUP(D3789,Analytique_compte!$A$3:$S$4,2,FALSE)</f>
        <v>13</v>
      </c>
      <c r="F3789" s="90" t="str">
        <f t="shared" si="395"/>
        <v>Analytique_compte_PCC62_TVTEL</v>
      </c>
      <c r="G3789" s="154">
        <f t="shared" si="397"/>
        <v>0</v>
      </c>
    </row>
    <row r="3790" spans="1:7" ht="26.4" x14ac:dyDescent="0.25">
      <c r="A3790" s="153" t="str">
        <f>+Identification!$C$4</f>
        <v>100000001</v>
      </c>
      <c r="B3790" s="153" t="s">
        <v>356</v>
      </c>
      <c r="C3790" s="11" t="s">
        <v>233</v>
      </c>
      <c r="D3790" s="89" t="str">
        <f t="shared" si="396"/>
        <v>TVTEL</v>
      </c>
      <c r="E3790" s="90">
        <f>HLOOKUP(D3790,Analytique_compte!$A$3:$S$4,2,FALSE)</f>
        <v>13</v>
      </c>
      <c r="F3790" s="90" t="str">
        <f t="shared" ref="F3790:F3869" si="398">CONCATENATE(B3790,"_",C3790,"_",D3790)</f>
        <v>Analytique_compte_PCC63_TVTEL</v>
      </c>
      <c r="G3790" s="154">
        <f t="shared" si="397"/>
        <v>0</v>
      </c>
    </row>
    <row r="3791" spans="1:7" ht="26.4" x14ac:dyDescent="0.25">
      <c r="A3791" s="153" t="str">
        <f>+Identification!$C$4</f>
        <v>100000001</v>
      </c>
      <c r="B3791" s="153" t="s">
        <v>356</v>
      </c>
      <c r="C3791" s="11" t="s">
        <v>234</v>
      </c>
      <c r="D3791" s="89" t="str">
        <f t="shared" si="396"/>
        <v>TVTEL</v>
      </c>
      <c r="E3791" s="90">
        <f>HLOOKUP(D3791,Analytique_compte!$A$3:$S$4,2,FALSE)</f>
        <v>13</v>
      </c>
      <c r="F3791" s="90" t="str">
        <f t="shared" si="398"/>
        <v>Analytique_compte_PCC64_TVTEL</v>
      </c>
      <c r="G3791" s="154">
        <f t="shared" si="397"/>
        <v>0</v>
      </c>
    </row>
    <row r="3792" spans="1:7" ht="26.4" x14ac:dyDescent="0.25">
      <c r="A3792" s="153" t="str">
        <f>+Identification!$C$4</f>
        <v>100000001</v>
      </c>
      <c r="B3792" s="153" t="s">
        <v>356</v>
      </c>
      <c r="C3792" s="11" t="s">
        <v>235</v>
      </c>
      <c r="D3792" s="89" t="str">
        <f t="shared" si="396"/>
        <v>TVTEL</v>
      </c>
      <c r="E3792" s="90">
        <f>HLOOKUP(D3792,Analytique_compte!$A$3:$S$4,2,FALSE)</f>
        <v>13</v>
      </c>
      <c r="F3792" s="90" t="str">
        <f t="shared" si="398"/>
        <v>Analytique_compte_PCC65_TVTEL</v>
      </c>
      <c r="G3792" s="154">
        <f t="shared" si="397"/>
        <v>0</v>
      </c>
    </row>
    <row r="3793" spans="1:7" ht="26.4" x14ac:dyDescent="0.25">
      <c r="A3793" s="153" t="str">
        <f>+Identification!$C$4</f>
        <v>100000001</v>
      </c>
      <c r="B3793" s="153" t="s">
        <v>356</v>
      </c>
      <c r="C3793" s="11" t="s">
        <v>236</v>
      </c>
      <c r="D3793" s="89" t="str">
        <f t="shared" si="396"/>
        <v>TVTEL</v>
      </c>
      <c r="E3793" s="90">
        <f>HLOOKUP(D3793,Analytique_compte!$A$3:$S$4,2,FALSE)</f>
        <v>13</v>
      </c>
      <c r="F3793" s="90" t="str">
        <f t="shared" si="398"/>
        <v>Analytique_compte_PCC66_TVTEL</v>
      </c>
      <c r="G3793" s="154">
        <f t="shared" si="397"/>
        <v>0</v>
      </c>
    </row>
    <row r="3794" spans="1:7" ht="26.4" x14ac:dyDescent="0.25">
      <c r="A3794" s="153" t="str">
        <f>+Identification!$C$4</f>
        <v>100000001</v>
      </c>
      <c r="B3794" s="153" t="s">
        <v>356</v>
      </c>
      <c r="C3794" s="11" t="s">
        <v>237</v>
      </c>
      <c r="D3794" s="89" t="str">
        <f t="shared" ref="D3794:D3873" si="399">+D3793</f>
        <v>TVTEL</v>
      </c>
      <c r="E3794" s="90">
        <f>HLOOKUP(D3794,Analytique_compte!$A$3:$S$4,2,FALSE)</f>
        <v>13</v>
      </c>
      <c r="F3794" s="90" t="str">
        <f t="shared" si="398"/>
        <v>Analytique_compte_PCC67_TVTEL</v>
      </c>
      <c r="G3794" s="154">
        <f t="shared" si="397"/>
        <v>0</v>
      </c>
    </row>
    <row r="3795" spans="1:7" ht="26.4" x14ac:dyDescent="0.25">
      <c r="A3795" s="153" t="str">
        <f>+Identification!$C$4</f>
        <v>100000001</v>
      </c>
      <c r="B3795" s="153" t="s">
        <v>356</v>
      </c>
      <c r="C3795" s="11" t="s">
        <v>238</v>
      </c>
      <c r="D3795" s="89" t="str">
        <f t="shared" si="399"/>
        <v>TVTEL</v>
      </c>
      <c r="E3795" s="90">
        <f>HLOOKUP(D3795,Analytique_compte!$A$3:$S$4,2,FALSE)</f>
        <v>13</v>
      </c>
      <c r="F3795" s="90" t="str">
        <f t="shared" si="398"/>
        <v>Analytique_compte_PCC68_TVTEL</v>
      </c>
      <c r="G3795" s="154">
        <f t="shared" si="397"/>
        <v>0</v>
      </c>
    </row>
    <row r="3796" spans="1:7" ht="26.4" x14ac:dyDescent="0.25">
      <c r="A3796" s="153" t="str">
        <f>+Identification!$C$4</f>
        <v>100000001</v>
      </c>
      <c r="B3796" s="153" t="s">
        <v>356</v>
      </c>
      <c r="C3796" s="11" t="s">
        <v>239</v>
      </c>
      <c r="D3796" s="89" t="str">
        <f t="shared" si="399"/>
        <v>TVTEL</v>
      </c>
      <c r="E3796" s="90">
        <f>HLOOKUP(D3796,Analytique_compte!$A$3:$S$4,2,FALSE)</f>
        <v>13</v>
      </c>
      <c r="F3796" s="90" t="str">
        <f t="shared" si="398"/>
        <v>Analytique_compte_PCC69_TVTEL</v>
      </c>
      <c r="G3796" s="154">
        <f t="shared" si="397"/>
        <v>0</v>
      </c>
    </row>
    <row r="3797" spans="1:7" ht="26.4" x14ac:dyDescent="0.25">
      <c r="A3797" s="153" t="str">
        <f>+Identification!$C$4</f>
        <v>100000001</v>
      </c>
      <c r="B3797" s="153" t="s">
        <v>356</v>
      </c>
      <c r="C3797" s="11" t="s">
        <v>240</v>
      </c>
      <c r="D3797" s="89" t="str">
        <f t="shared" si="399"/>
        <v>TVTEL</v>
      </c>
      <c r="E3797" s="90">
        <f>HLOOKUP(D3797,Analytique_compte!$A$3:$S$4,2,FALSE)</f>
        <v>13</v>
      </c>
      <c r="F3797" s="90" t="str">
        <f t="shared" si="398"/>
        <v>Analytique_compte_PCC70_TVTEL</v>
      </c>
      <c r="G3797" s="154">
        <f t="shared" si="397"/>
        <v>0</v>
      </c>
    </row>
    <row r="3798" spans="1:7" ht="26.4" x14ac:dyDescent="0.25">
      <c r="A3798" s="153" t="str">
        <f>+Identification!$C$4</f>
        <v>100000001</v>
      </c>
      <c r="B3798" s="153" t="s">
        <v>356</v>
      </c>
      <c r="C3798" s="11" t="s">
        <v>241</v>
      </c>
      <c r="D3798" s="89" t="str">
        <f t="shared" si="399"/>
        <v>TVTEL</v>
      </c>
      <c r="E3798" s="90">
        <f>HLOOKUP(D3798,Analytique_compte!$A$3:$S$4,2,FALSE)</f>
        <v>13</v>
      </c>
      <c r="F3798" s="90" t="str">
        <f t="shared" si="398"/>
        <v>Analytique_compte_PCC71_TVTEL</v>
      </c>
      <c r="G3798" s="154">
        <f t="shared" si="397"/>
        <v>0</v>
      </c>
    </row>
    <row r="3799" spans="1:7" ht="26.4" x14ac:dyDescent="0.25">
      <c r="A3799" s="153" t="str">
        <f>+Identification!$C$4</f>
        <v>100000001</v>
      </c>
      <c r="B3799" s="153" t="s">
        <v>356</v>
      </c>
      <c r="C3799" s="11" t="s">
        <v>242</v>
      </c>
      <c r="D3799" s="89" t="str">
        <f t="shared" si="399"/>
        <v>TVTEL</v>
      </c>
      <c r="E3799" s="90">
        <f>HLOOKUP(D3799,Analytique_compte!$A$3:$S$4,2,FALSE)</f>
        <v>13</v>
      </c>
      <c r="F3799" s="90" t="str">
        <f t="shared" si="398"/>
        <v>Analytique_compte_PCC72_TVTEL</v>
      </c>
      <c r="G3799" s="154">
        <f t="shared" si="397"/>
        <v>0</v>
      </c>
    </row>
    <row r="3800" spans="1:7" ht="26.4" x14ac:dyDescent="0.25">
      <c r="A3800" s="153" t="str">
        <f>+Identification!$C$4</f>
        <v>100000001</v>
      </c>
      <c r="B3800" s="153" t="s">
        <v>356</v>
      </c>
      <c r="C3800" s="11" t="s">
        <v>243</v>
      </c>
      <c r="D3800" s="89" t="str">
        <f t="shared" si="399"/>
        <v>TVTEL</v>
      </c>
      <c r="E3800" s="90">
        <f>HLOOKUP(D3800,Analytique_compte!$A$3:$S$4,2,FALSE)</f>
        <v>13</v>
      </c>
      <c r="F3800" s="90" t="str">
        <f t="shared" si="398"/>
        <v>Analytique_compte_PCC73_TVTEL</v>
      </c>
      <c r="G3800" s="154">
        <f t="shared" si="397"/>
        <v>0</v>
      </c>
    </row>
    <row r="3801" spans="1:7" ht="26.4" x14ac:dyDescent="0.25">
      <c r="A3801" s="153" t="str">
        <f>+Identification!$C$4</f>
        <v>100000001</v>
      </c>
      <c r="B3801" s="153" t="s">
        <v>356</v>
      </c>
      <c r="C3801" s="11" t="s">
        <v>244</v>
      </c>
      <c r="D3801" s="89" t="str">
        <f t="shared" si="399"/>
        <v>TVTEL</v>
      </c>
      <c r="E3801" s="90">
        <f>HLOOKUP(D3801,Analytique_compte!$A$3:$S$4,2,FALSE)</f>
        <v>13</v>
      </c>
      <c r="F3801" s="90" t="str">
        <f t="shared" si="398"/>
        <v>Analytique_compte_PCC74_TVTEL</v>
      </c>
      <c r="G3801" s="154">
        <f t="shared" si="397"/>
        <v>0</v>
      </c>
    </row>
    <row r="3802" spans="1:7" ht="26.4" x14ac:dyDescent="0.25">
      <c r="A3802" s="153" t="str">
        <f>+Identification!$C$4</f>
        <v>100000001</v>
      </c>
      <c r="B3802" s="153" t="s">
        <v>356</v>
      </c>
      <c r="C3802" s="11" t="s">
        <v>245</v>
      </c>
      <c r="D3802" s="89" t="str">
        <f t="shared" si="399"/>
        <v>TVTEL</v>
      </c>
      <c r="E3802" s="90">
        <f>HLOOKUP(D3802,Analytique_compte!$A$3:$S$4,2,FALSE)</f>
        <v>13</v>
      </c>
      <c r="F3802" s="90" t="str">
        <f t="shared" si="398"/>
        <v>Analytique_compte_PCC75_TVTEL</v>
      </c>
      <c r="G3802" s="154">
        <f t="shared" si="397"/>
        <v>0</v>
      </c>
    </row>
    <row r="3803" spans="1:7" ht="26.4" x14ac:dyDescent="0.25">
      <c r="A3803" s="153" t="str">
        <f>+Identification!$C$4</f>
        <v>100000001</v>
      </c>
      <c r="B3803" s="153" t="s">
        <v>356</v>
      </c>
      <c r="C3803" s="11" t="s">
        <v>246</v>
      </c>
      <c r="D3803" s="89" t="str">
        <f t="shared" si="399"/>
        <v>TVTEL</v>
      </c>
      <c r="E3803" s="90">
        <f>HLOOKUP(D3803,Analytique_compte!$A$3:$S$4,2,FALSE)</f>
        <v>13</v>
      </c>
      <c r="F3803" s="90" t="str">
        <f t="shared" si="398"/>
        <v>Analytique_compte_PCC76_TVTEL</v>
      </c>
      <c r="G3803" s="154">
        <f t="shared" si="397"/>
        <v>0</v>
      </c>
    </row>
    <row r="3804" spans="1:7" ht="26.4" x14ac:dyDescent="0.25">
      <c r="A3804" s="153" t="str">
        <f>+Identification!$C$4</f>
        <v>100000001</v>
      </c>
      <c r="B3804" s="153" t="s">
        <v>356</v>
      </c>
      <c r="C3804" s="11" t="s">
        <v>247</v>
      </c>
      <c r="D3804" s="89" t="str">
        <f t="shared" si="399"/>
        <v>TVTEL</v>
      </c>
      <c r="E3804" s="90">
        <f>HLOOKUP(D3804,Analytique_compte!$A$3:$S$4,2,FALSE)</f>
        <v>13</v>
      </c>
      <c r="F3804" s="90" t="str">
        <f t="shared" si="398"/>
        <v>Analytique_compte_PCC77_TVTEL</v>
      </c>
      <c r="G3804" s="154">
        <f t="shared" si="397"/>
        <v>0</v>
      </c>
    </row>
    <row r="3805" spans="1:7" ht="26.4" x14ac:dyDescent="0.25">
      <c r="A3805" s="153" t="str">
        <f>+Identification!$C$4</f>
        <v>100000001</v>
      </c>
      <c r="B3805" s="153" t="s">
        <v>356</v>
      </c>
      <c r="C3805" s="11" t="s">
        <v>248</v>
      </c>
      <c r="D3805" s="89" t="str">
        <f t="shared" si="399"/>
        <v>TVTEL</v>
      </c>
      <c r="E3805" s="90">
        <f>HLOOKUP(D3805,Analytique_compte!$A$3:$S$4,2,FALSE)</f>
        <v>13</v>
      </c>
      <c r="F3805" s="90" t="str">
        <f t="shared" si="398"/>
        <v>Analytique_compte_PCC78_TVTEL</v>
      </c>
      <c r="G3805" s="154">
        <f t="shared" si="397"/>
        <v>0</v>
      </c>
    </row>
    <row r="3806" spans="1:7" ht="26.4" x14ac:dyDescent="0.25">
      <c r="A3806" s="153" t="str">
        <f>+Identification!$C$4</f>
        <v>100000001</v>
      </c>
      <c r="B3806" s="153" t="s">
        <v>356</v>
      </c>
      <c r="C3806" s="11" t="s">
        <v>249</v>
      </c>
      <c r="D3806" s="89" t="str">
        <f t="shared" si="399"/>
        <v>TVTEL</v>
      </c>
      <c r="E3806" s="90">
        <f>HLOOKUP(D3806,Analytique_compte!$A$3:$S$4,2,FALSE)</f>
        <v>13</v>
      </c>
      <c r="F3806" s="90" t="str">
        <f t="shared" si="398"/>
        <v>Analytique_compte_PCC79_TVTEL</v>
      </c>
      <c r="G3806" s="154">
        <f t="shared" si="397"/>
        <v>0</v>
      </c>
    </row>
    <row r="3807" spans="1:7" ht="26.4" x14ac:dyDescent="0.25">
      <c r="A3807" s="153" t="str">
        <f>+Identification!$C$4</f>
        <v>100000001</v>
      </c>
      <c r="B3807" s="153" t="s">
        <v>356</v>
      </c>
      <c r="C3807" s="11" t="s">
        <v>250</v>
      </c>
      <c r="D3807" s="89" t="str">
        <f t="shared" si="399"/>
        <v>TVTEL</v>
      </c>
      <c r="E3807" s="90">
        <f>HLOOKUP(D3807,Analytique_compte!$A$3:$S$4,2,FALSE)</f>
        <v>13</v>
      </c>
      <c r="F3807" s="90" t="str">
        <f t="shared" si="398"/>
        <v>Analytique_compte_PCC80_TVTEL</v>
      </c>
      <c r="G3807" s="154">
        <f t="shared" si="397"/>
        <v>0</v>
      </c>
    </row>
    <row r="3808" spans="1:7" ht="26.4" x14ac:dyDescent="0.25">
      <c r="A3808" s="153" t="str">
        <f>+Identification!$C$4</f>
        <v>100000001</v>
      </c>
      <c r="B3808" s="153" t="s">
        <v>356</v>
      </c>
      <c r="C3808" s="11" t="s">
        <v>251</v>
      </c>
      <c r="D3808" s="89" t="str">
        <f t="shared" si="399"/>
        <v>TVTEL</v>
      </c>
      <c r="E3808" s="90">
        <f>HLOOKUP(D3808,Analytique_compte!$A$3:$S$4,2,FALSE)</f>
        <v>13</v>
      </c>
      <c r="F3808" s="90" t="str">
        <f t="shared" si="398"/>
        <v>Analytique_compte_PCC81_TVTEL</v>
      </c>
      <c r="G3808" s="154">
        <f t="shared" ref="G3808:G3887" si="400">VLOOKUP(C3808,ana_compte,E3808,FALSE)</f>
        <v>0</v>
      </c>
    </row>
    <row r="3809" spans="1:7" ht="26.4" x14ac:dyDescent="0.25">
      <c r="A3809" s="153" t="str">
        <f>+Identification!$C$4</f>
        <v>100000001</v>
      </c>
      <c r="B3809" s="153" t="s">
        <v>356</v>
      </c>
      <c r="C3809" s="11" t="s">
        <v>252</v>
      </c>
      <c r="D3809" s="89" t="str">
        <f t="shared" si="399"/>
        <v>TVTEL</v>
      </c>
      <c r="E3809" s="90">
        <f>HLOOKUP(D3809,Analytique_compte!$A$3:$S$4,2,FALSE)</f>
        <v>13</v>
      </c>
      <c r="F3809" s="90" t="str">
        <f t="shared" si="398"/>
        <v>Analytique_compte_PCC82_TVTEL</v>
      </c>
      <c r="G3809" s="154">
        <f t="shared" si="400"/>
        <v>0</v>
      </c>
    </row>
    <row r="3810" spans="1:7" ht="26.4" x14ac:dyDescent="0.25">
      <c r="A3810" s="153" t="str">
        <f>+Identification!$C$4</f>
        <v>100000001</v>
      </c>
      <c r="B3810" s="153" t="s">
        <v>356</v>
      </c>
      <c r="C3810" s="11" t="s">
        <v>253</v>
      </c>
      <c r="D3810" s="89" t="str">
        <f t="shared" si="399"/>
        <v>TVTEL</v>
      </c>
      <c r="E3810" s="90">
        <f>HLOOKUP(D3810,Analytique_compte!$A$3:$S$4,2,FALSE)</f>
        <v>13</v>
      </c>
      <c r="F3810" s="90" t="str">
        <f t="shared" si="398"/>
        <v>Analytique_compte_PCC83_TVTEL</v>
      </c>
      <c r="G3810" s="154">
        <f t="shared" si="400"/>
        <v>0</v>
      </c>
    </row>
    <row r="3811" spans="1:7" ht="26.4" x14ac:dyDescent="0.25">
      <c r="A3811" s="153" t="str">
        <f>+Identification!$C$4</f>
        <v>100000001</v>
      </c>
      <c r="B3811" s="153" t="s">
        <v>356</v>
      </c>
      <c r="C3811" s="11" t="s">
        <v>254</v>
      </c>
      <c r="D3811" s="89" t="str">
        <f t="shared" si="399"/>
        <v>TVTEL</v>
      </c>
      <c r="E3811" s="90">
        <f>HLOOKUP(D3811,Analytique_compte!$A$3:$S$4,2,FALSE)</f>
        <v>13</v>
      </c>
      <c r="F3811" s="90" t="str">
        <f t="shared" si="398"/>
        <v>Analytique_compte_PCC84_TVTEL</v>
      </c>
      <c r="G3811" s="154">
        <f t="shared" si="400"/>
        <v>0</v>
      </c>
    </row>
    <row r="3812" spans="1:7" ht="26.4" x14ac:dyDescent="0.25">
      <c r="A3812" s="153" t="str">
        <f>+Identification!$C$4</f>
        <v>100000001</v>
      </c>
      <c r="B3812" s="153" t="s">
        <v>356</v>
      </c>
      <c r="C3812" s="11" t="s">
        <v>255</v>
      </c>
      <c r="D3812" s="89" t="str">
        <f t="shared" si="399"/>
        <v>TVTEL</v>
      </c>
      <c r="E3812" s="90">
        <f>HLOOKUP(D3812,Analytique_compte!$A$3:$S$4,2,FALSE)</f>
        <v>13</v>
      </c>
      <c r="F3812" s="90" t="str">
        <f t="shared" si="398"/>
        <v>Analytique_compte_PCC85_TVTEL</v>
      </c>
      <c r="G3812" s="154">
        <f t="shared" si="400"/>
        <v>0</v>
      </c>
    </row>
    <row r="3813" spans="1:7" ht="26.4" x14ac:dyDescent="0.25">
      <c r="A3813" s="153" t="str">
        <f>+Identification!$C$4</f>
        <v>100000001</v>
      </c>
      <c r="B3813" s="153" t="s">
        <v>356</v>
      </c>
      <c r="C3813" s="11" t="s">
        <v>256</v>
      </c>
      <c r="D3813" s="89" t="str">
        <f t="shared" si="399"/>
        <v>TVTEL</v>
      </c>
      <c r="E3813" s="90">
        <f>HLOOKUP(D3813,Analytique_compte!$A$3:$S$4,2,FALSE)</f>
        <v>13</v>
      </c>
      <c r="F3813" s="90" t="str">
        <f t="shared" si="398"/>
        <v>Analytique_compte_PCC86_TVTEL</v>
      </c>
      <c r="G3813" s="154">
        <f t="shared" si="400"/>
        <v>0</v>
      </c>
    </row>
    <row r="3814" spans="1:7" ht="26.4" x14ac:dyDescent="0.25">
      <c r="A3814" s="153" t="str">
        <f>+Identification!$C$4</f>
        <v>100000001</v>
      </c>
      <c r="B3814" s="153" t="s">
        <v>356</v>
      </c>
      <c r="C3814" s="11" t="s">
        <v>257</v>
      </c>
      <c r="D3814" s="89" t="str">
        <f t="shared" si="399"/>
        <v>TVTEL</v>
      </c>
      <c r="E3814" s="90">
        <f>HLOOKUP(D3814,Analytique_compte!$A$3:$S$4,2,FALSE)</f>
        <v>13</v>
      </c>
      <c r="F3814" s="90" t="str">
        <f t="shared" si="398"/>
        <v>Analytique_compte_PCC87_TVTEL</v>
      </c>
      <c r="G3814" s="154">
        <f t="shared" si="400"/>
        <v>0</v>
      </c>
    </row>
    <row r="3815" spans="1:7" ht="26.4" x14ac:dyDescent="0.25">
      <c r="A3815" s="153" t="str">
        <f>+Identification!$C$4</f>
        <v>100000001</v>
      </c>
      <c r="B3815" s="153" t="s">
        <v>356</v>
      </c>
      <c r="C3815" s="11" t="s">
        <v>258</v>
      </c>
      <c r="D3815" s="89" t="str">
        <f t="shared" si="399"/>
        <v>TVTEL</v>
      </c>
      <c r="E3815" s="90">
        <f>HLOOKUP(D3815,Analytique_compte!$A$3:$S$4,2,FALSE)</f>
        <v>13</v>
      </c>
      <c r="F3815" s="90" t="str">
        <f t="shared" si="398"/>
        <v>Analytique_compte_PCC88_TVTEL</v>
      </c>
      <c r="G3815" s="154">
        <f t="shared" si="400"/>
        <v>0</v>
      </c>
    </row>
    <row r="3816" spans="1:7" ht="26.4" x14ac:dyDescent="0.25">
      <c r="A3816" s="153" t="str">
        <f>+Identification!$C$4</f>
        <v>100000001</v>
      </c>
      <c r="B3816" s="153" t="s">
        <v>356</v>
      </c>
      <c r="C3816" s="11" t="s">
        <v>259</v>
      </c>
      <c r="D3816" s="89" t="str">
        <f t="shared" si="399"/>
        <v>TVTEL</v>
      </c>
      <c r="E3816" s="90">
        <f>HLOOKUP(D3816,Analytique_compte!$A$3:$S$4,2,FALSE)</f>
        <v>13</v>
      </c>
      <c r="F3816" s="90" t="str">
        <f t="shared" si="398"/>
        <v>Analytique_compte_PCC89_TVTEL</v>
      </c>
      <c r="G3816" s="154">
        <f t="shared" si="400"/>
        <v>0</v>
      </c>
    </row>
    <row r="3817" spans="1:7" ht="26.4" x14ac:dyDescent="0.25">
      <c r="A3817" s="153" t="str">
        <f>+Identification!$C$4</f>
        <v>100000001</v>
      </c>
      <c r="B3817" s="153" t="s">
        <v>356</v>
      </c>
      <c r="C3817" s="11" t="s">
        <v>260</v>
      </c>
      <c r="D3817" s="89" t="str">
        <f t="shared" si="399"/>
        <v>TVTEL</v>
      </c>
      <c r="E3817" s="90">
        <f>HLOOKUP(D3817,Analytique_compte!$A$3:$S$4,2,FALSE)</f>
        <v>13</v>
      </c>
      <c r="F3817" s="90" t="str">
        <f t="shared" si="398"/>
        <v>Analytique_compte_PCC90_TVTEL</v>
      </c>
      <c r="G3817" s="154">
        <f t="shared" si="400"/>
        <v>0</v>
      </c>
    </row>
    <row r="3818" spans="1:7" ht="26.4" x14ac:dyDescent="0.25">
      <c r="A3818" s="153" t="str">
        <f>+Identification!$C$4</f>
        <v>100000001</v>
      </c>
      <c r="B3818" s="153" t="s">
        <v>356</v>
      </c>
      <c r="C3818" s="11" t="s">
        <v>261</v>
      </c>
      <c r="D3818" s="89" t="str">
        <f t="shared" si="399"/>
        <v>TVTEL</v>
      </c>
      <c r="E3818" s="90">
        <f>HLOOKUP(D3818,Analytique_compte!$A$3:$S$4,2,FALSE)</f>
        <v>13</v>
      </c>
      <c r="F3818" s="90" t="str">
        <f t="shared" si="398"/>
        <v>Analytique_compte_PCC91_TVTEL</v>
      </c>
      <c r="G3818" s="154">
        <f t="shared" si="400"/>
        <v>0</v>
      </c>
    </row>
    <row r="3819" spans="1:7" ht="26.4" x14ac:dyDescent="0.25">
      <c r="A3819" s="153" t="str">
        <f>+Identification!$C$4</f>
        <v>100000001</v>
      </c>
      <c r="B3819" s="153" t="s">
        <v>356</v>
      </c>
      <c r="C3819" s="11" t="s">
        <v>262</v>
      </c>
      <c r="D3819" s="89" t="str">
        <f t="shared" si="399"/>
        <v>TVTEL</v>
      </c>
      <c r="E3819" s="90">
        <f>HLOOKUP(D3819,Analytique_compte!$A$3:$S$4,2,FALSE)</f>
        <v>13</v>
      </c>
      <c r="F3819" s="90" t="str">
        <f t="shared" si="398"/>
        <v>Analytique_compte_PCC92_TVTEL</v>
      </c>
      <c r="G3819" s="154">
        <f t="shared" si="400"/>
        <v>0</v>
      </c>
    </row>
    <row r="3820" spans="1:7" ht="26.4" x14ac:dyDescent="0.25">
      <c r="A3820" s="153" t="str">
        <f>+Identification!$C$4</f>
        <v>100000001</v>
      </c>
      <c r="B3820" s="153" t="s">
        <v>356</v>
      </c>
      <c r="C3820" s="11" t="s">
        <v>263</v>
      </c>
      <c r="D3820" s="89" t="str">
        <f t="shared" si="399"/>
        <v>TVTEL</v>
      </c>
      <c r="E3820" s="90">
        <f>HLOOKUP(D3820,Analytique_compte!$A$3:$S$4,2,FALSE)</f>
        <v>13</v>
      </c>
      <c r="F3820" s="90" t="str">
        <f t="shared" si="398"/>
        <v>Analytique_compte_PCC93_TVTEL</v>
      </c>
      <c r="G3820" s="154">
        <f t="shared" si="400"/>
        <v>0</v>
      </c>
    </row>
    <row r="3821" spans="1:7" ht="26.4" x14ac:dyDescent="0.25">
      <c r="A3821" s="153" t="str">
        <f>+Identification!$C$4</f>
        <v>100000001</v>
      </c>
      <c r="B3821" s="153" t="s">
        <v>356</v>
      </c>
      <c r="C3821" s="11" t="s">
        <v>264</v>
      </c>
      <c r="D3821" s="89" t="str">
        <f t="shared" si="399"/>
        <v>TVTEL</v>
      </c>
      <c r="E3821" s="90">
        <f>HLOOKUP(D3821,Analytique_compte!$A$3:$S$4,2,FALSE)</f>
        <v>13</v>
      </c>
      <c r="F3821" s="90" t="str">
        <f t="shared" ref="F3821:F3830" si="401">CONCATENATE(B3821,"_",C3821,"_",D3821)</f>
        <v>Analytique_compte_PCC94_TVTEL</v>
      </c>
      <c r="G3821" s="154">
        <f t="shared" ref="G3821:G3830" si="402">VLOOKUP(C3821,ana_compte,E3821,FALSE)</f>
        <v>0</v>
      </c>
    </row>
    <row r="3822" spans="1:7" ht="26.4" x14ac:dyDescent="0.25">
      <c r="A3822" s="153" t="str">
        <f>+Identification!$C$4</f>
        <v>100000001</v>
      </c>
      <c r="B3822" s="153" t="s">
        <v>356</v>
      </c>
      <c r="C3822" s="11" t="s">
        <v>435</v>
      </c>
      <c r="D3822" s="89" t="str">
        <f t="shared" si="399"/>
        <v>TVTEL</v>
      </c>
      <c r="E3822" s="90">
        <f>HLOOKUP(D3822,Analytique_compte!$A$3:$S$4,2,FALSE)</f>
        <v>13</v>
      </c>
      <c r="F3822" s="90" t="str">
        <f t="shared" si="401"/>
        <v>Analytique_compte_PCC95_TVTEL</v>
      </c>
      <c r="G3822" s="154">
        <f t="shared" si="402"/>
        <v>0</v>
      </c>
    </row>
    <row r="3823" spans="1:7" ht="26.4" x14ac:dyDescent="0.25">
      <c r="A3823" s="153" t="str">
        <f>+Identification!$C$4</f>
        <v>100000001</v>
      </c>
      <c r="B3823" s="153" t="s">
        <v>356</v>
      </c>
      <c r="C3823" s="11" t="s">
        <v>436</v>
      </c>
      <c r="D3823" s="89" t="str">
        <f t="shared" si="399"/>
        <v>TVTEL</v>
      </c>
      <c r="E3823" s="90">
        <f>HLOOKUP(D3823,Analytique_compte!$A$3:$S$4,2,FALSE)</f>
        <v>13</v>
      </c>
      <c r="F3823" s="90" t="str">
        <f t="shared" si="401"/>
        <v>Analytique_compte_PCC96_TVTEL</v>
      </c>
      <c r="G3823" s="154">
        <f t="shared" si="402"/>
        <v>0</v>
      </c>
    </row>
    <row r="3824" spans="1:7" ht="26.4" x14ac:dyDescent="0.25">
      <c r="A3824" s="153" t="str">
        <f>+Identification!$C$4</f>
        <v>100000001</v>
      </c>
      <c r="B3824" s="153" t="s">
        <v>356</v>
      </c>
      <c r="C3824" s="11" t="s">
        <v>437</v>
      </c>
      <c r="D3824" s="89" t="str">
        <f t="shared" si="399"/>
        <v>TVTEL</v>
      </c>
      <c r="E3824" s="90">
        <f>HLOOKUP(D3824,Analytique_compte!$A$3:$S$4,2,FALSE)</f>
        <v>13</v>
      </c>
      <c r="F3824" s="90" t="str">
        <f t="shared" si="401"/>
        <v>Analytique_compte_PCC97_TVTEL</v>
      </c>
      <c r="G3824" s="154">
        <f t="shared" si="402"/>
        <v>0</v>
      </c>
    </row>
    <row r="3825" spans="1:7" ht="26.4" x14ac:dyDescent="0.25">
      <c r="A3825" s="153" t="str">
        <f>+Identification!$C$4</f>
        <v>100000001</v>
      </c>
      <c r="B3825" s="153" t="s">
        <v>356</v>
      </c>
      <c r="C3825" s="11" t="s">
        <v>438</v>
      </c>
      <c r="D3825" s="89" t="str">
        <f t="shared" si="399"/>
        <v>TVTEL</v>
      </c>
      <c r="E3825" s="90">
        <f>HLOOKUP(D3825,Analytique_compte!$A$3:$S$4,2,FALSE)</f>
        <v>13</v>
      </c>
      <c r="F3825" s="90" t="str">
        <f t="shared" si="401"/>
        <v>Analytique_compte_PCC98_TVTEL</v>
      </c>
      <c r="G3825" s="154">
        <f t="shared" si="402"/>
        <v>0</v>
      </c>
    </row>
    <row r="3826" spans="1:7" ht="26.4" x14ac:dyDescent="0.25">
      <c r="A3826" s="153" t="str">
        <f>+Identification!$C$4</f>
        <v>100000001</v>
      </c>
      <c r="B3826" s="153" t="s">
        <v>356</v>
      </c>
      <c r="C3826" s="11" t="s">
        <v>439</v>
      </c>
      <c r="D3826" s="89" t="str">
        <f t="shared" si="399"/>
        <v>TVTEL</v>
      </c>
      <c r="E3826" s="90">
        <f>HLOOKUP(D3826,Analytique_compte!$A$3:$S$4,2,FALSE)</f>
        <v>13</v>
      </c>
      <c r="F3826" s="90" t="str">
        <f t="shared" si="401"/>
        <v>Analytique_compte_PCC99_TVTEL</v>
      </c>
      <c r="G3826" s="154">
        <f t="shared" si="402"/>
        <v>0</v>
      </c>
    </row>
    <row r="3827" spans="1:7" ht="26.4" x14ac:dyDescent="0.25">
      <c r="A3827" s="153" t="str">
        <f>+Identification!$C$4</f>
        <v>100000001</v>
      </c>
      <c r="B3827" s="153" t="s">
        <v>356</v>
      </c>
      <c r="C3827" s="11" t="s">
        <v>440</v>
      </c>
      <c r="D3827" s="89" t="str">
        <f t="shared" si="399"/>
        <v>TVTEL</v>
      </c>
      <c r="E3827" s="90">
        <f>HLOOKUP(D3827,Analytique_compte!$A$3:$S$4,2,FALSE)</f>
        <v>13</v>
      </c>
      <c r="F3827" s="90" t="str">
        <f t="shared" si="401"/>
        <v>Analytique_compte_PCC100_TVTEL</v>
      </c>
      <c r="G3827" s="154">
        <f t="shared" si="402"/>
        <v>0</v>
      </c>
    </row>
    <row r="3828" spans="1:7" ht="26.4" x14ac:dyDescent="0.25">
      <c r="A3828" s="153" t="str">
        <f>+Identification!$C$4</f>
        <v>100000001</v>
      </c>
      <c r="B3828" s="153" t="s">
        <v>356</v>
      </c>
      <c r="C3828" s="11" t="s">
        <v>441</v>
      </c>
      <c r="D3828" s="89" t="str">
        <f t="shared" si="399"/>
        <v>TVTEL</v>
      </c>
      <c r="E3828" s="90">
        <f>HLOOKUP(D3828,Analytique_compte!$A$3:$S$4,2,FALSE)</f>
        <v>13</v>
      </c>
      <c r="F3828" s="90" t="str">
        <f t="shared" si="401"/>
        <v>Analytique_compte_PCC101_TVTEL</v>
      </c>
      <c r="G3828" s="154">
        <f t="shared" si="402"/>
        <v>0</v>
      </c>
    </row>
    <row r="3829" spans="1:7" ht="26.4" x14ac:dyDescent="0.25">
      <c r="A3829" s="153" t="str">
        <f>+Identification!$C$4</f>
        <v>100000001</v>
      </c>
      <c r="B3829" s="153" t="s">
        <v>356</v>
      </c>
      <c r="C3829" s="11" t="s">
        <v>442</v>
      </c>
      <c r="D3829" s="89" t="str">
        <f t="shared" si="399"/>
        <v>TVTEL</v>
      </c>
      <c r="E3829" s="90">
        <f>HLOOKUP(D3829,Analytique_compte!$A$3:$S$4,2,FALSE)</f>
        <v>13</v>
      </c>
      <c r="F3829" s="90" t="str">
        <f t="shared" si="401"/>
        <v>Analytique_compte_PCC102_TVTEL</v>
      </c>
      <c r="G3829" s="154">
        <f t="shared" si="402"/>
        <v>0</v>
      </c>
    </row>
    <row r="3830" spans="1:7" ht="26.4" x14ac:dyDescent="0.25">
      <c r="A3830" s="153" t="str">
        <f>+Identification!$C$4</f>
        <v>100000001</v>
      </c>
      <c r="B3830" s="153" t="s">
        <v>356</v>
      </c>
      <c r="C3830" s="11" t="s">
        <v>443</v>
      </c>
      <c r="D3830" s="89" t="str">
        <f t="shared" si="399"/>
        <v>TVTEL</v>
      </c>
      <c r="E3830" s="90">
        <f>HLOOKUP(D3830,Analytique_compte!$A$3:$S$4,2,FALSE)</f>
        <v>13</v>
      </c>
      <c r="F3830" s="90" t="str">
        <f t="shared" si="401"/>
        <v>Analytique_compte_PCC103_TVTEL</v>
      </c>
      <c r="G3830" s="154">
        <f t="shared" si="402"/>
        <v>0</v>
      </c>
    </row>
    <row r="3831" spans="1:7" ht="26.4" x14ac:dyDescent="0.25">
      <c r="A3831" s="153" t="str">
        <f>+Identification!$C$4</f>
        <v>100000001</v>
      </c>
      <c r="B3831" s="153" t="s">
        <v>356</v>
      </c>
      <c r="C3831" s="11" t="s">
        <v>444</v>
      </c>
      <c r="D3831" s="89" t="str">
        <f t="shared" si="399"/>
        <v>TVTEL</v>
      </c>
      <c r="E3831" s="90">
        <f>HLOOKUP(D3831,Analytique_compte!$A$3:$S$4,2,FALSE)</f>
        <v>13</v>
      </c>
      <c r="F3831" s="90" t="str">
        <f t="shared" ref="F3831:F3836" si="403">CONCATENATE(B3831,"_",C3831,"_",D3831)</f>
        <v>Analytique_compte_PCC104_TVTEL</v>
      </c>
      <c r="G3831" s="154">
        <f t="shared" ref="G3831:G3836" si="404">VLOOKUP(C3831,ana_compte,E3831,FALSE)</f>
        <v>0</v>
      </c>
    </row>
    <row r="3832" spans="1:7" ht="26.4" x14ac:dyDescent="0.25">
      <c r="A3832" s="153" t="str">
        <f>+Identification!$C$4</f>
        <v>100000001</v>
      </c>
      <c r="B3832" s="153" t="s">
        <v>356</v>
      </c>
      <c r="C3832" s="11" t="s">
        <v>659</v>
      </c>
      <c r="D3832" s="89" t="str">
        <f t="shared" si="399"/>
        <v>TVTEL</v>
      </c>
      <c r="E3832" s="90">
        <f>HLOOKUP(D3832,Analytique_compte!$A$3:$S$4,2,FALSE)</f>
        <v>13</v>
      </c>
      <c r="F3832" s="90" t="str">
        <f t="shared" si="403"/>
        <v>Analytique_compte_PCC105_TVTEL</v>
      </c>
      <c r="G3832" s="154">
        <f t="shared" si="404"/>
        <v>0</v>
      </c>
    </row>
    <row r="3833" spans="1:7" ht="26.4" x14ac:dyDescent="0.25">
      <c r="A3833" s="153" t="str">
        <f>+Identification!$C$4</f>
        <v>100000001</v>
      </c>
      <c r="B3833" s="153" t="s">
        <v>356</v>
      </c>
      <c r="C3833" s="11" t="s">
        <v>660</v>
      </c>
      <c r="D3833" s="89" t="str">
        <f t="shared" si="399"/>
        <v>TVTEL</v>
      </c>
      <c r="E3833" s="90">
        <f>HLOOKUP(D3833,Analytique_compte!$A$3:$S$4,2,FALSE)</f>
        <v>13</v>
      </c>
      <c r="F3833" s="90" t="str">
        <f t="shared" si="403"/>
        <v>Analytique_compte_PCC106_TVTEL</v>
      </c>
      <c r="G3833" s="154">
        <f t="shared" si="404"/>
        <v>0</v>
      </c>
    </row>
    <row r="3834" spans="1:7" ht="26.4" x14ac:dyDescent="0.25">
      <c r="A3834" s="153" t="str">
        <f>+Identification!$C$4</f>
        <v>100000001</v>
      </c>
      <c r="B3834" s="153" t="s">
        <v>356</v>
      </c>
      <c r="C3834" s="11" t="s">
        <v>661</v>
      </c>
      <c r="D3834" s="89" t="str">
        <f t="shared" si="399"/>
        <v>TVTEL</v>
      </c>
      <c r="E3834" s="90">
        <f>HLOOKUP(D3834,Analytique_compte!$A$3:$S$4,2,FALSE)</f>
        <v>13</v>
      </c>
      <c r="F3834" s="90" t="str">
        <f t="shared" si="403"/>
        <v>Analytique_compte_PCC107_TVTEL</v>
      </c>
      <c r="G3834" s="154">
        <f t="shared" si="404"/>
        <v>0</v>
      </c>
    </row>
    <row r="3835" spans="1:7" ht="26.4" x14ac:dyDescent="0.25">
      <c r="A3835" s="153" t="str">
        <f>+Identification!$C$4</f>
        <v>100000001</v>
      </c>
      <c r="B3835" s="153" t="s">
        <v>356</v>
      </c>
      <c r="C3835" s="11" t="s">
        <v>662</v>
      </c>
      <c r="D3835" s="89" t="str">
        <f t="shared" si="399"/>
        <v>TVTEL</v>
      </c>
      <c r="E3835" s="90">
        <f>HLOOKUP(D3835,Analytique_compte!$A$3:$S$4,2,FALSE)</f>
        <v>13</v>
      </c>
      <c r="F3835" s="90" t="str">
        <f t="shared" si="403"/>
        <v>Analytique_compte_PCC108_TVTEL</v>
      </c>
      <c r="G3835" s="154">
        <f t="shared" si="404"/>
        <v>0</v>
      </c>
    </row>
    <row r="3836" spans="1:7" ht="26.4" x14ac:dyDescent="0.25">
      <c r="A3836" s="153" t="str">
        <f>+Identification!$C$4</f>
        <v>100000001</v>
      </c>
      <c r="B3836" s="153" t="s">
        <v>356</v>
      </c>
      <c r="C3836" s="11" t="s">
        <v>663</v>
      </c>
      <c r="D3836" s="89" t="str">
        <f t="shared" si="399"/>
        <v>TVTEL</v>
      </c>
      <c r="E3836" s="90">
        <f>HLOOKUP(D3836,Analytique_compte!$A$3:$S$4,2,FALSE)</f>
        <v>13</v>
      </c>
      <c r="F3836" s="90" t="str">
        <f t="shared" si="403"/>
        <v>Analytique_compte_PCC109_TVTEL</v>
      </c>
      <c r="G3836" s="154">
        <f t="shared" si="404"/>
        <v>0</v>
      </c>
    </row>
    <row r="3837" spans="1:7" ht="26.4" x14ac:dyDescent="0.25">
      <c r="A3837" s="153" t="str">
        <f>+Identification!$C$4</f>
        <v>100000001</v>
      </c>
      <c r="B3837" s="153" t="s">
        <v>356</v>
      </c>
      <c r="C3837" s="11" t="s">
        <v>265</v>
      </c>
      <c r="D3837" s="89" t="str">
        <f>+D3820</f>
        <v>TVTEL</v>
      </c>
      <c r="E3837" s="90">
        <f>HLOOKUP(D3837,Analytique_compte!$A$3:$S$4,2,FALSE)</f>
        <v>13</v>
      </c>
      <c r="F3837" s="90" t="str">
        <f t="shared" si="398"/>
        <v>Analytique_compte_pcctot_TVTEL</v>
      </c>
      <c r="G3837" s="154">
        <f t="shared" si="400"/>
        <v>0</v>
      </c>
    </row>
    <row r="3838" spans="1:7" ht="26.4" x14ac:dyDescent="0.25">
      <c r="A3838" s="153" t="str">
        <f>+Identification!$C$4</f>
        <v>100000001</v>
      </c>
      <c r="B3838" s="153" t="s">
        <v>356</v>
      </c>
      <c r="C3838" s="48" t="s">
        <v>92</v>
      </c>
      <c r="D3838" s="89" t="str">
        <f t="shared" si="399"/>
        <v>TVTEL</v>
      </c>
      <c r="E3838" s="90">
        <f>HLOOKUP(D3838,Analytique_compte!$A$3:$S$4,2,FALSE)</f>
        <v>13</v>
      </c>
      <c r="F3838" s="90" t="str">
        <f t="shared" si="398"/>
        <v>Analytique_compte_PCP1_TVTEL</v>
      </c>
      <c r="G3838" s="154">
        <f t="shared" si="400"/>
        <v>0</v>
      </c>
    </row>
    <row r="3839" spans="1:7" ht="26.4" x14ac:dyDescent="0.25">
      <c r="A3839" s="153" t="str">
        <f>+Identification!$C$4</f>
        <v>100000001</v>
      </c>
      <c r="B3839" s="153" t="s">
        <v>356</v>
      </c>
      <c r="C3839" s="48" t="s">
        <v>93</v>
      </c>
      <c r="D3839" s="89" t="str">
        <f t="shared" si="399"/>
        <v>TVTEL</v>
      </c>
      <c r="E3839" s="90">
        <f>HLOOKUP(D3839,Analytique_compte!$A$3:$S$4,2,FALSE)</f>
        <v>13</v>
      </c>
      <c r="F3839" s="90" t="str">
        <f t="shared" si="398"/>
        <v>Analytique_compte_PCP2_TVTEL</v>
      </c>
      <c r="G3839" s="154">
        <f t="shared" si="400"/>
        <v>0</v>
      </c>
    </row>
    <row r="3840" spans="1:7" ht="26.4" x14ac:dyDescent="0.25">
      <c r="A3840" s="153" t="str">
        <f>+Identification!$C$4</f>
        <v>100000001</v>
      </c>
      <c r="B3840" s="153" t="s">
        <v>356</v>
      </c>
      <c r="C3840" s="48" t="s">
        <v>94</v>
      </c>
      <c r="D3840" s="89" t="str">
        <f t="shared" si="399"/>
        <v>TVTEL</v>
      </c>
      <c r="E3840" s="90">
        <f>HLOOKUP(D3840,Analytique_compte!$A$3:$S$4,2,FALSE)</f>
        <v>13</v>
      </c>
      <c r="F3840" s="90" t="str">
        <f t="shared" si="398"/>
        <v>Analytique_compte_PCP3_TVTEL</v>
      </c>
      <c r="G3840" s="154">
        <f t="shared" si="400"/>
        <v>0</v>
      </c>
    </row>
    <row r="3841" spans="1:7" ht="26.4" x14ac:dyDescent="0.25">
      <c r="A3841" s="153" t="str">
        <f>+Identification!$C$4</f>
        <v>100000001</v>
      </c>
      <c r="B3841" s="153" t="s">
        <v>356</v>
      </c>
      <c r="C3841" s="48" t="s">
        <v>95</v>
      </c>
      <c r="D3841" s="89" t="str">
        <f t="shared" si="399"/>
        <v>TVTEL</v>
      </c>
      <c r="E3841" s="90">
        <f>HLOOKUP(D3841,Analytique_compte!$A$3:$S$4,2,FALSE)</f>
        <v>13</v>
      </c>
      <c r="F3841" s="90" t="str">
        <f t="shared" si="398"/>
        <v>Analytique_compte_PCP4_TVTEL</v>
      </c>
      <c r="G3841" s="154">
        <f t="shared" si="400"/>
        <v>0</v>
      </c>
    </row>
    <row r="3842" spans="1:7" ht="26.4" x14ac:dyDescent="0.25">
      <c r="A3842" s="153" t="str">
        <f>+Identification!$C$4</f>
        <v>100000001</v>
      </c>
      <c r="B3842" s="153" t="s">
        <v>356</v>
      </c>
      <c r="C3842" s="48" t="s">
        <v>96</v>
      </c>
      <c r="D3842" s="89" t="str">
        <f t="shared" si="399"/>
        <v>TVTEL</v>
      </c>
      <c r="E3842" s="90">
        <f>HLOOKUP(D3842,Analytique_compte!$A$3:$S$4,2,FALSE)</f>
        <v>13</v>
      </c>
      <c r="F3842" s="90" t="str">
        <f t="shared" si="398"/>
        <v>Analytique_compte_PCP5_TVTEL</v>
      </c>
      <c r="G3842" s="154">
        <f t="shared" si="400"/>
        <v>0</v>
      </c>
    </row>
    <row r="3843" spans="1:7" ht="26.4" x14ac:dyDescent="0.25">
      <c r="A3843" s="153" t="str">
        <f>+Identification!$C$4</f>
        <v>100000001</v>
      </c>
      <c r="B3843" s="153" t="s">
        <v>356</v>
      </c>
      <c r="C3843" s="48" t="s">
        <v>97</v>
      </c>
      <c r="D3843" s="89" t="str">
        <f t="shared" si="399"/>
        <v>TVTEL</v>
      </c>
      <c r="E3843" s="90">
        <f>HLOOKUP(D3843,Analytique_compte!$A$3:$S$4,2,FALSE)</f>
        <v>13</v>
      </c>
      <c r="F3843" s="90" t="str">
        <f t="shared" si="398"/>
        <v>Analytique_compte_PCP6_TVTEL</v>
      </c>
      <c r="G3843" s="154">
        <f t="shared" si="400"/>
        <v>0</v>
      </c>
    </row>
    <row r="3844" spans="1:7" ht="26.4" x14ac:dyDescent="0.25">
      <c r="A3844" s="153" t="str">
        <f>+Identification!$C$4</f>
        <v>100000001</v>
      </c>
      <c r="B3844" s="153" t="s">
        <v>356</v>
      </c>
      <c r="C3844" s="48" t="s">
        <v>98</v>
      </c>
      <c r="D3844" s="89" t="str">
        <f t="shared" si="399"/>
        <v>TVTEL</v>
      </c>
      <c r="E3844" s="90">
        <f>HLOOKUP(D3844,Analytique_compte!$A$3:$S$4,2,FALSE)</f>
        <v>13</v>
      </c>
      <c r="F3844" s="90" t="str">
        <f t="shared" si="398"/>
        <v>Analytique_compte_PCP7_TVTEL</v>
      </c>
      <c r="G3844" s="154">
        <f t="shared" si="400"/>
        <v>0</v>
      </c>
    </row>
    <row r="3845" spans="1:7" ht="26.4" x14ac:dyDescent="0.25">
      <c r="A3845" s="153" t="str">
        <f>+Identification!$C$4</f>
        <v>100000001</v>
      </c>
      <c r="B3845" s="153" t="s">
        <v>356</v>
      </c>
      <c r="C3845" s="48" t="s">
        <v>99</v>
      </c>
      <c r="D3845" s="89" t="str">
        <f t="shared" si="399"/>
        <v>TVTEL</v>
      </c>
      <c r="E3845" s="90">
        <f>HLOOKUP(D3845,Analytique_compte!$A$3:$S$4,2,FALSE)</f>
        <v>13</v>
      </c>
      <c r="F3845" s="90" t="str">
        <f t="shared" si="398"/>
        <v>Analytique_compte_PCP8_TVTEL</v>
      </c>
      <c r="G3845" s="154">
        <f t="shared" si="400"/>
        <v>0</v>
      </c>
    </row>
    <row r="3846" spans="1:7" ht="26.4" x14ac:dyDescent="0.25">
      <c r="A3846" s="153" t="str">
        <f>+Identification!$C$4</f>
        <v>100000001</v>
      </c>
      <c r="B3846" s="153" t="s">
        <v>356</v>
      </c>
      <c r="C3846" s="48" t="s">
        <v>100</v>
      </c>
      <c r="D3846" s="89" t="str">
        <f t="shared" si="399"/>
        <v>TVTEL</v>
      </c>
      <c r="E3846" s="90">
        <f>HLOOKUP(D3846,Analytique_compte!$A$3:$S$4,2,FALSE)</f>
        <v>13</v>
      </c>
      <c r="F3846" s="90" t="str">
        <f t="shared" si="398"/>
        <v>Analytique_compte_PCP9_TVTEL</v>
      </c>
      <c r="G3846" s="154">
        <f t="shared" si="400"/>
        <v>0</v>
      </c>
    </row>
    <row r="3847" spans="1:7" ht="26.4" x14ac:dyDescent="0.25">
      <c r="A3847" s="153" t="str">
        <f>+Identification!$C$4</f>
        <v>100000001</v>
      </c>
      <c r="B3847" s="153" t="s">
        <v>356</v>
      </c>
      <c r="C3847" s="48" t="s">
        <v>101</v>
      </c>
      <c r="D3847" s="89" t="str">
        <f t="shared" si="399"/>
        <v>TVTEL</v>
      </c>
      <c r="E3847" s="90">
        <f>HLOOKUP(D3847,Analytique_compte!$A$3:$S$4,2,FALSE)</f>
        <v>13</v>
      </c>
      <c r="F3847" s="90" t="str">
        <f t="shared" si="398"/>
        <v>Analytique_compte_PCP10_TVTEL</v>
      </c>
      <c r="G3847" s="154">
        <f t="shared" si="400"/>
        <v>0</v>
      </c>
    </row>
    <row r="3848" spans="1:7" ht="26.4" x14ac:dyDescent="0.25">
      <c r="A3848" s="153" t="str">
        <f>+Identification!$C$4</f>
        <v>100000001</v>
      </c>
      <c r="B3848" s="153" t="s">
        <v>356</v>
      </c>
      <c r="C3848" s="48" t="s">
        <v>102</v>
      </c>
      <c r="D3848" s="89" t="str">
        <f t="shared" si="399"/>
        <v>TVTEL</v>
      </c>
      <c r="E3848" s="90">
        <f>HLOOKUP(D3848,Analytique_compte!$A$3:$S$4,2,FALSE)</f>
        <v>13</v>
      </c>
      <c r="F3848" s="90" t="str">
        <f t="shared" si="398"/>
        <v>Analytique_compte_PCP11_TVTEL</v>
      </c>
      <c r="G3848" s="154">
        <f t="shared" si="400"/>
        <v>0</v>
      </c>
    </row>
    <row r="3849" spans="1:7" ht="26.4" x14ac:dyDescent="0.25">
      <c r="A3849" s="153" t="str">
        <f>+Identification!$C$4</f>
        <v>100000001</v>
      </c>
      <c r="B3849" s="153" t="s">
        <v>356</v>
      </c>
      <c r="C3849" s="48" t="s">
        <v>103</v>
      </c>
      <c r="D3849" s="89" t="str">
        <f t="shared" si="399"/>
        <v>TVTEL</v>
      </c>
      <c r="E3849" s="90">
        <f>HLOOKUP(D3849,Analytique_compte!$A$3:$S$4,2,FALSE)</f>
        <v>13</v>
      </c>
      <c r="F3849" s="90" t="str">
        <f t="shared" si="398"/>
        <v>Analytique_compte_PCP12_TVTEL</v>
      </c>
      <c r="G3849" s="154">
        <f t="shared" si="400"/>
        <v>0</v>
      </c>
    </row>
    <row r="3850" spans="1:7" ht="26.4" x14ac:dyDescent="0.25">
      <c r="A3850" s="153" t="str">
        <f>+Identification!$C$4</f>
        <v>100000001</v>
      </c>
      <c r="B3850" s="153" t="s">
        <v>356</v>
      </c>
      <c r="C3850" s="48" t="s">
        <v>104</v>
      </c>
      <c r="D3850" s="89" t="str">
        <f t="shared" si="399"/>
        <v>TVTEL</v>
      </c>
      <c r="E3850" s="90">
        <f>HLOOKUP(D3850,Analytique_compte!$A$3:$S$4,2,FALSE)</f>
        <v>13</v>
      </c>
      <c r="F3850" s="90" t="str">
        <f t="shared" si="398"/>
        <v>Analytique_compte_PCP13_TVTEL</v>
      </c>
      <c r="G3850" s="154">
        <f t="shared" si="400"/>
        <v>0</v>
      </c>
    </row>
    <row r="3851" spans="1:7" ht="26.4" x14ac:dyDescent="0.25">
      <c r="A3851" s="153" t="str">
        <f>+Identification!$C$4</f>
        <v>100000001</v>
      </c>
      <c r="B3851" s="153" t="s">
        <v>356</v>
      </c>
      <c r="C3851" s="48" t="s">
        <v>105</v>
      </c>
      <c r="D3851" s="89" t="str">
        <f t="shared" si="399"/>
        <v>TVTEL</v>
      </c>
      <c r="E3851" s="90">
        <f>HLOOKUP(D3851,Analytique_compte!$A$3:$S$4,2,FALSE)</f>
        <v>13</v>
      </c>
      <c r="F3851" s="90" t="str">
        <f t="shared" si="398"/>
        <v>Analytique_compte_PCP14_TVTEL</v>
      </c>
      <c r="G3851" s="154">
        <f t="shared" si="400"/>
        <v>0</v>
      </c>
    </row>
    <row r="3852" spans="1:7" ht="26.4" x14ac:dyDescent="0.25">
      <c r="A3852" s="153" t="str">
        <f>+Identification!$C$4</f>
        <v>100000001</v>
      </c>
      <c r="B3852" s="153" t="s">
        <v>356</v>
      </c>
      <c r="C3852" s="48" t="s">
        <v>106</v>
      </c>
      <c r="D3852" s="89" t="str">
        <f t="shared" si="399"/>
        <v>TVTEL</v>
      </c>
      <c r="E3852" s="90">
        <f>HLOOKUP(D3852,Analytique_compte!$A$3:$S$4,2,FALSE)</f>
        <v>13</v>
      </c>
      <c r="F3852" s="90" t="str">
        <f t="shared" si="398"/>
        <v>Analytique_compte_PCP15_TVTEL</v>
      </c>
      <c r="G3852" s="154">
        <f t="shared" si="400"/>
        <v>0</v>
      </c>
    </row>
    <row r="3853" spans="1:7" ht="26.4" x14ac:dyDescent="0.25">
      <c r="A3853" s="153" t="str">
        <f>+Identification!$C$4</f>
        <v>100000001</v>
      </c>
      <c r="B3853" s="153" t="s">
        <v>356</v>
      </c>
      <c r="C3853" s="48" t="s">
        <v>107</v>
      </c>
      <c r="D3853" s="89" t="str">
        <f t="shared" si="399"/>
        <v>TVTEL</v>
      </c>
      <c r="E3853" s="90">
        <f>HLOOKUP(D3853,Analytique_compte!$A$3:$S$4,2,FALSE)</f>
        <v>13</v>
      </c>
      <c r="F3853" s="90" t="str">
        <f t="shared" si="398"/>
        <v>Analytique_compte_PCP16_TVTEL</v>
      </c>
      <c r="G3853" s="154">
        <f t="shared" si="400"/>
        <v>0</v>
      </c>
    </row>
    <row r="3854" spans="1:7" ht="26.4" x14ac:dyDescent="0.25">
      <c r="A3854" s="153" t="str">
        <f>+Identification!$C$4</f>
        <v>100000001</v>
      </c>
      <c r="B3854" s="153" t="s">
        <v>356</v>
      </c>
      <c r="C3854" s="48" t="s">
        <v>108</v>
      </c>
      <c r="D3854" s="89" t="str">
        <f t="shared" si="399"/>
        <v>TVTEL</v>
      </c>
      <c r="E3854" s="90">
        <f>HLOOKUP(D3854,Analytique_compte!$A$3:$S$4,2,FALSE)</f>
        <v>13</v>
      </c>
      <c r="F3854" s="90" t="str">
        <f t="shared" si="398"/>
        <v>Analytique_compte_PCP17_TVTEL</v>
      </c>
      <c r="G3854" s="154">
        <f t="shared" si="400"/>
        <v>0</v>
      </c>
    </row>
    <row r="3855" spans="1:7" ht="26.4" x14ac:dyDescent="0.25">
      <c r="A3855" s="153" t="str">
        <f>+Identification!$C$4</f>
        <v>100000001</v>
      </c>
      <c r="B3855" s="153" t="s">
        <v>356</v>
      </c>
      <c r="C3855" s="48" t="s">
        <v>109</v>
      </c>
      <c r="D3855" s="89" t="str">
        <f t="shared" si="399"/>
        <v>TVTEL</v>
      </c>
      <c r="E3855" s="90">
        <f>HLOOKUP(D3855,Analytique_compte!$A$3:$S$4,2,FALSE)</f>
        <v>13</v>
      </c>
      <c r="F3855" s="90" t="str">
        <f t="shared" si="398"/>
        <v>Analytique_compte_PCP18_TVTEL</v>
      </c>
      <c r="G3855" s="154">
        <f t="shared" si="400"/>
        <v>0</v>
      </c>
    </row>
    <row r="3856" spans="1:7" ht="26.4" x14ac:dyDescent="0.25">
      <c r="A3856" s="153" t="str">
        <f>+Identification!$C$4</f>
        <v>100000001</v>
      </c>
      <c r="B3856" s="153" t="s">
        <v>356</v>
      </c>
      <c r="C3856" s="48" t="s">
        <v>110</v>
      </c>
      <c r="D3856" s="89" t="str">
        <f t="shared" si="399"/>
        <v>TVTEL</v>
      </c>
      <c r="E3856" s="90">
        <f>HLOOKUP(D3856,Analytique_compte!$A$3:$S$4,2,FALSE)</f>
        <v>13</v>
      </c>
      <c r="F3856" s="90" t="str">
        <f t="shared" si="398"/>
        <v>Analytique_compte_PCP19_TVTEL</v>
      </c>
      <c r="G3856" s="154">
        <f t="shared" si="400"/>
        <v>0</v>
      </c>
    </row>
    <row r="3857" spans="1:7" ht="26.4" x14ac:dyDescent="0.25">
      <c r="A3857" s="153" t="str">
        <f>+Identification!$C$4</f>
        <v>100000001</v>
      </c>
      <c r="B3857" s="153" t="s">
        <v>356</v>
      </c>
      <c r="C3857" s="48" t="s">
        <v>111</v>
      </c>
      <c r="D3857" s="89" t="str">
        <f t="shared" si="399"/>
        <v>TVTEL</v>
      </c>
      <c r="E3857" s="90">
        <f>HLOOKUP(D3857,Analytique_compte!$A$3:$S$4,2,FALSE)</f>
        <v>13</v>
      </c>
      <c r="F3857" s="90" t="str">
        <f t="shared" si="398"/>
        <v>Analytique_compte_PCP20_TVTEL</v>
      </c>
      <c r="G3857" s="154">
        <f t="shared" si="400"/>
        <v>0</v>
      </c>
    </row>
    <row r="3858" spans="1:7" ht="26.4" x14ac:dyDescent="0.25">
      <c r="A3858" s="153" t="str">
        <f>+Identification!$C$4</f>
        <v>100000001</v>
      </c>
      <c r="B3858" s="153" t="s">
        <v>356</v>
      </c>
      <c r="C3858" s="48" t="s">
        <v>112</v>
      </c>
      <c r="D3858" s="89" t="str">
        <f t="shared" si="399"/>
        <v>TVTEL</v>
      </c>
      <c r="E3858" s="90">
        <f>HLOOKUP(D3858,Analytique_compte!$A$3:$S$4,2,FALSE)</f>
        <v>13</v>
      </c>
      <c r="F3858" s="90" t="str">
        <f t="shared" si="398"/>
        <v>Analytique_compte_PCP21_TVTEL</v>
      </c>
      <c r="G3858" s="154">
        <f t="shared" si="400"/>
        <v>0</v>
      </c>
    </row>
    <row r="3859" spans="1:7" ht="26.4" x14ac:dyDescent="0.25">
      <c r="A3859" s="153" t="str">
        <f>+Identification!$C$4</f>
        <v>100000001</v>
      </c>
      <c r="B3859" s="153" t="s">
        <v>356</v>
      </c>
      <c r="C3859" s="48" t="s">
        <v>113</v>
      </c>
      <c r="D3859" s="89" t="str">
        <f t="shared" si="399"/>
        <v>TVTEL</v>
      </c>
      <c r="E3859" s="90">
        <f>HLOOKUP(D3859,Analytique_compte!$A$3:$S$4,2,FALSE)</f>
        <v>13</v>
      </c>
      <c r="F3859" s="90" t="str">
        <f t="shared" si="398"/>
        <v>Analytique_compte_PCP22_TVTEL</v>
      </c>
      <c r="G3859" s="154">
        <f t="shared" si="400"/>
        <v>0</v>
      </c>
    </row>
    <row r="3860" spans="1:7" ht="26.4" x14ac:dyDescent="0.25">
      <c r="A3860" s="153" t="str">
        <f>+Identification!$C$4</f>
        <v>100000001</v>
      </c>
      <c r="B3860" s="153" t="s">
        <v>356</v>
      </c>
      <c r="C3860" s="48" t="s">
        <v>114</v>
      </c>
      <c r="D3860" s="89" t="str">
        <f t="shared" si="399"/>
        <v>TVTEL</v>
      </c>
      <c r="E3860" s="90">
        <f>HLOOKUP(D3860,Analytique_compte!$A$3:$S$4,2,FALSE)</f>
        <v>13</v>
      </c>
      <c r="F3860" s="90" t="str">
        <f t="shared" si="398"/>
        <v>Analytique_compte_PCP23_TVTEL</v>
      </c>
      <c r="G3860" s="154">
        <f t="shared" si="400"/>
        <v>0</v>
      </c>
    </row>
    <row r="3861" spans="1:7" ht="26.4" x14ac:dyDescent="0.25">
      <c r="A3861" s="153" t="str">
        <f>+Identification!$C$4</f>
        <v>100000001</v>
      </c>
      <c r="B3861" s="153" t="s">
        <v>356</v>
      </c>
      <c r="C3861" s="48" t="s">
        <v>115</v>
      </c>
      <c r="D3861" s="89" t="str">
        <f t="shared" si="399"/>
        <v>TVTEL</v>
      </c>
      <c r="E3861" s="90">
        <f>HLOOKUP(D3861,Analytique_compte!$A$3:$S$4,2,FALSE)</f>
        <v>13</v>
      </c>
      <c r="F3861" s="90" t="str">
        <f t="shared" si="398"/>
        <v>Analytique_compte_PCP24_TVTEL</v>
      </c>
      <c r="G3861" s="154">
        <f t="shared" si="400"/>
        <v>0</v>
      </c>
    </row>
    <row r="3862" spans="1:7" ht="26.4" x14ac:dyDescent="0.25">
      <c r="A3862" s="153" t="str">
        <f>+Identification!$C$4</f>
        <v>100000001</v>
      </c>
      <c r="B3862" s="153" t="s">
        <v>356</v>
      </c>
      <c r="C3862" s="48" t="s">
        <v>116</v>
      </c>
      <c r="D3862" s="89" t="str">
        <f t="shared" si="399"/>
        <v>TVTEL</v>
      </c>
      <c r="E3862" s="90">
        <f>HLOOKUP(D3862,Analytique_compte!$A$3:$S$4,2,FALSE)</f>
        <v>13</v>
      </c>
      <c r="F3862" s="90" t="str">
        <f t="shared" si="398"/>
        <v>Analytique_compte_PCP25_TVTEL</v>
      </c>
      <c r="G3862" s="154">
        <f t="shared" si="400"/>
        <v>0</v>
      </c>
    </row>
    <row r="3863" spans="1:7" ht="26.4" x14ac:dyDescent="0.25">
      <c r="A3863" s="153" t="str">
        <f>+Identification!$C$4</f>
        <v>100000001</v>
      </c>
      <c r="B3863" s="153" t="s">
        <v>356</v>
      </c>
      <c r="C3863" s="48" t="s">
        <v>117</v>
      </c>
      <c r="D3863" s="89" t="str">
        <f t="shared" si="399"/>
        <v>TVTEL</v>
      </c>
      <c r="E3863" s="90">
        <f>HLOOKUP(D3863,Analytique_compte!$A$3:$S$4,2,FALSE)</f>
        <v>13</v>
      </c>
      <c r="F3863" s="90" t="str">
        <f t="shared" si="398"/>
        <v>Analytique_compte_PCP26_TVTEL</v>
      </c>
      <c r="G3863" s="154">
        <f t="shared" si="400"/>
        <v>0</v>
      </c>
    </row>
    <row r="3864" spans="1:7" ht="26.4" x14ac:dyDescent="0.25">
      <c r="A3864" s="153" t="str">
        <f>+Identification!$C$4</f>
        <v>100000001</v>
      </c>
      <c r="B3864" s="153" t="s">
        <v>356</v>
      </c>
      <c r="C3864" s="48" t="s">
        <v>118</v>
      </c>
      <c r="D3864" s="89" t="str">
        <f t="shared" si="399"/>
        <v>TVTEL</v>
      </c>
      <c r="E3864" s="90">
        <f>HLOOKUP(D3864,Analytique_compte!$A$3:$S$4,2,FALSE)</f>
        <v>13</v>
      </c>
      <c r="F3864" s="90" t="str">
        <f t="shared" si="398"/>
        <v>Analytique_compte_PCP27_TVTEL</v>
      </c>
      <c r="G3864" s="154">
        <f t="shared" si="400"/>
        <v>0</v>
      </c>
    </row>
    <row r="3865" spans="1:7" ht="26.4" x14ac:dyDescent="0.25">
      <c r="A3865" s="153" t="str">
        <f>+Identification!$C$4</f>
        <v>100000001</v>
      </c>
      <c r="B3865" s="153" t="s">
        <v>356</v>
      </c>
      <c r="C3865" s="48" t="s">
        <v>119</v>
      </c>
      <c r="D3865" s="89" t="str">
        <f t="shared" si="399"/>
        <v>TVTEL</v>
      </c>
      <c r="E3865" s="90">
        <f>HLOOKUP(D3865,Analytique_compte!$A$3:$S$4,2,FALSE)</f>
        <v>13</v>
      </c>
      <c r="F3865" s="90" t="str">
        <f t="shared" si="398"/>
        <v>Analytique_compte_PCP28_TVTEL</v>
      </c>
      <c r="G3865" s="154">
        <f t="shared" si="400"/>
        <v>0</v>
      </c>
    </row>
    <row r="3866" spans="1:7" ht="26.4" x14ac:dyDescent="0.25">
      <c r="A3866" s="153" t="str">
        <f>+Identification!$C$4</f>
        <v>100000001</v>
      </c>
      <c r="B3866" s="153" t="s">
        <v>356</v>
      </c>
      <c r="C3866" s="48" t="s">
        <v>120</v>
      </c>
      <c r="D3866" s="89" t="str">
        <f t="shared" si="399"/>
        <v>TVTEL</v>
      </c>
      <c r="E3866" s="90">
        <f>HLOOKUP(D3866,Analytique_compte!$A$3:$S$4,2,FALSE)</f>
        <v>13</v>
      </c>
      <c r="F3866" s="90" t="str">
        <f t="shared" si="398"/>
        <v>Analytique_compte_PCP29_TVTEL</v>
      </c>
      <c r="G3866" s="154">
        <f t="shared" si="400"/>
        <v>0</v>
      </c>
    </row>
    <row r="3867" spans="1:7" ht="26.4" x14ac:dyDescent="0.25">
      <c r="A3867" s="153" t="str">
        <f>+Identification!$C$4</f>
        <v>100000001</v>
      </c>
      <c r="B3867" s="153" t="s">
        <v>356</v>
      </c>
      <c r="C3867" s="48" t="s">
        <v>121</v>
      </c>
      <c r="D3867" s="89" t="str">
        <f t="shared" si="399"/>
        <v>TVTEL</v>
      </c>
      <c r="E3867" s="90">
        <f>HLOOKUP(D3867,Analytique_compte!$A$3:$S$4,2,FALSE)</f>
        <v>13</v>
      </c>
      <c r="F3867" s="90" t="str">
        <f t="shared" si="398"/>
        <v>Analytique_compte_PCP30_TVTEL</v>
      </c>
      <c r="G3867" s="154">
        <f t="shared" si="400"/>
        <v>0</v>
      </c>
    </row>
    <row r="3868" spans="1:7" ht="26.4" x14ac:dyDescent="0.25">
      <c r="A3868" s="153" t="str">
        <f>+Identification!$C$4</f>
        <v>100000001</v>
      </c>
      <c r="B3868" s="153" t="s">
        <v>356</v>
      </c>
      <c r="C3868" s="48" t="s">
        <v>122</v>
      </c>
      <c r="D3868" s="89" t="str">
        <f t="shared" si="399"/>
        <v>TVTEL</v>
      </c>
      <c r="E3868" s="90">
        <f>HLOOKUP(D3868,Analytique_compte!$A$3:$S$4,2,FALSE)</f>
        <v>13</v>
      </c>
      <c r="F3868" s="90" t="str">
        <f t="shared" si="398"/>
        <v>Analytique_compte_PCP31_TVTEL</v>
      </c>
      <c r="G3868" s="154">
        <f t="shared" si="400"/>
        <v>0</v>
      </c>
    </row>
    <row r="3869" spans="1:7" ht="26.4" x14ac:dyDescent="0.25">
      <c r="A3869" s="153" t="str">
        <f>+Identification!$C$4</f>
        <v>100000001</v>
      </c>
      <c r="B3869" s="153" t="s">
        <v>356</v>
      </c>
      <c r="C3869" s="48" t="s">
        <v>123</v>
      </c>
      <c r="D3869" s="89" t="str">
        <f t="shared" si="399"/>
        <v>TVTEL</v>
      </c>
      <c r="E3869" s="90">
        <f>HLOOKUP(D3869,Analytique_compte!$A$3:$S$4,2,FALSE)</f>
        <v>13</v>
      </c>
      <c r="F3869" s="90" t="str">
        <f t="shared" si="398"/>
        <v>Analytique_compte_PCP32_TVTEL</v>
      </c>
      <c r="G3869" s="154">
        <f t="shared" si="400"/>
        <v>0</v>
      </c>
    </row>
    <row r="3870" spans="1:7" ht="26.4" x14ac:dyDescent="0.25">
      <c r="A3870" s="153" t="str">
        <f>+Identification!$C$4</f>
        <v>100000001</v>
      </c>
      <c r="B3870" s="153" t="s">
        <v>356</v>
      </c>
      <c r="C3870" s="48" t="s">
        <v>124</v>
      </c>
      <c r="D3870" s="89" t="str">
        <f t="shared" si="399"/>
        <v>TVTEL</v>
      </c>
      <c r="E3870" s="90">
        <f>HLOOKUP(D3870,Analytique_compte!$A$3:$S$4,2,FALSE)</f>
        <v>13</v>
      </c>
      <c r="F3870" s="90" t="str">
        <f t="shared" ref="F3870:F3969" si="405">CONCATENATE(B3870,"_",C3870,"_",D3870)</f>
        <v>Analytique_compte_PCP33_TVTEL</v>
      </c>
      <c r="G3870" s="154">
        <f t="shared" si="400"/>
        <v>0</v>
      </c>
    </row>
    <row r="3871" spans="1:7" ht="26.4" x14ac:dyDescent="0.25">
      <c r="A3871" s="153" t="str">
        <f>+Identification!$C$4</f>
        <v>100000001</v>
      </c>
      <c r="B3871" s="153" t="s">
        <v>356</v>
      </c>
      <c r="C3871" s="48" t="s">
        <v>125</v>
      </c>
      <c r="D3871" s="89" t="str">
        <f t="shared" si="399"/>
        <v>TVTEL</v>
      </c>
      <c r="E3871" s="90">
        <f>HLOOKUP(D3871,Analytique_compte!$A$3:$S$4,2,FALSE)</f>
        <v>13</v>
      </c>
      <c r="F3871" s="90" t="str">
        <f t="shared" si="405"/>
        <v>Analytique_compte_PCP34_TVTEL</v>
      </c>
      <c r="G3871" s="154">
        <f t="shared" si="400"/>
        <v>0</v>
      </c>
    </row>
    <row r="3872" spans="1:7" ht="26.4" x14ac:dyDescent="0.25">
      <c r="A3872" s="153" t="str">
        <f>+Identification!$C$4</f>
        <v>100000001</v>
      </c>
      <c r="B3872" s="153" t="s">
        <v>356</v>
      </c>
      <c r="C3872" s="48" t="s">
        <v>126</v>
      </c>
      <c r="D3872" s="89" t="str">
        <f t="shared" si="399"/>
        <v>TVTEL</v>
      </c>
      <c r="E3872" s="90">
        <f>HLOOKUP(D3872,Analytique_compte!$A$3:$S$4,2,FALSE)</f>
        <v>13</v>
      </c>
      <c r="F3872" s="90" t="str">
        <f t="shared" si="405"/>
        <v>Analytique_compte_PCP35_TVTEL</v>
      </c>
      <c r="G3872" s="154">
        <f t="shared" si="400"/>
        <v>0</v>
      </c>
    </row>
    <row r="3873" spans="1:7" ht="26.4" x14ac:dyDescent="0.25">
      <c r="A3873" s="153" t="str">
        <f>+Identification!$C$4</f>
        <v>100000001</v>
      </c>
      <c r="B3873" s="153" t="s">
        <v>356</v>
      </c>
      <c r="C3873" s="48" t="s">
        <v>127</v>
      </c>
      <c r="D3873" s="89" t="str">
        <f t="shared" si="399"/>
        <v>TVTEL</v>
      </c>
      <c r="E3873" s="90">
        <f>HLOOKUP(D3873,Analytique_compte!$A$3:$S$4,2,FALSE)</f>
        <v>13</v>
      </c>
      <c r="F3873" s="90" t="str">
        <f t="shared" si="405"/>
        <v>Analytique_compte_PCP36_TVTEL</v>
      </c>
      <c r="G3873" s="154">
        <f t="shared" si="400"/>
        <v>0</v>
      </c>
    </row>
    <row r="3874" spans="1:7" ht="26.4" x14ac:dyDescent="0.25">
      <c r="A3874" s="153" t="str">
        <f>+Identification!$C$4</f>
        <v>100000001</v>
      </c>
      <c r="B3874" s="153" t="s">
        <v>356</v>
      </c>
      <c r="C3874" s="48" t="s">
        <v>128</v>
      </c>
      <c r="D3874" s="89" t="str">
        <f t="shared" ref="D3874:D3953" si="406">+D3873</f>
        <v>TVTEL</v>
      </c>
      <c r="E3874" s="90">
        <f>HLOOKUP(D3874,Analytique_compte!$A$3:$S$4,2,FALSE)</f>
        <v>13</v>
      </c>
      <c r="F3874" s="90" t="str">
        <f t="shared" si="405"/>
        <v>Analytique_compte_PCP37_TVTEL</v>
      </c>
      <c r="G3874" s="154">
        <f t="shared" si="400"/>
        <v>0</v>
      </c>
    </row>
    <row r="3875" spans="1:7" ht="26.4" x14ac:dyDescent="0.25">
      <c r="A3875" s="153" t="str">
        <f>+Identification!$C$4</f>
        <v>100000001</v>
      </c>
      <c r="B3875" s="153" t="s">
        <v>356</v>
      </c>
      <c r="C3875" s="48" t="s">
        <v>129</v>
      </c>
      <c r="D3875" s="89" t="str">
        <f t="shared" si="406"/>
        <v>TVTEL</v>
      </c>
      <c r="E3875" s="90">
        <f>HLOOKUP(D3875,Analytique_compte!$A$3:$S$4,2,FALSE)</f>
        <v>13</v>
      </c>
      <c r="F3875" s="90" t="str">
        <f t="shared" si="405"/>
        <v>Analytique_compte_PCP38_TVTEL</v>
      </c>
      <c r="G3875" s="154">
        <f t="shared" si="400"/>
        <v>0</v>
      </c>
    </row>
    <row r="3876" spans="1:7" ht="26.4" x14ac:dyDescent="0.25">
      <c r="A3876" s="153" t="str">
        <f>+Identification!$C$4</f>
        <v>100000001</v>
      </c>
      <c r="B3876" s="153" t="s">
        <v>356</v>
      </c>
      <c r="C3876" s="48" t="s">
        <v>130</v>
      </c>
      <c r="D3876" s="89" t="str">
        <f t="shared" si="406"/>
        <v>TVTEL</v>
      </c>
      <c r="E3876" s="90">
        <f>HLOOKUP(D3876,Analytique_compte!$A$3:$S$4,2,FALSE)</f>
        <v>13</v>
      </c>
      <c r="F3876" s="90" t="str">
        <f t="shared" si="405"/>
        <v>Analytique_compte_PCP39_TVTEL</v>
      </c>
      <c r="G3876" s="154">
        <f t="shared" si="400"/>
        <v>0</v>
      </c>
    </row>
    <row r="3877" spans="1:7" ht="26.4" x14ac:dyDescent="0.25">
      <c r="A3877" s="153" t="str">
        <f>+Identification!$C$4</f>
        <v>100000001</v>
      </c>
      <c r="B3877" s="153" t="s">
        <v>356</v>
      </c>
      <c r="C3877" s="48" t="s">
        <v>131</v>
      </c>
      <c r="D3877" s="89" t="str">
        <f t="shared" si="406"/>
        <v>TVTEL</v>
      </c>
      <c r="E3877" s="90">
        <f>HLOOKUP(D3877,Analytique_compte!$A$3:$S$4,2,FALSE)</f>
        <v>13</v>
      </c>
      <c r="F3877" s="90" t="str">
        <f t="shared" si="405"/>
        <v>Analytique_compte_PCP40_TVTEL</v>
      </c>
      <c r="G3877" s="154">
        <f t="shared" si="400"/>
        <v>0</v>
      </c>
    </row>
    <row r="3878" spans="1:7" ht="26.4" x14ac:dyDescent="0.25">
      <c r="A3878" s="153" t="str">
        <f>+Identification!$C$4</f>
        <v>100000001</v>
      </c>
      <c r="B3878" s="153" t="s">
        <v>356</v>
      </c>
      <c r="C3878" s="48" t="s">
        <v>132</v>
      </c>
      <c r="D3878" s="89" t="str">
        <f t="shared" si="406"/>
        <v>TVTEL</v>
      </c>
      <c r="E3878" s="90">
        <f>HLOOKUP(D3878,Analytique_compte!$A$3:$S$4,2,FALSE)</f>
        <v>13</v>
      </c>
      <c r="F3878" s="90" t="str">
        <f t="shared" si="405"/>
        <v>Analytique_compte_PCP41_TVTEL</v>
      </c>
      <c r="G3878" s="154">
        <f t="shared" si="400"/>
        <v>0</v>
      </c>
    </row>
    <row r="3879" spans="1:7" ht="26.4" x14ac:dyDescent="0.25">
      <c r="A3879" s="153" t="str">
        <f>+Identification!$C$4</f>
        <v>100000001</v>
      </c>
      <c r="B3879" s="153" t="s">
        <v>356</v>
      </c>
      <c r="C3879" s="48" t="s">
        <v>133</v>
      </c>
      <c r="D3879" s="89" t="str">
        <f t="shared" si="406"/>
        <v>TVTEL</v>
      </c>
      <c r="E3879" s="90">
        <f>HLOOKUP(D3879,Analytique_compte!$A$3:$S$4,2,FALSE)</f>
        <v>13</v>
      </c>
      <c r="F3879" s="90" t="str">
        <f t="shared" si="405"/>
        <v>Analytique_compte_PCP42_TVTEL</v>
      </c>
      <c r="G3879" s="154">
        <f t="shared" si="400"/>
        <v>0</v>
      </c>
    </row>
    <row r="3880" spans="1:7" ht="26.4" x14ac:dyDescent="0.25">
      <c r="A3880" s="153" t="str">
        <f>+Identification!$C$4</f>
        <v>100000001</v>
      </c>
      <c r="B3880" s="153" t="s">
        <v>356</v>
      </c>
      <c r="C3880" s="48" t="s">
        <v>134</v>
      </c>
      <c r="D3880" s="89" t="str">
        <f t="shared" si="406"/>
        <v>TVTEL</v>
      </c>
      <c r="E3880" s="90">
        <f>HLOOKUP(D3880,Analytique_compte!$A$3:$S$4,2,FALSE)</f>
        <v>13</v>
      </c>
      <c r="F3880" s="90" t="str">
        <f t="shared" si="405"/>
        <v>Analytique_compte_PCP43_TVTEL</v>
      </c>
      <c r="G3880" s="154">
        <f t="shared" si="400"/>
        <v>0</v>
      </c>
    </row>
    <row r="3881" spans="1:7" ht="26.4" x14ac:dyDescent="0.25">
      <c r="A3881" s="153" t="str">
        <f>+Identification!$C$4</f>
        <v>100000001</v>
      </c>
      <c r="B3881" s="153" t="s">
        <v>356</v>
      </c>
      <c r="C3881" s="48" t="s">
        <v>135</v>
      </c>
      <c r="D3881" s="89" t="str">
        <f t="shared" si="406"/>
        <v>TVTEL</v>
      </c>
      <c r="E3881" s="90">
        <f>HLOOKUP(D3881,Analytique_compte!$A$3:$S$4,2,FALSE)</f>
        <v>13</v>
      </c>
      <c r="F3881" s="90" t="str">
        <f t="shared" si="405"/>
        <v>Analytique_compte_PCP44_TVTEL</v>
      </c>
      <c r="G3881" s="154">
        <f t="shared" si="400"/>
        <v>0</v>
      </c>
    </row>
    <row r="3882" spans="1:7" ht="26.4" x14ac:dyDescent="0.25">
      <c r="A3882" s="153" t="str">
        <f>+Identification!$C$4</f>
        <v>100000001</v>
      </c>
      <c r="B3882" s="153" t="s">
        <v>356</v>
      </c>
      <c r="C3882" s="48" t="s">
        <v>136</v>
      </c>
      <c r="D3882" s="89" t="str">
        <f t="shared" si="406"/>
        <v>TVTEL</v>
      </c>
      <c r="E3882" s="90">
        <f>HLOOKUP(D3882,Analytique_compte!$A$3:$S$4,2,FALSE)</f>
        <v>13</v>
      </c>
      <c r="F3882" s="90" t="str">
        <f t="shared" si="405"/>
        <v>Analytique_compte_PCP45_TVTEL</v>
      </c>
      <c r="G3882" s="154">
        <f t="shared" si="400"/>
        <v>0</v>
      </c>
    </row>
    <row r="3883" spans="1:7" ht="26.4" x14ac:dyDescent="0.25">
      <c r="A3883" s="153" t="str">
        <f>+Identification!$C$4</f>
        <v>100000001</v>
      </c>
      <c r="B3883" s="153" t="s">
        <v>356</v>
      </c>
      <c r="C3883" s="48" t="s">
        <v>137</v>
      </c>
      <c r="D3883" s="89" t="str">
        <f t="shared" si="406"/>
        <v>TVTEL</v>
      </c>
      <c r="E3883" s="90">
        <f>HLOOKUP(D3883,Analytique_compte!$A$3:$S$4,2,FALSE)</f>
        <v>13</v>
      </c>
      <c r="F3883" s="90" t="str">
        <f t="shared" si="405"/>
        <v>Analytique_compte_PCP46_TVTEL</v>
      </c>
      <c r="G3883" s="154">
        <f t="shared" si="400"/>
        <v>0</v>
      </c>
    </row>
    <row r="3884" spans="1:7" ht="26.4" x14ac:dyDescent="0.25">
      <c r="A3884" s="153" t="str">
        <f>+Identification!$C$4</f>
        <v>100000001</v>
      </c>
      <c r="B3884" s="153" t="s">
        <v>356</v>
      </c>
      <c r="C3884" s="48" t="s">
        <v>138</v>
      </c>
      <c r="D3884" s="89" t="str">
        <f t="shared" si="406"/>
        <v>TVTEL</v>
      </c>
      <c r="E3884" s="90">
        <f>HLOOKUP(D3884,Analytique_compte!$A$3:$S$4,2,FALSE)</f>
        <v>13</v>
      </c>
      <c r="F3884" s="90" t="str">
        <f t="shared" si="405"/>
        <v>Analytique_compte_PCP47_TVTEL</v>
      </c>
      <c r="G3884" s="154">
        <f t="shared" si="400"/>
        <v>0</v>
      </c>
    </row>
    <row r="3885" spans="1:7" ht="26.4" x14ac:dyDescent="0.25">
      <c r="A3885" s="153" t="str">
        <f>+Identification!$C$4</f>
        <v>100000001</v>
      </c>
      <c r="B3885" s="153" t="s">
        <v>356</v>
      </c>
      <c r="C3885" s="48" t="s">
        <v>139</v>
      </c>
      <c r="D3885" s="89" t="str">
        <f t="shared" si="406"/>
        <v>TVTEL</v>
      </c>
      <c r="E3885" s="90">
        <f>HLOOKUP(D3885,Analytique_compte!$A$3:$S$4,2,FALSE)</f>
        <v>13</v>
      </c>
      <c r="F3885" s="90" t="str">
        <f t="shared" si="405"/>
        <v>Analytique_compte_PCP48_TVTEL</v>
      </c>
      <c r="G3885" s="154">
        <f t="shared" si="400"/>
        <v>0</v>
      </c>
    </row>
    <row r="3886" spans="1:7" ht="26.4" x14ac:dyDescent="0.25">
      <c r="A3886" s="153" t="str">
        <f>+Identification!$C$4</f>
        <v>100000001</v>
      </c>
      <c r="B3886" s="153" t="s">
        <v>356</v>
      </c>
      <c r="C3886" s="48" t="s">
        <v>140</v>
      </c>
      <c r="D3886" s="89" t="str">
        <f t="shared" si="406"/>
        <v>TVTEL</v>
      </c>
      <c r="E3886" s="90">
        <f>HLOOKUP(D3886,Analytique_compte!$A$3:$S$4,2,FALSE)</f>
        <v>13</v>
      </c>
      <c r="F3886" s="90" t="str">
        <f t="shared" si="405"/>
        <v>Analytique_compte_PCP49_TVTEL</v>
      </c>
      <c r="G3886" s="154">
        <f t="shared" si="400"/>
        <v>0</v>
      </c>
    </row>
    <row r="3887" spans="1:7" ht="26.4" x14ac:dyDescent="0.25">
      <c r="A3887" s="153" t="str">
        <f>+Identification!$C$4</f>
        <v>100000001</v>
      </c>
      <c r="B3887" s="153" t="s">
        <v>356</v>
      </c>
      <c r="C3887" s="48" t="s">
        <v>141</v>
      </c>
      <c r="D3887" s="89" t="str">
        <f t="shared" si="406"/>
        <v>TVTEL</v>
      </c>
      <c r="E3887" s="90">
        <f>HLOOKUP(D3887,Analytique_compte!$A$3:$S$4,2,FALSE)</f>
        <v>13</v>
      </c>
      <c r="F3887" s="90" t="str">
        <f t="shared" si="405"/>
        <v>Analytique_compte_PCP50_TVTEL</v>
      </c>
      <c r="G3887" s="154">
        <f t="shared" si="400"/>
        <v>0</v>
      </c>
    </row>
    <row r="3888" spans="1:7" ht="26.4" x14ac:dyDescent="0.25">
      <c r="A3888" s="153" t="str">
        <f>+Identification!$C$4</f>
        <v>100000001</v>
      </c>
      <c r="B3888" s="153" t="s">
        <v>356</v>
      </c>
      <c r="C3888" s="48" t="s">
        <v>142</v>
      </c>
      <c r="D3888" s="89" t="str">
        <f t="shared" si="406"/>
        <v>TVTEL</v>
      </c>
      <c r="E3888" s="90">
        <f>HLOOKUP(D3888,Analytique_compte!$A$3:$S$4,2,FALSE)</f>
        <v>13</v>
      </c>
      <c r="F3888" s="90" t="str">
        <f t="shared" si="405"/>
        <v>Analytique_compte_PCP51_TVTEL</v>
      </c>
      <c r="G3888" s="154">
        <f t="shared" ref="G3888:G3987" si="407">VLOOKUP(C3888,ana_compte,E3888,FALSE)</f>
        <v>0</v>
      </c>
    </row>
    <row r="3889" spans="1:7" ht="26.4" x14ac:dyDescent="0.25">
      <c r="A3889" s="153" t="str">
        <f>+Identification!$C$4</f>
        <v>100000001</v>
      </c>
      <c r="B3889" s="153" t="s">
        <v>356</v>
      </c>
      <c r="C3889" s="48" t="s">
        <v>143</v>
      </c>
      <c r="D3889" s="89" t="str">
        <f t="shared" si="406"/>
        <v>TVTEL</v>
      </c>
      <c r="E3889" s="90">
        <f>HLOOKUP(D3889,Analytique_compte!$A$3:$S$4,2,FALSE)</f>
        <v>13</v>
      </c>
      <c r="F3889" s="90" t="str">
        <f t="shared" si="405"/>
        <v>Analytique_compte_PCP52_TVTEL</v>
      </c>
      <c r="G3889" s="154">
        <f t="shared" si="407"/>
        <v>0</v>
      </c>
    </row>
    <row r="3890" spans="1:7" ht="26.4" x14ac:dyDescent="0.25">
      <c r="A3890" s="153" t="str">
        <f>+Identification!$C$4</f>
        <v>100000001</v>
      </c>
      <c r="B3890" s="153" t="s">
        <v>356</v>
      </c>
      <c r="C3890" s="48" t="s">
        <v>144</v>
      </c>
      <c r="D3890" s="89" t="str">
        <f t="shared" si="406"/>
        <v>TVTEL</v>
      </c>
      <c r="E3890" s="90">
        <f>HLOOKUP(D3890,Analytique_compte!$A$3:$S$4,2,FALSE)</f>
        <v>13</v>
      </c>
      <c r="F3890" s="90" t="str">
        <f t="shared" si="405"/>
        <v>Analytique_compte_PCP53_TVTEL</v>
      </c>
      <c r="G3890" s="154">
        <f t="shared" si="407"/>
        <v>0</v>
      </c>
    </row>
    <row r="3891" spans="1:7" ht="26.4" x14ac:dyDescent="0.25">
      <c r="A3891" s="153" t="str">
        <f>+Identification!$C$4</f>
        <v>100000001</v>
      </c>
      <c r="B3891" s="153" t="s">
        <v>356</v>
      </c>
      <c r="C3891" s="48" t="s">
        <v>145</v>
      </c>
      <c r="D3891" s="89" t="str">
        <f t="shared" si="406"/>
        <v>TVTEL</v>
      </c>
      <c r="E3891" s="90">
        <f>HLOOKUP(D3891,Analytique_compte!$A$3:$S$4,2,FALSE)</f>
        <v>13</v>
      </c>
      <c r="F3891" s="90" t="str">
        <f t="shared" si="405"/>
        <v>Analytique_compte_PCP54_TVTEL</v>
      </c>
      <c r="G3891" s="154">
        <f t="shared" si="407"/>
        <v>0</v>
      </c>
    </row>
    <row r="3892" spans="1:7" ht="26.4" x14ac:dyDescent="0.25">
      <c r="A3892" s="153" t="str">
        <f>+Identification!$C$4</f>
        <v>100000001</v>
      </c>
      <c r="B3892" s="153" t="s">
        <v>356</v>
      </c>
      <c r="C3892" s="48" t="s">
        <v>146</v>
      </c>
      <c r="D3892" s="89" t="str">
        <f t="shared" si="406"/>
        <v>TVTEL</v>
      </c>
      <c r="E3892" s="90">
        <f>HLOOKUP(D3892,Analytique_compte!$A$3:$S$4,2,FALSE)</f>
        <v>13</v>
      </c>
      <c r="F3892" s="90" t="str">
        <f t="shared" si="405"/>
        <v>Analytique_compte_PCP55_TVTEL</v>
      </c>
      <c r="G3892" s="154">
        <f t="shared" si="407"/>
        <v>0</v>
      </c>
    </row>
    <row r="3893" spans="1:7" ht="26.4" x14ac:dyDescent="0.25">
      <c r="A3893" s="153" t="str">
        <f>+Identification!$C$4</f>
        <v>100000001</v>
      </c>
      <c r="B3893" s="153" t="s">
        <v>356</v>
      </c>
      <c r="C3893" s="48" t="s">
        <v>147</v>
      </c>
      <c r="D3893" s="89" t="str">
        <f t="shared" si="406"/>
        <v>TVTEL</v>
      </c>
      <c r="E3893" s="90">
        <f>HLOOKUP(D3893,Analytique_compte!$A$3:$S$4,2,FALSE)</f>
        <v>13</v>
      </c>
      <c r="F3893" s="90" t="str">
        <f t="shared" si="405"/>
        <v>Analytique_compte_PCP56_TVTEL</v>
      </c>
      <c r="G3893" s="154">
        <f t="shared" si="407"/>
        <v>0</v>
      </c>
    </row>
    <row r="3894" spans="1:7" ht="26.4" x14ac:dyDescent="0.25">
      <c r="A3894" s="153" t="str">
        <f>+Identification!$C$4</f>
        <v>100000001</v>
      </c>
      <c r="B3894" s="153" t="s">
        <v>356</v>
      </c>
      <c r="C3894" s="48" t="s">
        <v>148</v>
      </c>
      <c r="D3894" s="89" t="str">
        <f t="shared" si="406"/>
        <v>TVTEL</v>
      </c>
      <c r="E3894" s="90">
        <f>HLOOKUP(D3894,Analytique_compte!$A$3:$S$4,2,FALSE)</f>
        <v>13</v>
      </c>
      <c r="F3894" s="90" t="str">
        <f t="shared" si="405"/>
        <v>Analytique_compte_PCP57_TVTEL</v>
      </c>
      <c r="G3894" s="154">
        <f t="shared" si="407"/>
        <v>0</v>
      </c>
    </row>
    <row r="3895" spans="1:7" ht="26.4" x14ac:dyDescent="0.25">
      <c r="A3895" s="153" t="str">
        <f>+Identification!$C$4</f>
        <v>100000001</v>
      </c>
      <c r="B3895" s="153" t="s">
        <v>356</v>
      </c>
      <c r="C3895" s="48" t="s">
        <v>149</v>
      </c>
      <c r="D3895" s="89" t="str">
        <f t="shared" si="406"/>
        <v>TVTEL</v>
      </c>
      <c r="E3895" s="90">
        <f>HLOOKUP(D3895,Analytique_compte!$A$3:$S$4,2,FALSE)</f>
        <v>13</v>
      </c>
      <c r="F3895" s="90" t="str">
        <f t="shared" si="405"/>
        <v>Analytique_compte_PCP58_TVTEL</v>
      </c>
      <c r="G3895" s="154">
        <f t="shared" si="407"/>
        <v>0</v>
      </c>
    </row>
    <row r="3896" spans="1:7" ht="26.4" x14ac:dyDescent="0.25">
      <c r="A3896" s="153" t="str">
        <f>+Identification!$C$4</f>
        <v>100000001</v>
      </c>
      <c r="B3896" s="153" t="s">
        <v>356</v>
      </c>
      <c r="C3896" s="48" t="s">
        <v>150</v>
      </c>
      <c r="D3896" s="89" t="str">
        <f t="shared" si="406"/>
        <v>TVTEL</v>
      </c>
      <c r="E3896" s="90">
        <f>HLOOKUP(D3896,Analytique_compte!$A$3:$S$4,2,FALSE)</f>
        <v>13</v>
      </c>
      <c r="F3896" s="90" t="str">
        <f t="shared" si="405"/>
        <v>Analytique_compte_PCP59_TVTEL</v>
      </c>
      <c r="G3896" s="154">
        <f t="shared" si="407"/>
        <v>0</v>
      </c>
    </row>
    <row r="3897" spans="1:7" ht="26.4" x14ac:dyDescent="0.25">
      <c r="A3897" s="153" t="str">
        <f>+Identification!$C$4</f>
        <v>100000001</v>
      </c>
      <c r="B3897" s="153" t="s">
        <v>356</v>
      </c>
      <c r="C3897" s="48" t="s">
        <v>151</v>
      </c>
      <c r="D3897" s="89" t="str">
        <f t="shared" si="406"/>
        <v>TVTEL</v>
      </c>
      <c r="E3897" s="90">
        <f>HLOOKUP(D3897,Analytique_compte!$A$3:$S$4,2,FALSE)</f>
        <v>13</v>
      </c>
      <c r="F3897" s="90" t="str">
        <f t="shared" si="405"/>
        <v>Analytique_compte_PCP60_TVTEL</v>
      </c>
      <c r="G3897" s="154">
        <f t="shared" si="407"/>
        <v>0</v>
      </c>
    </row>
    <row r="3898" spans="1:7" ht="26.4" x14ac:dyDescent="0.25">
      <c r="A3898" s="153" t="str">
        <f>+Identification!$C$4</f>
        <v>100000001</v>
      </c>
      <c r="B3898" s="153" t="s">
        <v>356</v>
      </c>
      <c r="C3898" s="48" t="s">
        <v>152</v>
      </c>
      <c r="D3898" s="89" t="str">
        <f t="shared" si="406"/>
        <v>TVTEL</v>
      </c>
      <c r="E3898" s="90">
        <f>HLOOKUP(D3898,Analytique_compte!$A$3:$S$4,2,FALSE)</f>
        <v>13</v>
      </c>
      <c r="F3898" s="90" t="str">
        <f t="shared" si="405"/>
        <v>Analytique_compte_PCP61_TVTEL</v>
      </c>
      <c r="G3898" s="154">
        <f t="shared" si="407"/>
        <v>0</v>
      </c>
    </row>
    <row r="3899" spans="1:7" ht="26.4" x14ac:dyDescent="0.25">
      <c r="A3899" s="153" t="str">
        <f>+Identification!$C$4</f>
        <v>100000001</v>
      </c>
      <c r="B3899" s="153" t="s">
        <v>356</v>
      </c>
      <c r="C3899" s="48" t="s">
        <v>153</v>
      </c>
      <c r="D3899" s="89" t="str">
        <f t="shared" si="406"/>
        <v>TVTEL</v>
      </c>
      <c r="E3899" s="90">
        <f>HLOOKUP(D3899,Analytique_compte!$A$3:$S$4,2,FALSE)</f>
        <v>13</v>
      </c>
      <c r="F3899" s="90" t="str">
        <f t="shared" si="405"/>
        <v>Analytique_compte_PCP62_TVTEL</v>
      </c>
      <c r="G3899" s="154">
        <f t="shared" si="407"/>
        <v>0</v>
      </c>
    </row>
    <row r="3900" spans="1:7" ht="26.4" x14ac:dyDescent="0.25">
      <c r="A3900" s="153" t="str">
        <f>+Identification!$C$4</f>
        <v>100000001</v>
      </c>
      <c r="B3900" s="153" t="s">
        <v>356</v>
      </c>
      <c r="C3900" s="48" t="s">
        <v>154</v>
      </c>
      <c r="D3900" s="89" t="str">
        <f t="shared" si="406"/>
        <v>TVTEL</v>
      </c>
      <c r="E3900" s="90">
        <f>HLOOKUP(D3900,Analytique_compte!$A$3:$S$4,2,FALSE)</f>
        <v>13</v>
      </c>
      <c r="F3900" s="90" t="str">
        <f t="shared" si="405"/>
        <v>Analytique_compte_PCP63_TVTEL</v>
      </c>
      <c r="G3900" s="154">
        <f t="shared" si="407"/>
        <v>0</v>
      </c>
    </row>
    <row r="3901" spans="1:7" ht="26.4" x14ac:dyDescent="0.25">
      <c r="A3901" s="153" t="str">
        <f>+Identification!$C$4</f>
        <v>100000001</v>
      </c>
      <c r="B3901" s="153" t="s">
        <v>356</v>
      </c>
      <c r="C3901" s="48" t="s">
        <v>155</v>
      </c>
      <c r="D3901" s="89" t="str">
        <f t="shared" si="406"/>
        <v>TVTEL</v>
      </c>
      <c r="E3901" s="90">
        <f>HLOOKUP(D3901,Analytique_compte!$A$3:$S$4,2,FALSE)</f>
        <v>13</v>
      </c>
      <c r="F3901" s="90" t="str">
        <f t="shared" si="405"/>
        <v>Analytique_compte_PCP64_TVTEL</v>
      </c>
      <c r="G3901" s="154">
        <f t="shared" si="407"/>
        <v>0</v>
      </c>
    </row>
    <row r="3902" spans="1:7" ht="26.4" x14ac:dyDescent="0.25">
      <c r="A3902" s="153" t="str">
        <f>+Identification!$C$4</f>
        <v>100000001</v>
      </c>
      <c r="B3902" s="153" t="s">
        <v>356</v>
      </c>
      <c r="C3902" s="48" t="s">
        <v>156</v>
      </c>
      <c r="D3902" s="89" t="str">
        <f t="shared" si="406"/>
        <v>TVTEL</v>
      </c>
      <c r="E3902" s="90">
        <f>HLOOKUP(D3902,Analytique_compte!$A$3:$S$4,2,FALSE)</f>
        <v>13</v>
      </c>
      <c r="F3902" s="90" t="str">
        <f t="shared" si="405"/>
        <v>Analytique_compte_PCP65_TVTEL</v>
      </c>
      <c r="G3902" s="154">
        <f t="shared" si="407"/>
        <v>0</v>
      </c>
    </row>
    <row r="3903" spans="1:7" ht="26.4" x14ac:dyDescent="0.25">
      <c r="A3903" s="153" t="str">
        <f>+Identification!$C$4</f>
        <v>100000001</v>
      </c>
      <c r="B3903" s="153" t="s">
        <v>356</v>
      </c>
      <c r="C3903" s="48" t="s">
        <v>157</v>
      </c>
      <c r="D3903" s="89" t="str">
        <f t="shared" si="406"/>
        <v>TVTEL</v>
      </c>
      <c r="E3903" s="90">
        <f>HLOOKUP(D3903,Analytique_compte!$A$3:$S$4,2,FALSE)</f>
        <v>13</v>
      </c>
      <c r="F3903" s="90" t="str">
        <f t="shared" si="405"/>
        <v>Analytique_compte_PCP66_TVTEL</v>
      </c>
      <c r="G3903" s="154">
        <f t="shared" si="407"/>
        <v>0</v>
      </c>
    </row>
    <row r="3904" spans="1:7" ht="26.4" x14ac:dyDescent="0.25">
      <c r="A3904" s="153" t="str">
        <f>+Identification!$C$4</f>
        <v>100000001</v>
      </c>
      <c r="B3904" s="153" t="s">
        <v>356</v>
      </c>
      <c r="C3904" s="48" t="s">
        <v>158</v>
      </c>
      <c r="D3904" s="89" t="str">
        <f t="shared" si="406"/>
        <v>TVTEL</v>
      </c>
      <c r="E3904" s="90">
        <f>HLOOKUP(D3904,Analytique_compte!$A$3:$S$4,2,FALSE)</f>
        <v>13</v>
      </c>
      <c r="F3904" s="90" t="str">
        <f t="shared" si="405"/>
        <v>Analytique_compte_PCP67_TVTEL</v>
      </c>
      <c r="G3904" s="154">
        <f t="shared" si="407"/>
        <v>0</v>
      </c>
    </row>
    <row r="3905" spans="1:7" ht="26.4" x14ac:dyDescent="0.25">
      <c r="A3905" s="153" t="str">
        <f>+Identification!$C$4</f>
        <v>100000001</v>
      </c>
      <c r="B3905" s="153" t="s">
        <v>356</v>
      </c>
      <c r="C3905" s="48" t="s">
        <v>159</v>
      </c>
      <c r="D3905" s="89" t="str">
        <f t="shared" si="406"/>
        <v>TVTEL</v>
      </c>
      <c r="E3905" s="90">
        <f>HLOOKUP(D3905,Analytique_compte!$A$3:$S$4,2,FALSE)</f>
        <v>13</v>
      </c>
      <c r="F3905" s="90" t="str">
        <f t="shared" si="405"/>
        <v>Analytique_compte_PCP68_TVTEL</v>
      </c>
      <c r="G3905" s="154">
        <f t="shared" si="407"/>
        <v>0</v>
      </c>
    </row>
    <row r="3906" spans="1:7" ht="26.4" x14ac:dyDescent="0.25">
      <c r="A3906" s="153" t="str">
        <f>+Identification!$C$4</f>
        <v>100000001</v>
      </c>
      <c r="B3906" s="153" t="s">
        <v>356</v>
      </c>
      <c r="C3906" s="48" t="s">
        <v>160</v>
      </c>
      <c r="D3906" s="89" t="str">
        <f t="shared" si="406"/>
        <v>TVTEL</v>
      </c>
      <c r="E3906" s="90">
        <f>HLOOKUP(D3906,Analytique_compte!$A$3:$S$4,2,FALSE)</f>
        <v>13</v>
      </c>
      <c r="F3906" s="90" t="str">
        <f t="shared" si="405"/>
        <v>Analytique_compte_PCP69_TVTEL</v>
      </c>
      <c r="G3906" s="154">
        <f t="shared" si="407"/>
        <v>0</v>
      </c>
    </row>
    <row r="3907" spans="1:7" ht="26.4" x14ac:dyDescent="0.25">
      <c r="A3907" s="153" t="str">
        <f>+Identification!$C$4</f>
        <v>100000001</v>
      </c>
      <c r="B3907" s="153" t="s">
        <v>356</v>
      </c>
      <c r="C3907" s="48" t="s">
        <v>161</v>
      </c>
      <c r="D3907" s="89" t="str">
        <f t="shared" si="406"/>
        <v>TVTEL</v>
      </c>
      <c r="E3907" s="90">
        <f>HLOOKUP(D3907,Analytique_compte!$A$3:$S$4,2,FALSE)</f>
        <v>13</v>
      </c>
      <c r="F3907" s="90" t="str">
        <f t="shared" si="405"/>
        <v>Analytique_compte_PCP70_TVTEL</v>
      </c>
      <c r="G3907" s="154">
        <f t="shared" si="407"/>
        <v>0</v>
      </c>
    </row>
    <row r="3908" spans="1:7" ht="26.4" x14ac:dyDescent="0.25">
      <c r="A3908" s="153" t="str">
        <f>+Identification!$C$4</f>
        <v>100000001</v>
      </c>
      <c r="B3908" s="153" t="s">
        <v>356</v>
      </c>
      <c r="C3908" s="48" t="s">
        <v>162</v>
      </c>
      <c r="D3908" s="89" t="str">
        <f t="shared" si="406"/>
        <v>TVTEL</v>
      </c>
      <c r="E3908" s="90">
        <f>HLOOKUP(D3908,Analytique_compte!$A$3:$S$4,2,FALSE)</f>
        <v>13</v>
      </c>
      <c r="F3908" s="90" t="str">
        <f t="shared" si="405"/>
        <v>Analytique_compte_PCP71_TVTEL</v>
      </c>
      <c r="G3908" s="154">
        <f t="shared" si="407"/>
        <v>0</v>
      </c>
    </row>
    <row r="3909" spans="1:7" ht="26.4" x14ac:dyDescent="0.25">
      <c r="A3909" s="153" t="str">
        <f>+Identification!$C$4</f>
        <v>100000001</v>
      </c>
      <c r="B3909" s="153" t="s">
        <v>356</v>
      </c>
      <c r="C3909" s="48" t="s">
        <v>163</v>
      </c>
      <c r="D3909" s="89" t="str">
        <f t="shared" si="406"/>
        <v>TVTEL</v>
      </c>
      <c r="E3909" s="90">
        <f>HLOOKUP(D3909,Analytique_compte!$A$3:$S$4,2,FALSE)</f>
        <v>13</v>
      </c>
      <c r="F3909" s="90" t="str">
        <f t="shared" si="405"/>
        <v>Analytique_compte_PCP72_TVTEL</v>
      </c>
      <c r="G3909" s="154">
        <f t="shared" si="407"/>
        <v>0</v>
      </c>
    </row>
    <row r="3910" spans="1:7" ht="26.4" x14ac:dyDescent="0.25">
      <c r="A3910" s="153" t="str">
        <f>+Identification!$C$4</f>
        <v>100000001</v>
      </c>
      <c r="B3910" s="153" t="s">
        <v>356</v>
      </c>
      <c r="C3910" s="48" t="s">
        <v>164</v>
      </c>
      <c r="D3910" s="89" t="str">
        <f t="shared" si="406"/>
        <v>TVTEL</v>
      </c>
      <c r="E3910" s="90">
        <f>HLOOKUP(D3910,Analytique_compte!$A$3:$S$4,2,FALSE)</f>
        <v>13</v>
      </c>
      <c r="F3910" s="90" t="str">
        <f t="shared" si="405"/>
        <v>Analytique_compte_PCP73_TVTEL</v>
      </c>
      <c r="G3910" s="154">
        <f t="shared" si="407"/>
        <v>0</v>
      </c>
    </row>
    <row r="3911" spans="1:7" ht="26.4" x14ac:dyDescent="0.25">
      <c r="A3911" s="153" t="str">
        <f>+Identification!$C$4</f>
        <v>100000001</v>
      </c>
      <c r="B3911" s="153" t="s">
        <v>356</v>
      </c>
      <c r="C3911" s="48" t="s">
        <v>165</v>
      </c>
      <c r="D3911" s="89" t="str">
        <f t="shared" si="406"/>
        <v>TVTEL</v>
      </c>
      <c r="E3911" s="90">
        <f>HLOOKUP(D3911,Analytique_compte!$A$3:$S$4,2,FALSE)</f>
        <v>13</v>
      </c>
      <c r="F3911" s="90" t="str">
        <f t="shared" si="405"/>
        <v>Analytique_compte_PCP74_TVTEL</v>
      </c>
      <c r="G3911" s="154">
        <f t="shared" si="407"/>
        <v>0</v>
      </c>
    </row>
    <row r="3912" spans="1:7" ht="26.4" x14ac:dyDescent="0.25">
      <c r="A3912" s="153" t="str">
        <f>+Identification!$C$4</f>
        <v>100000001</v>
      </c>
      <c r="B3912" s="153" t="s">
        <v>356</v>
      </c>
      <c r="C3912" s="48" t="s">
        <v>166</v>
      </c>
      <c r="D3912" s="89" t="str">
        <f t="shared" si="406"/>
        <v>TVTEL</v>
      </c>
      <c r="E3912" s="90">
        <f>HLOOKUP(D3912,Analytique_compte!$A$3:$S$4,2,FALSE)</f>
        <v>13</v>
      </c>
      <c r="F3912" s="90" t="str">
        <f t="shared" si="405"/>
        <v>Analytique_compte_PCP75_TVTEL</v>
      </c>
      <c r="G3912" s="154">
        <f t="shared" si="407"/>
        <v>0</v>
      </c>
    </row>
    <row r="3913" spans="1:7" ht="26.4" x14ac:dyDescent="0.25">
      <c r="A3913" s="153" t="str">
        <f>+Identification!$C$4</f>
        <v>100000001</v>
      </c>
      <c r="B3913" s="153" t="s">
        <v>356</v>
      </c>
      <c r="C3913" s="48" t="s">
        <v>167</v>
      </c>
      <c r="D3913" s="89" t="str">
        <f t="shared" si="406"/>
        <v>TVTEL</v>
      </c>
      <c r="E3913" s="90">
        <f>HLOOKUP(D3913,Analytique_compte!$A$3:$S$4,2,FALSE)</f>
        <v>13</v>
      </c>
      <c r="F3913" s="90" t="str">
        <f t="shared" si="405"/>
        <v>Analytique_compte_PCP76_TVTEL</v>
      </c>
      <c r="G3913" s="154">
        <f t="shared" si="407"/>
        <v>0</v>
      </c>
    </row>
    <row r="3914" spans="1:7" ht="26.4" x14ac:dyDescent="0.25">
      <c r="A3914" s="153" t="str">
        <f>+Identification!$C$4</f>
        <v>100000001</v>
      </c>
      <c r="B3914" s="153" t="s">
        <v>356</v>
      </c>
      <c r="C3914" s="48" t="s">
        <v>168</v>
      </c>
      <c r="D3914" s="89" t="str">
        <f t="shared" si="406"/>
        <v>TVTEL</v>
      </c>
      <c r="E3914" s="90">
        <f>HLOOKUP(D3914,Analytique_compte!$A$3:$S$4,2,FALSE)</f>
        <v>13</v>
      </c>
      <c r="F3914" s="90" t="str">
        <f t="shared" si="405"/>
        <v>Analytique_compte_PCP77_TVTEL</v>
      </c>
      <c r="G3914" s="154">
        <f t="shared" si="407"/>
        <v>0</v>
      </c>
    </row>
    <row r="3915" spans="1:7" ht="26.4" x14ac:dyDescent="0.25">
      <c r="A3915" s="153" t="str">
        <f>+Identification!$C$4</f>
        <v>100000001</v>
      </c>
      <c r="B3915" s="153" t="s">
        <v>356</v>
      </c>
      <c r="C3915" s="48" t="s">
        <v>169</v>
      </c>
      <c r="D3915" s="89" t="str">
        <f t="shared" si="406"/>
        <v>TVTEL</v>
      </c>
      <c r="E3915" s="90">
        <f>HLOOKUP(D3915,Analytique_compte!$A$3:$S$4,2,FALSE)</f>
        <v>13</v>
      </c>
      <c r="F3915" s="90" t="str">
        <f t="shared" si="405"/>
        <v>Analytique_compte_PCP78_TVTEL</v>
      </c>
      <c r="G3915" s="154">
        <f t="shared" si="407"/>
        <v>0</v>
      </c>
    </row>
    <row r="3916" spans="1:7" ht="26.4" x14ac:dyDescent="0.25">
      <c r="A3916" s="153" t="str">
        <f>+Identification!$C$4</f>
        <v>100000001</v>
      </c>
      <c r="B3916" s="153" t="s">
        <v>356</v>
      </c>
      <c r="C3916" s="48" t="s">
        <v>170</v>
      </c>
      <c r="D3916" s="89" t="str">
        <f t="shared" si="406"/>
        <v>TVTEL</v>
      </c>
      <c r="E3916" s="90">
        <f>HLOOKUP(D3916,Analytique_compte!$A$3:$S$4,2,FALSE)</f>
        <v>13</v>
      </c>
      <c r="F3916" s="90" t="str">
        <f t="shared" ref="F3916:F3923" si="408">CONCATENATE(B3916,"_",C3916,"_",D3916)</f>
        <v>Analytique_compte_PCP79_TVTEL</v>
      </c>
      <c r="G3916" s="154">
        <f t="shared" ref="G3916:G3923" si="409">VLOOKUP(C3916,ana_compte,E3916,FALSE)</f>
        <v>0</v>
      </c>
    </row>
    <row r="3917" spans="1:7" ht="26.4" x14ac:dyDescent="0.25">
      <c r="A3917" s="153" t="str">
        <f>+Identification!$C$4</f>
        <v>100000001</v>
      </c>
      <c r="B3917" s="153" t="s">
        <v>356</v>
      </c>
      <c r="C3917" s="48" t="s">
        <v>416</v>
      </c>
      <c r="D3917" s="89" t="str">
        <f t="shared" si="406"/>
        <v>TVTEL</v>
      </c>
      <c r="E3917" s="90">
        <f>HLOOKUP(D3917,Analytique_compte!$A$3:$S$4,2,FALSE)</f>
        <v>13</v>
      </c>
      <c r="F3917" s="90" t="str">
        <f t="shared" si="408"/>
        <v>Analytique_compte_PCP80_TVTEL</v>
      </c>
      <c r="G3917" s="154">
        <f t="shared" si="409"/>
        <v>0</v>
      </c>
    </row>
    <row r="3918" spans="1:7" ht="26.4" x14ac:dyDescent="0.25">
      <c r="A3918" s="153" t="str">
        <f>+Identification!$C$4</f>
        <v>100000001</v>
      </c>
      <c r="B3918" s="153" t="s">
        <v>356</v>
      </c>
      <c r="C3918" s="48" t="s">
        <v>417</v>
      </c>
      <c r="D3918" s="89" t="str">
        <f t="shared" si="406"/>
        <v>TVTEL</v>
      </c>
      <c r="E3918" s="90">
        <f>HLOOKUP(D3918,Analytique_compte!$A$3:$S$4,2,FALSE)</f>
        <v>13</v>
      </c>
      <c r="F3918" s="90" t="str">
        <f t="shared" si="408"/>
        <v>Analytique_compte_PCP81_TVTEL</v>
      </c>
      <c r="G3918" s="154">
        <f t="shared" si="409"/>
        <v>0</v>
      </c>
    </row>
    <row r="3919" spans="1:7" ht="26.4" x14ac:dyDescent="0.25">
      <c r="A3919" s="153" t="str">
        <f>+Identification!$C$4</f>
        <v>100000001</v>
      </c>
      <c r="B3919" s="153" t="s">
        <v>356</v>
      </c>
      <c r="C3919" s="48" t="s">
        <v>418</v>
      </c>
      <c r="D3919" s="89" t="str">
        <f t="shared" si="406"/>
        <v>TVTEL</v>
      </c>
      <c r="E3919" s="90">
        <f>HLOOKUP(D3919,Analytique_compte!$A$3:$S$4,2,FALSE)</f>
        <v>13</v>
      </c>
      <c r="F3919" s="90" t="str">
        <f t="shared" si="408"/>
        <v>Analytique_compte_PCP82_TVTEL</v>
      </c>
      <c r="G3919" s="154">
        <f t="shared" si="409"/>
        <v>0</v>
      </c>
    </row>
    <row r="3920" spans="1:7" ht="26.4" x14ac:dyDescent="0.25">
      <c r="A3920" s="153" t="str">
        <f>+Identification!$C$4</f>
        <v>100000001</v>
      </c>
      <c r="B3920" s="153" t="s">
        <v>356</v>
      </c>
      <c r="C3920" s="48" t="s">
        <v>419</v>
      </c>
      <c r="D3920" s="89" t="str">
        <f t="shared" si="406"/>
        <v>TVTEL</v>
      </c>
      <c r="E3920" s="90">
        <f>HLOOKUP(D3920,Analytique_compte!$A$3:$S$4,2,FALSE)</f>
        <v>13</v>
      </c>
      <c r="F3920" s="90" t="str">
        <f t="shared" si="408"/>
        <v>Analytique_compte_PCP83_TVTEL</v>
      </c>
      <c r="G3920" s="154">
        <f t="shared" si="409"/>
        <v>0</v>
      </c>
    </row>
    <row r="3921" spans="1:7" ht="26.4" x14ac:dyDescent="0.25">
      <c r="A3921" s="153" t="str">
        <f>+Identification!$C$4</f>
        <v>100000001</v>
      </c>
      <c r="B3921" s="153" t="s">
        <v>356</v>
      </c>
      <c r="C3921" s="48" t="s">
        <v>420</v>
      </c>
      <c r="D3921" s="89" t="str">
        <f t="shared" si="406"/>
        <v>TVTEL</v>
      </c>
      <c r="E3921" s="90">
        <f>HLOOKUP(D3921,Analytique_compte!$A$3:$S$4,2,FALSE)</f>
        <v>13</v>
      </c>
      <c r="F3921" s="90" t="str">
        <f t="shared" si="408"/>
        <v>Analytique_compte_PCP84_TVTEL</v>
      </c>
      <c r="G3921" s="154">
        <f t="shared" si="409"/>
        <v>0</v>
      </c>
    </row>
    <row r="3922" spans="1:7" ht="26.4" x14ac:dyDescent="0.25">
      <c r="A3922" s="153" t="str">
        <f>+Identification!$C$4</f>
        <v>100000001</v>
      </c>
      <c r="B3922" s="153" t="s">
        <v>356</v>
      </c>
      <c r="C3922" s="48" t="s">
        <v>421</v>
      </c>
      <c r="D3922" s="89" t="str">
        <f t="shared" si="406"/>
        <v>TVTEL</v>
      </c>
      <c r="E3922" s="90">
        <f>HLOOKUP(D3922,Analytique_compte!$A$3:$S$4,2,FALSE)</f>
        <v>13</v>
      </c>
      <c r="F3922" s="90" t="str">
        <f t="shared" si="408"/>
        <v>Analytique_compte_PCP85_TVTEL</v>
      </c>
      <c r="G3922" s="154">
        <f t="shared" si="409"/>
        <v>0</v>
      </c>
    </row>
    <row r="3923" spans="1:7" ht="26.4" x14ac:dyDescent="0.25">
      <c r="A3923" s="153" t="str">
        <f>+Identification!$C$4</f>
        <v>100000001</v>
      </c>
      <c r="B3923" s="153" t="s">
        <v>356</v>
      </c>
      <c r="C3923" s="48" t="s">
        <v>422</v>
      </c>
      <c r="D3923" s="89" t="str">
        <f t="shared" si="406"/>
        <v>TVTEL</v>
      </c>
      <c r="E3923" s="90">
        <f>HLOOKUP(D3923,Analytique_compte!$A$3:$S$4,2,FALSE)</f>
        <v>13</v>
      </c>
      <c r="F3923" s="90" t="str">
        <f t="shared" si="408"/>
        <v>Analytique_compte_PCP86_TVTEL</v>
      </c>
      <c r="G3923" s="154">
        <f t="shared" si="409"/>
        <v>0</v>
      </c>
    </row>
    <row r="3924" spans="1:7" ht="26.4" x14ac:dyDescent="0.25">
      <c r="A3924" s="153" t="str">
        <f>+Identification!$C$4</f>
        <v>100000001</v>
      </c>
      <c r="B3924" s="153" t="s">
        <v>356</v>
      </c>
      <c r="C3924" s="48" t="s">
        <v>423</v>
      </c>
      <c r="D3924" s="89" t="str">
        <f t="shared" ref="D3924:D3925" si="410">+D3921</f>
        <v>TVTEL</v>
      </c>
      <c r="E3924" s="90">
        <f>HLOOKUP(D3924,Analytique_compte!$A$3:$S$4,2,FALSE)</f>
        <v>13</v>
      </c>
      <c r="F3924" s="90" t="str">
        <f t="shared" ref="F3924:F3951" si="411">CONCATENATE(B3924,"_",C3924,"_",D3924)</f>
        <v>Analytique_compte_PCP87_TVTEL</v>
      </c>
      <c r="G3924" s="154">
        <f t="shared" ref="G3924:G3951" si="412">VLOOKUP(C3924,ana_compte,E3924,FALSE)</f>
        <v>0</v>
      </c>
    </row>
    <row r="3925" spans="1:7" ht="26.4" x14ac:dyDescent="0.25">
      <c r="A3925" s="153" t="str">
        <f>+Identification!$C$4</f>
        <v>100000001</v>
      </c>
      <c r="B3925" s="153" t="s">
        <v>356</v>
      </c>
      <c r="C3925" s="48" t="s">
        <v>424</v>
      </c>
      <c r="D3925" s="89" t="str">
        <f t="shared" si="410"/>
        <v>TVTEL</v>
      </c>
      <c r="E3925" s="90">
        <f>HLOOKUP(D3925,Analytique_compte!$A$3:$S$4,2,FALSE)</f>
        <v>13</v>
      </c>
      <c r="F3925" s="90" t="str">
        <f t="shared" si="411"/>
        <v>Analytique_compte_PCP88_TVTEL</v>
      </c>
      <c r="G3925" s="154">
        <f t="shared" si="412"/>
        <v>0</v>
      </c>
    </row>
    <row r="3926" spans="1:7" ht="26.4" x14ac:dyDescent="0.25">
      <c r="A3926" s="153" t="str">
        <f>+Identification!$C$4</f>
        <v>100000001</v>
      </c>
      <c r="B3926" s="153" t="s">
        <v>356</v>
      </c>
      <c r="C3926" s="48" t="s">
        <v>449</v>
      </c>
      <c r="D3926" s="89" t="str">
        <f t="shared" ref="D3926:D3928" si="413">+D3920</f>
        <v>TVTEL</v>
      </c>
      <c r="E3926" s="90">
        <f>HLOOKUP(D3926,Analytique_compte!$A$3:$S$4,2,FALSE)</f>
        <v>13</v>
      </c>
      <c r="F3926" s="90" t="str">
        <f t="shared" si="411"/>
        <v>Analytique_compte_PCP89_TVTEL</v>
      </c>
      <c r="G3926" s="154">
        <f t="shared" si="412"/>
        <v>0</v>
      </c>
    </row>
    <row r="3927" spans="1:7" ht="26.4" x14ac:dyDescent="0.25">
      <c r="A3927" s="153" t="str">
        <f>+Identification!$C$4</f>
        <v>100000001</v>
      </c>
      <c r="B3927" s="153" t="s">
        <v>356</v>
      </c>
      <c r="C3927" s="48" t="s">
        <v>450</v>
      </c>
      <c r="D3927" s="89" t="str">
        <f t="shared" si="413"/>
        <v>TVTEL</v>
      </c>
      <c r="E3927" s="90">
        <f>HLOOKUP(D3927,Analytique_compte!$A$3:$S$4,2,FALSE)</f>
        <v>13</v>
      </c>
      <c r="F3927" s="90" t="str">
        <f t="shared" si="411"/>
        <v>Analytique_compte_PCP90_TVTEL</v>
      </c>
      <c r="G3927" s="154">
        <f t="shared" si="412"/>
        <v>0</v>
      </c>
    </row>
    <row r="3928" spans="1:7" ht="26.4" x14ac:dyDescent="0.25">
      <c r="A3928" s="153" t="str">
        <f>+Identification!$C$4</f>
        <v>100000001</v>
      </c>
      <c r="B3928" s="153" t="s">
        <v>356</v>
      </c>
      <c r="C3928" s="48" t="s">
        <v>467</v>
      </c>
      <c r="D3928" s="89" t="str">
        <f t="shared" si="413"/>
        <v>TVTEL</v>
      </c>
      <c r="E3928" s="90">
        <f>HLOOKUP(D3928,Analytique_compte!$A$3:$S$4,2,FALSE)</f>
        <v>13</v>
      </c>
      <c r="F3928" s="90" t="str">
        <f t="shared" si="411"/>
        <v>Analytique_compte_PCP91_TVTEL</v>
      </c>
      <c r="G3928" s="154">
        <f t="shared" si="412"/>
        <v>0</v>
      </c>
    </row>
    <row r="3929" spans="1:7" ht="26.4" x14ac:dyDescent="0.25">
      <c r="A3929" s="153" t="str">
        <f>+Identification!$C$4</f>
        <v>100000001</v>
      </c>
      <c r="B3929" s="153" t="s">
        <v>356</v>
      </c>
      <c r="C3929" s="48" t="s">
        <v>468</v>
      </c>
      <c r="D3929" s="89" t="str">
        <f t="shared" ref="D3929:D3945" si="414">+D3905</f>
        <v>TVTEL</v>
      </c>
      <c r="E3929" s="90">
        <f>HLOOKUP(D3929,Analytique_compte!$A$3:$S$4,2,FALSE)</f>
        <v>13</v>
      </c>
      <c r="F3929" s="90" t="str">
        <f t="shared" si="411"/>
        <v>Analytique_compte_PCP92_TVTEL</v>
      </c>
      <c r="G3929" s="154">
        <f t="shared" si="412"/>
        <v>0</v>
      </c>
    </row>
    <row r="3930" spans="1:7" ht="26.4" x14ac:dyDescent="0.25">
      <c r="A3930" s="153" t="str">
        <f>+Identification!$C$4</f>
        <v>100000001</v>
      </c>
      <c r="B3930" s="153" t="s">
        <v>356</v>
      </c>
      <c r="C3930" s="48" t="s">
        <v>469</v>
      </c>
      <c r="D3930" s="89" t="str">
        <f t="shared" si="414"/>
        <v>TVTEL</v>
      </c>
      <c r="E3930" s="90">
        <f>HLOOKUP(D3930,Analytique_compte!$A$3:$S$4,2,FALSE)</f>
        <v>13</v>
      </c>
      <c r="F3930" s="90" t="str">
        <f t="shared" si="411"/>
        <v>Analytique_compte_PCP93_TVTEL</v>
      </c>
      <c r="G3930" s="154">
        <f t="shared" si="412"/>
        <v>0</v>
      </c>
    </row>
    <row r="3931" spans="1:7" ht="26.4" x14ac:dyDescent="0.25">
      <c r="A3931" s="153" t="str">
        <f>+Identification!$C$4</f>
        <v>100000001</v>
      </c>
      <c r="B3931" s="153" t="s">
        <v>356</v>
      </c>
      <c r="C3931" s="48" t="s">
        <v>665</v>
      </c>
      <c r="D3931" s="89" t="str">
        <f t="shared" si="414"/>
        <v>TVTEL</v>
      </c>
      <c r="E3931" s="90">
        <f>HLOOKUP(D3931,Analytique_compte!$A$3:$S$4,2,FALSE)</f>
        <v>13</v>
      </c>
      <c r="F3931" s="90" t="str">
        <f t="shared" si="411"/>
        <v>Analytique_compte_PCP94_TVTEL</v>
      </c>
      <c r="G3931" s="154">
        <f t="shared" si="412"/>
        <v>0</v>
      </c>
    </row>
    <row r="3932" spans="1:7" ht="26.4" x14ac:dyDescent="0.25">
      <c r="A3932" s="153" t="str">
        <f>+Identification!$C$4</f>
        <v>100000001</v>
      </c>
      <c r="B3932" s="153" t="s">
        <v>356</v>
      </c>
      <c r="C3932" s="50" t="s">
        <v>666</v>
      </c>
      <c r="D3932" s="89" t="str">
        <f t="shared" si="414"/>
        <v>TVTEL</v>
      </c>
      <c r="E3932" s="90">
        <f>HLOOKUP(D3932,Analytique_compte!$A$3:$S$4,2,FALSE)</f>
        <v>13</v>
      </c>
      <c r="F3932" s="90" t="str">
        <f t="shared" si="411"/>
        <v>Analytique_compte_PCP95_TVTEL</v>
      </c>
      <c r="G3932" s="154">
        <f t="shared" si="412"/>
        <v>0</v>
      </c>
    </row>
    <row r="3933" spans="1:7" ht="26.4" x14ac:dyDescent="0.25">
      <c r="A3933" s="153" t="str">
        <f>+Identification!$C$4</f>
        <v>100000001</v>
      </c>
      <c r="B3933" s="153" t="s">
        <v>356</v>
      </c>
      <c r="C3933" s="50" t="s">
        <v>667</v>
      </c>
      <c r="D3933" s="89" t="str">
        <f t="shared" si="414"/>
        <v>TVTEL</v>
      </c>
      <c r="E3933" s="90">
        <f>HLOOKUP(D3933,Analytique_compte!$A$3:$S$4,2,FALSE)</f>
        <v>13</v>
      </c>
      <c r="F3933" s="90" t="str">
        <f t="shared" si="411"/>
        <v>Analytique_compte_PCP96_TVTEL</v>
      </c>
      <c r="G3933" s="154">
        <f t="shared" si="412"/>
        <v>0</v>
      </c>
    </row>
    <row r="3934" spans="1:7" ht="26.4" x14ac:dyDescent="0.25">
      <c r="A3934" s="153" t="str">
        <f>+Identification!$C$4</f>
        <v>100000001</v>
      </c>
      <c r="B3934" s="153" t="s">
        <v>356</v>
      </c>
      <c r="C3934" s="50" t="s">
        <v>668</v>
      </c>
      <c r="D3934" s="89" t="str">
        <f t="shared" si="414"/>
        <v>TVTEL</v>
      </c>
      <c r="E3934" s="90">
        <f>HLOOKUP(D3934,Analytique_compte!$A$3:$S$4,2,FALSE)</f>
        <v>13</v>
      </c>
      <c r="F3934" s="90" t="str">
        <f t="shared" si="411"/>
        <v>Analytique_compte_PCP97_TVTEL</v>
      </c>
      <c r="G3934" s="154">
        <f t="shared" si="412"/>
        <v>0</v>
      </c>
    </row>
    <row r="3935" spans="1:7" ht="26.4" x14ac:dyDescent="0.25">
      <c r="A3935" s="153" t="str">
        <f>+Identification!$C$4</f>
        <v>100000001</v>
      </c>
      <c r="B3935" s="153" t="s">
        <v>356</v>
      </c>
      <c r="C3935" s="50" t="s">
        <v>669</v>
      </c>
      <c r="D3935" s="89" t="str">
        <f t="shared" si="414"/>
        <v>TVTEL</v>
      </c>
      <c r="E3935" s="90">
        <f>HLOOKUP(D3935,Analytique_compte!$A$3:$S$4,2,FALSE)</f>
        <v>13</v>
      </c>
      <c r="F3935" s="90" t="str">
        <f t="shared" si="411"/>
        <v>Analytique_compte_PCP98_TVTEL</v>
      </c>
      <c r="G3935" s="154">
        <f t="shared" si="412"/>
        <v>0</v>
      </c>
    </row>
    <row r="3936" spans="1:7" ht="26.4" x14ac:dyDescent="0.25">
      <c r="A3936" s="153" t="str">
        <f>+Identification!$C$4</f>
        <v>100000001</v>
      </c>
      <c r="B3936" s="153" t="s">
        <v>356</v>
      </c>
      <c r="C3936" s="50" t="s">
        <v>670</v>
      </c>
      <c r="D3936" s="89" t="str">
        <f t="shared" si="414"/>
        <v>TVTEL</v>
      </c>
      <c r="E3936" s="90">
        <f>HLOOKUP(D3936,Analytique_compte!$A$3:$S$4,2,FALSE)</f>
        <v>13</v>
      </c>
      <c r="F3936" s="90" t="str">
        <f t="shared" si="411"/>
        <v>Analytique_compte_PCP99_TVTEL</v>
      </c>
      <c r="G3936" s="154">
        <f t="shared" si="412"/>
        <v>0</v>
      </c>
    </row>
    <row r="3937" spans="1:7" ht="26.4" x14ac:dyDescent="0.25">
      <c r="A3937" s="153" t="str">
        <f>+Identification!$C$4</f>
        <v>100000001</v>
      </c>
      <c r="B3937" s="153" t="s">
        <v>356</v>
      </c>
      <c r="C3937" s="50" t="s">
        <v>671</v>
      </c>
      <c r="D3937" s="89" t="str">
        <f t="shared" si="414"/>
        <v>TVTEL</v>
      </c>
      <c r="E3937" s="90">
        <f>HLOOKUP(D3937,Analytique_compte!$A$3:$S$4,2,FALSE)</f>
        <v>13</v>
      </c>
      <c r="F3937" s="90" t="str">
        <f t="shared" si="411"/>
        <v>Analytique_compte_PCP100_TVTEL</v>
      </c>
      <c r="G3937" s="154">
        <f t="shared" si="412"/>
        <v>0</v>
      </c>
    </row>
    <row r="3938" spans="1:7" ht="26.4" x14ac:dyDescent="0.25">
      <c r="A3938" s="153" t="str">
        <f>+Identification!$C$4</f>
        <v>100000001</v>
      </c>
      <c r="B3938" s="153" t="s">
        <v>356</v>
      </c>
      <c r="C3938" s="50" t="s">
        <v>672</v>
      </c>
      <c r="D3938" s="89" t="str">
        <f t="shared" si="414"/>
        <v>TVTEL</v>
      </c>
      <c r="E3938" s="90">
        <f>HLOOKUP(D3938,Analytique_compte!$A$3:$S$4,2,FALSE)</f>
        <v>13</v>
      </c>
      <c r="F3938" s="90" t="str">
        <f t="shared" si="411"/>
        <v>Analytique_compte_PCP101_TVTEL</v>
      </c>
      <c r="G3938" s="154">
        <f t="shared" si="412"/>
        <v>0</v>
      </c>
    </row>
    <row r="3939" spans="1:7" ht="26.4" x14ac:dyDescent="0.25">
      <c r="A3939" s="153" t="str">
        <f>+Identification!$C$4</f>
        <v>100000001</v>
      </c>
      <c r="B3939" s="153" t="s">
        <v>356</v>
      </c>
      <c r="C3939" s="50" t="s">
        <v>673</v>
      </c>
      <c r="D3939" s="89" t="str">
        <f t="shared" si="414"/>
        <v>TVTEL</v>
      </c>
      <c r="E3939" s="90">
        <f>HLOOKUP(D3939,Analytique_compte!$A$3:$S$4,2,FALSE)</f>
        <v>13</v>
      </c>
      <c r="F3939" s="90" t="str">
        <f t="shared" si="411"/>
        <v>Analytique_compte_PCP102_TVTEL</v>
      </c>
      <c r="G3939" s="154">
        <f t="shared" si="412"/>
        <v>0</v>
      </c>
    </row>
    <row r="3940" spans="1:7" ht="26.4" x14ac:dyDescent="0.25">
      <c r="A3940" s="153" t="str">
        <f>+Identification!$C$4</f>
        <v>100000001</v>
      </c>
      <c r="B3940" s="153" t="s">
        <v>356</v>
      </c>
      <c r="C3940" s="50" t="s">
        <v>674</v>
      </c>
      <c r="D3940" s="89" t="str">
        <f t="shared" si="414"/>
        <v>TVTEL</v>
      </c>
      <c r="E3940" s="90">
        <f>HLOOKUP(D3940,Analytique_compte!$A$3:$S$4,2,FALSE)</f>
        <v>13</v>
      </c>
      <c r="F3940" s="90" t="str">
        <f t="shared" si="411"/>
        <v>Analytique_compte_PCP103_TVTEL</v>
      </c>
      <c r="G3940" s="154">
        <f t="shared" si="412"/>
        <v>0</v>
      </c>
    </row>
    <row r="3941" spans="1:7" ht="26.4" x14ac:dyDescent="0.25">
      <c r="A3941" s="153" t="str">
        <f>+Identification!$C$4</f>
        <v>100000001</v>
      </c>
      <c r="B3941" s="153" t="s">
        <v>356</v>
      </c>
      <c r="C3941" s="50" t="s">
        <v>675</v>
      </c>
      <c r="D3941" s="89" t="str">
        <f t="shared" si="414"/>
        <v>TVTEL</v>
      </c>
      <c r="E3941" s="90">
        <f>HLOOKUP(D3941,Analytique_compte!$A$3:$S$4,2,FALSE)</f>
        <v>13</v>
      </c>
      <c r="F3941" s="90" t="str">
        <f t="shared" si="411"/>
        <v>Analytique_compte_PCP104_TVTEL</v>
      </c>
      <c r="G3941" s="154">
        <f t="shared" si="412"/>
        <v>0</v>
      </c>
    </row>
    <row r="3942" spans="1:7" ht="26.4" x14ac:dyDescent="0.25">
      <c r="A3942" s="153" t="str">
        <f>+Identification!$C$4</f>
        <v>100000001</v>
      </c>
      <c r="B3942" s="153" t="s">
        <v>356</v>
      </c>
      <c r="C3942" s="50" t="s">
        <v>676</v>
      </c>
      <c r="D3942" s="89" t="str">
        <f t="shared" si="414"/>
        <v>TVTEL</v>
      </c>
      <c r="E3942" s="90">
        <f>HLOOKUP(D3942,Analytique_compte!$A$3:$S$4,2,FALSE)</f>
        <v>13</v>
      </c>
      <c r="F3942" s="90" t="str">
        <f t="shared" si="411"/>
        <v>Analytique_compte_PCP105_TVTEL</v>
      </c>
      <c r="G3942" s="154">
        <f t="shared" si="412"/>
        <v>0</v>
      </c>
    </row>
    <row r="3943" spans="1:7" ht="26.4" x14ac:dyDescent="0.25">
      <c r="A3943" s="153" t="str">
        <f>+Identification!$C$4</f>
        <v>100000001</v>
      </c>
      <c r="B3943" s="153" t="s">
        <v>356</v>
      </c>
      <c r="C3943" s="50" t="s">
        <v>677</v>
      </c>
      <c r="D3943" s="89" t="str">
        <f t="shared" si="414"/>
        <v>TVTEL</v>
      </c>
      <c r="E3943" s="90">
        <f>HLOOKUP(D3943,Analytique_compte!$A$3:$S$4,2,FALSE)</f>
        <v>13</v>
      </c>
      <c r="F3943" s="90" t="str">
        <f t="shared" si="411"/>
        <v>Analytique_compte_PCP106_TVTEL</v>
      </c>
      <c r="G3943" s="154">
        <f t="shared" si="412"/>
        <v>0</v>
      </c>
    </row>
    <row r="3944" spans="1:7" ht="26.4" x14ac:dyDescent="0.25">
      <c r="A3944" s="153" t="str">
        <f>+Identification!$C$4</f>
        <v>100000001</v>
      </c>
      <c r="B3944" s="153" t="s">
        <v>356</v>
      </c>
      <c r="C3944" s="50" t="s">
        <v>678</v>
      </c>
      <c r="D3944" s="89" t="str">
        <f t="shared" si="414"/>
        <v>TVTEL</v>
      </c>
      <c r="E3944" s="90">
        <f>HLOOKUP(D3944,Analytique_compte!$A$3:$S$4,2,FALSE)</f>
        <v>13</v>
      </c>
      <c r="F3944" s="90" t="str">
        <f t="shared" si="411"/>
        <v>Analytique_compte_PCP107_TVTEL</v>
      </c>
      <c r="G3944" s="154">
        <f t="shared" si="412"/>
        <v>0</v>
      </c>
    </row>
    <row r="3945" spans="1:7" ht="26.4" x14ac:dyDescent="0.25">
      <c r="A3945" s="153" t="str">
        <f>+Identification!$C$4</f>
        <v>100000001</v>
      </c>
      <c r="B3945" s="153" t="s">
        <v>356</v>
      </c>
      <c r="C3945" s="50" t="s">
        <v>679</v>
      </c>
      <c r="D3945" s="89" t="str">
        <f t="shared" si="414"/>
        <v>TVTEL</v>
      </c>
      <c r="E3945" s="90">
        <f>HLOOKUP(D3945,Analytique_compte!$A$3:$S$4,2,FALSE)</f>
        <v>13</v>
      </c>
      <c r="F3945" s="90" t="str">
        <f t="shared" si="411"/>
        <v>Analytique_compte_PCP108_TVTEL</v>
      </c>
      <c r="G3945" s="154">
        <f t="shared" si="412"/>
        <v>0</v>
      </c>
    </row>
    <row r="3946" spans="1:7" ht="26.4" x14ac:dyDescent="0.25">
      <c r="A3946" s="153" t="str">
        <f>+Identification!$C$4</f>
        <v>100000001</v>
      </c>
      <c r="B3946" s="153" t="s">
        <v>356</v>
      </c>
      <c r="C3946" s="50" t="s">
        <v>680</v>
      </c>
      <c r="D3946" s="89" t="str">
        <f t="shared" ref="D3946:D3949" si="415">+D3918</f>
        <v>TVTEL</v>
      </c>
      <c r="E3946" s="90">
        <f>HLOOKUP(D3946,Analytique_compte!$A$3:$S$4,2,FALSE)</f>
        <v>13</v>
      </c>
      <c r="F3946" s="90" t="str">
        <f t="shared" ref="F3946:F3950" si="416">CONCATENATE(B3946,"_",C3946,"_",D3946)</f>
        <v>Analytique_compte_PCP109_TVTEL</v>
      </c>
      <c r="G3946" s="154">
        <f t="shared" ref="G3946:G3950" si="417">VLOOKUP(C3946,ana_compte,E3946,FALSE)</f>
        <v>0</v>
      </c>
    </row>
    <row r="3947" spans="1:7" ht="26.4" x14ac:dyDescent="0.25">
      <c r="A3947" s="153" t="str">
        <f>+Identification!$C$4</f>
        <v>100000001</v>
      </c>
      <c r="B3947" s="153" t="s">
        <v>356</v>
      </c>
      <c r="C3947" s="50" t="s">
        <v>681</v>
      </c>
      <c r="D3947" s="89" t="str">
        <f t="shared" si="415"/>
        <v>TVTEL</v>
      </c>
      <c r="E3947" s="90">
        <f>HLOOKUP(D3947,Analytique_compte!$A$3:$S$4,2,FALSE)</f>
        <v>13</v>
      </c>
      <c r="F3947" s="90" t="str">
        <f t="shared" si="416"/>
        <v>Analytique_compte_PCP110_TVTEL</v>
      </c>
      <c r="G3947" s="154">
        <f t="shared" si="417"/>
        <v>0</v>
      </c>
    </row>
    <row r="3948" spans="1:7" ht="26.4" x14ac:dyDescent="0.25">
      <c r="A3948" s="153" t="str">
        <f>+Identification!$C$4</f>
        <v>100000001</v>
      </c>
      <c r="B3948" s="153" t="s">
        <v>356</v>
      </c>
      <c r="C3948" s="50" t="s">
        <v>682</v>
      </c>
      <c r="D3948" s="89" t="str">
        <f t="shared" si="415"/>
        <v>TVTEL</v>
      </c>
      <c r="E3948" s="90">
        <f>HLOOKUP(D3948,Analytique_compte!$A$3:$S$4,2,FALSE)</f>
        <v>13</v>
      </c>
      <c r="F3948" s="90" t="str">
        <f t="shared" si="416"/>
        <v>Analytique_compte_PCP111_TVTEL</v>
      </c>
      <c r="G3948" s="154">
        <f t="shared" si="417"/>
        <v>0</v>
      </c>
    </row>
    <row r="3949" spans="1:7" ht="26.4" x14ac:dyDescent="0.25">
      <c r="A3949" s="153" t="str">
        <f>+Identification!$C$4</f>
        <v>100000001</v>
      </c>
      <c r="B3949" s="153" t="s">
        <v>356</v>
      </c>
      <c r="C3949" s="50" t="s">
        <v>683</v>
      </c>
      <c r="D3949" s="89" t="str">
        <f t="shared" si="415"/>
        <v>TVTEL</v>
      </c>
      <c r="E3949" s="90">
        <f>HLOOKUP(D3949,Analytique_compte!$A$3:$S$4,2,FALSE)</f>
        <v>13</v>
      </c>
      <c r="F3949" s="90" t="str">
        <f t="shared" si="416"/>
        <v>Analytique_compte_PCP112_TVTEL</v>
      </c>
      <c r="G3949" s="154">
        <f t="shared" si="417"/>
        <v>0</v>
      </c>
    </row>
    <row r="3950" spans="1:7" ht="26.4" x14ac:dyDescent="0.25">
      <c r="A3950" s="153" t="str">
        <f>+Identification!$C$4</f>
        <v>100000001</v>
      </c>
      <c r="B3950" s="153" t="s">
        <v>356</v>
      </c>
      <c r="C3950" s="50" t="s">
        <v>684</v>
      </c>
      <c r="D3950" s="89" t="str">
        <f>+D3921</f>
        <v>TVTEL</v>
      </c>
      <c r="E3950" s="90">
        <f>HLOOKUP(D3950,Analytique_compte!$A$3:$S$4,2,FALSE)</f>
        <v>13</v>
      </c>
      <c r="F3950" s="90" t="str">
        <f t="shared" si="416"/>
        <v>Analytique_compte_PCP113_TVTEL</v>
      </c>
      <c r="G3950" s="154">
        <f t="shared" si="417"/>
        <v>0</v>
      </c>
    </row>
    <row r="3951" spans="1:7" ht="26.4" x14ac:dyDescent="0.25">
      <c r="A3951" s="153" t="str">
        <f>+Identification!$C$4</f>
        <v>100000001</v>
      </c>
      <c r="B3951" s="153" t="s">
        <v>356</v>
      </c>
      <c r="C3951" s="50" t="s">
        <v>685</v>
      </c>
      <c r="D3951" s="89" t="str">
        <f>+D3922</f>
        <v>TVTEL</v>
      </c>
      <c r="E3951" s="90">
        <f>HLOOKUP(D3951,Analytique_compte!$A$3:$S$4,2,FALSE)</f>
        <v>13</v>
      </c>
      <c r="F3951" s="90" t="str">
        <f t="shared" si="411"/>
        <v>Analytique_compte_PCP114_TVTEL</v>
      </c>
      <c r="G3951" s="154">
        <f t="shared" si="412"/>
        <v>0</v>
      </c>
    </row>
    <row r="3952" spans="1:7" ht="26.4" x14ac:dyDescent="0.25">
      <c r="A3952" s="153" t="str">
        <f>+Identification!$C$4</f>
        <v>100000001</v>
      </c>
      <c r="B3952" s="153" t="s">
        <v>356</v>
      </c>
      <c r="C3952" s="11" t="s">
        <v>266</v>
      </c>
      <c r="D3952" s="89" t="str">
        <f>+D3915</f>
        <v>TVTEL</v>
      </c>
      <c r="E3952" s="90">
        <f>HLOOKUP(D3952,Analytique_compte!$A$3:$S$4,2,FALSE)</f>
        <v>13</v>
      </c>
      <c r="F3952" s="90" t="str">
        <f t="shared" si="405"/>
        <v>Analytique_compte_pcptot_TVTEL</v>
      </c>
      <c r="G3952" s="154">
        <f t="shared" si="407"/>
        <v>0</v>
      </c>
    </row>
    <row r="3953" spans="1:7" ht="26.4" x14ac:dyDescent="0.25">
      <c r="A3953" s="153" t="str">
        <f>+Identification!$C$4</f>
        <v>100000001</v>
      </c>
      <c r="B3953" s="153" t="s">
        <v>356</v>
      </c>
      <c r="C3953" s="11" t="s">
        <v>342</v>
      </c>
      <c r="D3953" s="89" t="str">
        <f t="shared" si="406"/>
        <v>TVTEL</v>
      </c>
      <c r="E3953" s="90">
        <f>HLOOKUP(D3953,Analytique_compte!$A$3:$S$4,2,FALSE)</f>
        <v>13</v>
      </c>
      <c r="F3953" s="90" t="str">
        <f t="shared" si="405"/>
        <v>Analytique_compte_solde_TVTEL</v>
      </c>
      <c r="G3953" s="154">
        <f t="shared" si="407"/>
        <v>0</v>
      </c>
    </row>
    <row r="3954" spans="1:7" ht="26.4" x14ac:dyDescent="0.25">
      <c r="A3954" s="135" t="str">
        <f>+Identification!$C$4</f>
        <v>100000001</v>
      </c>
      <c r="B3954" s="135" t="s">
        <v>356</v>
      </c>
      <c r="C3954" s="92" t="s">
        <v>171</v>
      </c>
      <c r="D3954" s="91" t="s">
        <v>301</v>
      </c>
      <c r="E3954" s="93">
        <f>HLOOKUP(D3954,Analytique_compte!$A$3:$S$4,2,FALSE)</f>
        <v>14</v>
      </c>
      <c r="F3954" s="93" t="str">
        <f t="shared" si="405"/>
        <v>Analytique_compte_PCC1_Prestations_AUTRES</v>
      </c>
      <c r="G3954" s="143">
        <f t="shared" si="407"/>
        <v>0</v>
      </c>
    </row>
    <row r="3955" spans="1:7" ht="26.4" x14ac:dyDescent="0.25">
      <c r="A3955" s="153" t="str">
        <f>+Identification!$C$4</f>
        <v>100000001</v>
      </c>
      <c r="B3955" s="153" t="s">
        <v>356</v>
      </c>
      <c r="C3955" s="11" t="s">
        <v>172</v>
      </c>
      <c r="D3955" s="89" t="str">
        <f>+D3954</f>
        <v>Prestations_AUTRES</v>
      </c>
      <c r="E3955" s="90">
        <f>HLOOKUP(D3955,Analytique_compte!$A$3:$S$4,2,FALSE)</f>
        <v>14</v>
      </c>
      <c r="F3955" s="90" t="str">
        <f t="shared" si="405"/>
        <v>Analytique_compte_PCC2_Prestations_AUTRES</v>
      </c>
      <c r="G3955" s="154">
        <f t="shared" si="407"/>
        <v>0</v>
      </c>
    </row>
    <row r="3956" spans="1:7" ht="26.4" x14ac:dyDescent="0.25">
      <c r="A3956" s="153" t="str">
        <f>+Identification!$C$4</f>
        <v>100000001</v>
      </c>
      <c r="B3956" s="153" t="s">
        <v>356</v>
      </c>
      <c r="C3956" s="11" t="s">
        <v>173</v>
      </c>
      <c r="D3956" s="89" t="str">
        <f t="shared" ref="D3956:D4019" si="418">+D3955</f>
        <v>Prestations_AUTRES</v>
      </c>
      <c r="E3956" s="90">
        <f>HLOOKUP(D3956,Analytique_compte!$A$3:$S$4,2,FALSE)</f>
        <v>14</v>
      </c>
      <c r="F3956" s="90" t="str">
        <f t="shared" si="405"/>
        <v>Analytique_compte_PCC3_Prestations_AUTRES</v>
      </c>
      <c r="G3956" s="154">
        <f t="shared" si="407"/>
        <v>0</v>
      </c>
    </row>
    <row r="3957" spans="1:7" ht="26.4" x14ac:dyDescent="0.25">
      <c r="A3957" s="153" t="str">
        <f>+Identification!$C$4</f>
        <v>100000001</v>
      </c>
      <c r="B3957" s="153" t="s">
        <v>356</v>
      </c>
      <c r="C3957" s="11" t="s">
        <v>174</v>
      </c>
      <c r="D3957" s="89" t="str">
        <f t="shared" si="418"/>
        <v>Prestations_AUTRES</v>
      </c>
      <c r="E3957" s="90">
        <f>HLOOKUP(D3957,Analytique_compte!$A$3:$S$4,2,FALSE)</f>
        <v>14</v>
      </c>
      <c r="F3957" s="90" t="str">
        <f t="shared" si="405"/>
        <v>Analytique_compte_PCC4_Prestations_AUTRES</v>
      </c>
      <c r="G3957" s="154">
        <f t="shared" si="407"/>
        <v>0</v>
      </c>
    </row>
    <row r="3958" spans="1:7" ht="26.4" x14ac:dyDescent="0.25">
      <c r="A3958" s="153" t="str">
        <f>+Identification!$C$4</f>
        <v>100000001</v>
      </c>
      <c r="B3958" s="153" t="s">
        <v>356</v>
      </c>
      <c r="C3958" s="11" t="s">
        <v>175</v>
      </c>
      <c r="D3958" s="89" t="str">
        <f t="shared" si="418"/>
        <v>Prestations_AUTRES</v>
      </c>
      <c r="E3958" s="90">
        <f>HLOOKUP(D3958,Analytique_compte!$A$3:$S$4,2,FALSE)</f>
        <v>14</v>
      </c>
      <c r="F3958" s="90" t="str">
        <f t="shared" si="405"/>
        <v>Analytique_compte_PCC5_Prestations_AUTRES</v>
      </c>
      <c r="G3958" s="154">
        <f t="shared" si="407"/>
        <v>0</v>
      </c>
    </row>
    <row r="3959" spans="1:7" ht="26.4" x14ac:dyDescent="0.25">
      <c r="A3959" s="153" t="str">
        <f>+Identification!$C$4</f>
        <v>100000001</v>
      </c>
      <c r="B3959" s="153" t="s">
        <v>356</v>
      </c>
      <c r="C3959" s="11" t="s">
        <v>176</v>
      </c>
      <c r="D3959" s="89" t="str">
        <f t="shared" si="418"/>
        <v>Prestations_AUTRES</v>
      </c>
      <c r="E3959" s="90">
        <f>HLOOKUP(D3959,Analytique_compte!$A$3:$S$4,2,FALSE)</f>
        <v>14</v>
      </c>
      <c r="F3959" s="90" t="str">
        <f t="shared" si="405"/>
        <v>Analytique_compte_PCC6_Prestations_AUTRES</v>
      </c>
      <c r="G3959" s="154">
        <f t="shared" si="407"/>
        <v>0</v>
      </c>
    </row>
    <row r="3960" spans="1:7" ht="26.4" x14ac:dyDescent="0.25">
      <c r="A3960" s="153" t="str">
        <f>+Identification!$C$4</f>
        <v>100000001</v>
      </c>
      <c r="B3960" s="153" t="s">
        <v>356</v>
      </c>
      <c r="C3960" s="11" t="s">
        <v>177</v>
      </c>
      <c r="D3960" s="89" t="str">
        <f t="shared" si="418"/>
        <v>Prestations_AUTRES</v>
      </c>
      <c r="E3960" s="90">
        <f>HLOOKUP(D3960,Analytique_compte!$A$3:$S$4,2,FALSE)</f>
        <v>14</v>
      </c>
      <c r="F3960" s="90" t="str">
        <f t="shared" si="405"/>
        <v>Analytique_compte_PCC7_Prestations_AUTRES</v>
      </c>
      <c r="G3960" s="154">
        <f t="shared" si="407"/>
        <v>0</v>
      </c>
    </row>
    <row r="3961" spans="1:7" ht="26.4" x14ac:dyDescent="0.25">
      <c r="A3961" s="153" t="str">
        <f>+Identification!$C$4</f>
        <v>100000001</v>
      </c>
      <c r="B3961" s="153" t="s">
        <v>356</v>
      </c>
      <c r="C3961" s="11" t="s">
        <v>178</v>
      </c>
      <c r="D3961" s="89" t="str">
        <f t="shared" si="418"/>
        <v>Prestations_AUTRES</v>
      </c>
      <c r="E3961" s="90">
        <f>HLOOKUP(D3961,Analytique_compte!$A$3:$S$4,2,FALSE)</f>
        <v>14</v>
      </c>
      <c r="F3961" s="90" t="str">
        <f t="shared" si="405"/>
        <v>Analytique_compte_PCC8_Prestations_AUTRES</v>
      </c>
      <c r="G3961" s="154">
        <f t="shared" si="407"/>
        <v>0</v>
      </c>
    </row>
    <row r="3962" spans="1:7" ht="26.4" x14ac:dyDescent="0.25">
      <c r="A3962" s="153" t="str">
        <f>+Identification!$C$4</f>
        <v>100000001</v>
      </c>
      <c r="B3962" s="153" t="s">
        <v>356</v>
      </c>
      <c r="C3962" s="11" t="s">
        <v>179</v>
      </c>
      <c r="D3962" s="89" t="str">
        <f t="shared" si="418"/>
        <v>Prestations_AUTRES</v>
      </c>
      <c r="E3962" s="90">
        <f>HLOOKUP(D3962,Analytique_compte!$A$3:$S$4,2,FALSE)</f>
        <v>14</v>
      </c>
      <c r="F3962" s="90" t="str">
        <f t="shared" si="405"/>
        <v>Analytique_compte_PCC9_Prestations_AUTRES</v>
      </c>
      <c r="G3962" s="154">
        <f t="shared" si="407"/>
        <v>0</v>
      </c>
    </row>
    <row r="3963" spans="1:7" ht="26.4" x14ac:dyDescent="0.25">
      <c r="A3963" s="153" t="str">
        <f>+Identification!$C$4</f>
        <v>100000001</v>
      </c>
      <c r="B3963" s="153" t="s">
        <v>356</v>
      </c>
      <c r="C3963" s="11" t="s">
        <v>180</v>
      </c>
      <c r="D3963" s="89" t="str">
        <f t="shared" si="418"/>
        <v>Prestations_AUTRES</v>
      </c>
      <c r="E3963" s="90">
        <f>HLOOKUP(D3963,Analytique_compte!$A$3:$S$4,2,FALSE)</f>
        <v>14</v>
      </c>
      <c r="F3963" s="90" t="str">
        <f t="shared" si="405"/>
        <v>Analytique_compte_PCC10_Prestations_AUTRES</v>
      </c>
      <c r="G3963" s="154">
        <f t="shared" si="407"/>
        <v>0</v>
      </c>
    </row>
    <row r="3964" spans="1:7" ht="26.4" x14ac:dyDescent="0.25">
      <c r="A3964" s="153" t="str">
        <f>+Identification!$C$4</f>
        <v>100000001</v>
      </c>
      <c r="B3964" s="153" t="s">
        <v>356</v>
      </c>
      <c r="C3964" s="11" t="s">
        <v>181</v>
      </c>
      <c r="D3964" s="89" t="str">
        <f t="shared" si="418"/>
        <v>Prestations_AUTRES</v>
      </c>
      <c r="E3964" s="90">
        <f>HLOOKUP(D3964,Analytique_compte!$A$3:$S$4,2,FALSE)</f>
        <v>14</v>
      </c>
      <c r="F3964" s="90" t="str">
        <f t="shared" si="405"/>
        <v>Analytique_compte_PCC11_Prestations_AUTRES</v>
      </c>
      <c r="G3964" s="154">
        <f t="shared" si="407"/>
        <v>0</v>
      </c>
    </row>
    <row r="3965" spans="1:7" ht="26.4" x14ac:dyDescent="0.25">
      <c r="A3965" s="153" t="str">
        <f>+Identification!$C$4</f>
        <v>100000001</v>
      </c>
      <c r="B3965" s="153" t="s">
        <v>356</v>
      </c>
      <c r="C3965" s="11" t="s">
        <v>182</v>
      </c>
      <c r="D3965" s="89" t="str">
        <f t="shared" si="418"/>
        <v>Prestations_AUTRES</v>
      </c>
      <c r="E3965" s="90">
        <f>HLOOKUP(D3965,Analytique_compte!$A$3:$S$4,2,FALSE)</f>
        <v>14</v>
      </c>
      <c r="F3965" s="90" t="str">
        <f t="shared" si="405"/>
        <v>Analytique_compte_PCC12_Prestations_AUTRES</v>
      </c>
      <c r="G3965" s="154">
        <f t="shared" si="407"/>
        <v>0</v>
      </c>
    </row>
    <row r="3966" spans="1:7" ht="26.4" x14ac:dyDescent="0.25">
      <c r="A3966" s="153" t="str">
        <f>+Identification!$C$4</f>
        <v>100000001</v>
      </c>
      <c r="B3966" s="153" t="s">
        <v>356</v>
      </c>
      <c r="C3966" s="11" t="s">
        <v>183</v>
      </c>
      <c r="D3966" s="89" t="str">
        <f t="shared" si="418"/>
        <v>Prestations_AUTRES</v>
      </c>
      <c r="E3966" s="90">
        <f>HLOOKUP(D3966,Analytique_compte!$A$3:$S$4,2,FALSE)</f>
        <v>14</v>
      </c>
      <c r="F3966" s="90" t="str">
        <f t="shared" si="405"/>
        <v>Analytique_compte_PCC13_Prestations_AUTRES</v>
      </c>
      <c r="G3966" s="154">
        <f t="shared" si="407"/>
        <v>0</v>
      </c>
    </row>
    <row r="3967" spans="1:7" ht="26.4" x14ac:dyDescent="0.25">
      <c r="A3967" s="153" t="str">
        <f>+Identification!$C$4</f>
        <v>100000001</v>
      </c>
      <c r="B3967" s="153" t="s">
        <v>356</v>
      </c>
      <c r="C3967" s="11" t="s">
        <v>184</v>
      </c>
      <c r="D3967" s="89" t="str">
        <f t="shared" si="418"/>
        <v>Prestations_AUTRES</v>
      </c>
      <c r="E3967" s="90">
        <f>HLOOKUP(D3967,Analytique_compte!$A$3:$S$4,2,FALSE)</f>
        <v>14</v>
      </c>
      <c r="F3967" s="90" t="str">
        <f t="shared" si="405"/>
        <v>Analytique_compte_PCC14_Prestations_AUTRES</v>
      </c>
      <c r="G3967" s="154">
        <f t="shared" si="407"/>
        <v>0</v>
      </c>
    </row>
    <row r="3968" spans="1:7" ht="26.4" x14ac:dyDescent="0.25">
      <c r="A3968" s="153" t="str">
        <f>+Identification!$C$4</f>
        <v>100000001</v>
      </c>
      <c r="B3968" s="153" t="s">
        <v>356</v>
      </c>
      <c r="C3968" s="11" t="s">
        <v>185</v>
      </c>
      <c r="D3968" s="89" t="str">
        <f t="shared" si="418"/>
        <v>Prestations_AUTRES</v>
      </c>
      <c r="E3968" s="90">
        <f>HLOOKUP(D3968,Analytique_compte!$A$3:$S$4,2,FALSE)</f>
        <v>14</v>
      </c>
      <c r="F3968" s="90" t="str">
        <f t="shared" si="405"/>
        <v>Analytique_compte_PCC15_Prestations_AUTRES</v>
      </c>
      <c r="G3968" s="154">
        <f t="shared" si="407"/>
        <v>0</v>
      </c>
    </row>
    <row r="3969" spans="1:7" ht="26.4" x14ac:dyDescent="0.25">
      <c r="A3969" s="153" t="str">
        <f>+Identification!$C$4</f>
        <v>100000001</v>
      </c>
      <c r="B3969" s="153" t="s">
        <v>356</v>
      </c>
      <c r="C3969" s="11" t="s">
        <v>186</v>
      </c>
      <c r="D3969" s="89" t="str">
        <f t="shared" si="418"/>
        <v>Prestations_AUTRES</v>
      </c>
      <c r="E3969" s="90">
        <f>HLOOKUP(D3969,Analytique_compte!$A$3:$S$4,2,FALSE)</f>
        <v>14</v>
      </c>
      <c r="F3969" s="90" t="str">
        <f t="shared" si="405"/>
        <v>Analytique_compte_PCC16_Prestations_AUTRES</v>
      </c>
      <c r="G3969" s="154">
        <f t="shared" si="407"/>
        <v>0</v>
      </c>
    </row>
    <row r="3970" spans="1:7" ht="26.4" x14ac:dyDescent="0.25">
      <c r="A3970" s="153" t="str">
        <f>+Identification!$C$4</f>
        <v>100000001</v>
      </c>
      <c r="B3970" s="153" t="s">
        <v>356</v>
      </c>
      <c r="C3970" s="11" t="s">
        <v>187</v>
      </c>
      <c r="D3970" s="89" t="str">
        <f t="shared" si="418"/>
        <v>Prestations_AUTRES</v>
      </c>
      <c r="E3970" s="90">
        <f>HLOOKUP(D3970,Analytique_compte!$A$3:$S$4,2,FALSE)</f>
        <v>14</v>
      </c>
      <c r="F3970" s="90" t="str">
        <f t="shared" ref="F3970:F4033" si="419">CONCATENATE(B3970,"_",C3970,"_",D3970)</f>
        <v>Analytique_compte_PCC17_Prestations_AUTRES</v>
      </c>
      <c r="G3970" s="154">
        <f t="shared" si="407"/>
        <v>0</v>
      </c>
    </row>
    <row r="3971" spans="1:7" ht="26.4" x14ac:dyDescent="0.25">
      <c r="A3971" s="153" t="str">
        <f>+Identification!$C$4</f>
        <v>100000001</v>
      </c>
      <c r="B3971" s="153" t="s">
        <v>356</v>
      </c>
      <c r="C3971" s="11" t="s">
        <v>188</v>
      </c>
      <c r="D3971" s="89" t="str">
        <f t="shared" si="418"/>
        <v>Prestations_AUTRES</v>
      </c>
      <c r="E3971" s="90">
        <f>HLOOKUP(D3971,Analytique_compte!$A$3:$S$4,2,FALSE)</f>
        <v>14</v>
      </c>
      <c r="F3971" s="90" t="str">
        <f t="shared" si="419"/>
        <v>Analytique_compte_PCC18_Prestations_AUTRES</v>
      </c>
      <c r="G3971" s="154">
        <f t="shared" si="407"/>
        <v>0</v>
      </c>
    </row>
    <row r="3972" spans="1:7" ht="26.4" x14ac:dyDescent="0.25">
      <c r="A3972" s="153" t="str">
        <f>+Identification!$C$4</f>
        <v>100000001</v>
      </c>
      <c r="B3972" s="153" t="s">
        <v>356</v>
      </c>
      <c r="C3972" s="11" t="s">
        <v>189</v>
      </c>
      <c r="D3972" s="89" t="str">
        <f t="shared" si="418"/>
        <v>Prestations_AUTRES</v>
      </c>
      <c r="E3972" s="90">
        <f>HLOOKUP(D3972,Analytique_compte!$A$3:$S$4,2,FALSE)</f>
        <v>14</v>
      </c>
      <c r="F3972" s="90" t="str">
        <f t="shared" si="419"/>
        <v>Analytique_compte_PCC19_Prestations_AUTRES</v>
      </c>
      <c r="G3972" s="154">
        <f t="shared" si="407"/>
        <v>0</v>
      </c>
    </row>
    <row r="3973" spans="1:7" ht="26.4" x14ac:dyDescent="0.25">
      <c r="A3973" s="153" t="str">
        <f>+Identification!$C$4</f>
        <v>100000001</v>
      </c>
      <c r="B3973" s="153" t="s">
        <v>356</v>
      </c>
      <c r="C3973" s="11" t="s">
        <v>190</v>
      </c>
      <c r="D3973" s="89" t="str">
        <f t="shared" si="418"/>
        <v>Prestations_AUTRES</v>
      </c>
      <c r="E3973" s="90">
        <f>HLOOKUP(D3973,Analytique_compte!$A$3:$S$4,2,FALSE)</f>
        <v>14</v>
      </c>
      <c r="F3973" s="90" t="str">
        <f t="shared" si="419"/>
        <v>Analytique_compte_PCC20_Prestations_AUTRES</v>
      </c>
      <c r="G3973" s="154">
        <f t="shared" si="407"/>
        <v>0</v>
      </c>
    </row>
    <row r="3974" spans="1:7" ht="26.4" x14ac:dyDescent="0.25">
      <c r="A3974" s="153" t="str">
        <f>+Identification!$C$4</f>
        <v>100000001</v>
      </c>
      <c r="B3974" s="153" t="s">
        <v>356</v>
      </c>
      <c r="C3974" s="11" t="s">
        <v>191</v>
      </c>
      <c r="D3974" s="89" t="str">
        <f t="shared" si="418"/>
        <v>Prestations_AUTRES</v>
      </c>
      <c r="E3974" s="90">
        <f>HLOOKUP(D3974,Analytique_compte!$A$3:$S$4,2,FALSE)</f>
        <v>14</v>
      </c>
      <c r="F3974" s="90" t="str">
        <f t="shared" si="419"/>
        <v>Analytique_compte_PCC21_Prestations_AUTRES</v>
      </c>
      <c r="G3974" s="154">
        <f t="shared" si="407"/>
        <v>0</v>
      </c>
    </row>
    <row r="3975" spans="1:7" ht="26.4" x14ac:dyDescent="0.25">
      <c r="A3975" s="153" t="str">
        <f>+Identification!$C$4</f>
        <v>100000001</v>
      </c>
      <c r="B3975" s="153" t="s">
        <v>356</v>
      </c>
      <c r="C3975" s="11" t="s">
        <v>192</v>
      </c>
      <c r="D3975" s="89" t="str">
        <f t="shared" si="418"/>
        <v>Prestations_AUTRES</v>
      </c>
      <c r="E3975" s="90">
        <f>HLOOKUP(D3975,Analytique_compte!$A$3:$S$4,2,FALSE)</f>
        <v>14</v>
      </c>
      <c r="F3975" s="90" t="str">
        <f t="shared" si="419"/>
        <v>Analytique_compte_PCC22_Prestations_AUTRES</v>
      </c>
      <c r="G3975" s="154">
        <f t="shared" si="407"/>
        <v>0</v>
      </c>
    </row>
    <row r="3976" spans="1:7" ht="26.4" x14ac:dyDescent="0.25">
      <c r="A3976" s="153" t="str">
        <f>+Identification!$C$4</f>
        <v>100000001</v>
      </c>
      <c r="B3976" s="153" t="s">
        <v>356</v>
      </c>
      <c r="C3976" s="11" t="s">
        <v>193</v>
      </c>
      <c r="D3976" s="89" t="str">
        <f t="shared" si="418"/>
        <v>Prestations_AUTRES</v>
      </c>
      <c r="E3976" s="90">
        <f>HLOOKUP(D3976,Analytique_compte!$A$3:$S$4,2,FALSE)</f>
        <v>14</v>
      </c>
      <c r="F3976" s="90" t="str">
        <f t="shared" si="419"/>
        <v>Analytique_compte_PCC23_Prestations_AUTRES</v>
      </c>
      <c r="G3976" s="154">
        <f t="shared" si="407"/>
        <v>0</v>
      </c>
    </row>
    <row r="3977" spans="1:7" ht="26.4" x14ac:dyDescent="0.25">
      <c r="A3977" s="153" t="str">
        <f>+Identification!$C$4</f>
        <v>100000001</v>
      </c>
      <c r="B3977" s="153" t="s">
        <v>356</v>
      </c>
      <c r="C3977" s="11" t="s">
        <v>194</v>
      </c>
      <c r="D3977" s="89" t="str">
        <f t="shared" si="418"/>
        <v>Prestations_AUTRES</v>
      </c>
      <c r="E3977" s="90">
        <f>HLOOKUP(D3977,Analytique_compte!$A$3:$S$4,2,FALSE)</f>
        <v>14</v>
      </c>
      <c r="F3977" s="90" t="str">
        <f t="shared" si="419"/>
        <v>Analytique_compte_PCC24_Prestations_AUTRES</v>
      </c>
      <c r="G3977" s="154">
        <f t="shared" si="407"/>
        <v>0</v>
      </c>
    </row>
    <row r="3978" spans="1:7" ht="26.4" x14ac:dyDescent="0.25">
      <c r="A3978" s="153" t="str">
        <f>+Identification!$C$4</f>
        <v>100000001</v>
      </c>
      <c r="B3978" s="153" t="s">
        <v>356</v>
      </c>
      <c r="C3978" s="11" t="s">
        <v>195</v>
      </c>
      <c r="D3978" s="89" t="str">
        <f t="shared" si="418"/>
        <v>Prestations_AUTRES</v>
      </c>
      <c r="E3978" s="90">
        <f>HLOOKUP(D3978,Analytique_compte!$A$3:$S$4,2,FALSE)</f>
        <v>14</v>
      </c>
      <c r="F3978" s="90" t="str">
        <f t="shared" si="419"/>
        <v>Analytique_compte_PCC25_Prestations_AUTRES</v>
      </c>
      <c r="G3978" s="154">
        <f t="shared" si="407"/>
        <v>0</v>
      </c>
    </row>
    <row r="3979" spans="1:7" ht="26.4" x14ac:dyDescent="0.25">
      <c r="A3979" s="153" t="str">
        <f>+Identification!$C$4</f>
        <v>100000001</v>
      </c>
      <c r="B3979" s="153" t="s">
        <v>356</v>
      </c>
      <c r="C3979" s="11" t="s">
        <v>196</v>
      </c>
      <c r="D3979" s="89" t="str">
        <f t="shared" si="418"/>
        <v>Prestations_AUTRES</v>
      </c>
      <c r="E3979" s="90">
        <f>HLOOKUP(D3979,Analytique_compte!$A$3:$S$4,2,FALSE)</f>
        <v>14</v>
      </c>
      <c r="F3979" s="90" t="str">
        <f t="shared" si="419"/>
        <v>Analytique_compte_PCC26_Prestations_AUTRES</v>
      </c>
      <c r="G3979" s="154">
        <f t="shared" si="407"/>
        <v>0</v>
      </c>
    </row>
    <row r="3980" spans="1:7" ht="26.4" x14ac:dyDescent="0.25">
      <c r="A3980" s="153" t="str">
        <f>+Identification!$C$4</f>
        <v>100000001</v>
      </c>
      <c r="B3980" s="153" t="s">
        <v>356</v>
      </c>
      <c r="C3980" s="11" t="s">
        <v>197</v>
      </c>
      <c r="D3980" s="89" t="str">
        <f t="shared" si="418"/>
        <v>Prestations_AUTRES</v>
      </c>
      <c r="E3980" s="90">
        <f>HLOOKUP(D3980,Analytique_compte!$A$3:$S$4,2,FALSE)</f>
        <v>14</v>
      </c>
      <c r="F3980" s="90" t="str">
        <f t="shared" si="419"/>
        <v>Analytique_compte_PCC27_Prestations_AUTRES</v>
      </c>
      <c r="G3980" s="154">
        <f t="shared" si="407"/>
        <v>0</v>
      </c>
    </row>
    <row r="3981" spans="1:7" ht="26.4" x14ac:dyDescent="0.25">
      <c r="A3981" s="153" t="str">
        <f>+Identification!$C$4</f>
        <v>100000001</v>
      </c>
      <c r="B3981" s="153" t="s">
        <v>356</v>
      </c>
      <c r="C3981" s="11" t="s">
        <v>198</v>
      </c>
      <c r="D3981" s="89" t="str">
        <f t="shared" si="418"/>
        <v>Prestations_AUTRES</v>
      </c>
      <c r="E3981" s="90">
        <f>HLOOKUP(D3981,Analytique_compte!$A$3:$S$4,2,FALSE)</f>
        <v>14</v>
      </c>
      <c r="F3981" s="90" t="str">
        <f t="shared" si="419"/>
        <v>Analytique_compte_PCC28_Prestations_AUTRES</v>
      </c>
      <c r="G3981" s="154">
        <f t="shared" si="407"/>
        <v>0</v>
      </c>
    </row>
    <row r="3982" spans="1:7" ht="26.4" x14ac:dyDescent="0.25">
      <c r="A3982" s="153" t="str">
        <f>+Identification!$C$4</f>
        <v>100000001</v>
      </c>
      <c r="B3982" s="153" t="s">
        <v>356</v>
      </c>
      <c r="C3982" s="11" t="s">
        <v>199</v>
      </c>
      <c r="D3982" s="89" t="str">
        <f t="shared" si="418"/>
        <v>Prestations_AUTRES</v>
      </c>
      <c r="E3982" s="90">
        <f>HLOOKUP(D3982,Analytique_compte!$A$3:$S$4,2,FALSE)</f>
        <v>14</v>
      </c>
      <c r="F3982" s="90" t="str">
        <f t="shared" si="419"/>
        <v>Analytique_compte_PCC29_Prestations_AUTRES</v>
      </c>
      <c r="G3982" s="154">
        <f t="shared" si="407"/>
        <v>0</v>
      </c>
    </row>
    <row r="3983" spans="1:7" ht="26.4" x14ac:dyDescent="0.25">
      <c r="A3983" s="153" t="str">
        <f>+Identification!$C$4</f>
        <v>100000001</v>
      </c>
      <c r="B3983" s="153" t="s">
        <v>356</v>
      </c>
      <c r="C3983" s="11" t="s">
        <v>200</v>
      </c>
      <c r="D3983" s="89" t="str">
        <f t="shared" si="418"/>
        <v>Prestations_AUTRES</v>
      </c>
      <c r="E3983" s="90">
        <f>HLOOKUP(D3983,Analytique_compte!$A$3:$S$4,2,FALSE)</f>
        <v>14</v>
      </c>
      <c r="F3983" s="90" t="str">
        <f t="shared" si="419"/>
        <v>Analytique_compte_PCC30_Prestations_AUTRES</v>
      </c>
      <c r="G3983" s="154">
        <f t="shared" si="407"/>
        <v>0</v>
      </c>
    </row>
    <row r="3984" spans="1:7" ht="26.4" x14ac:dyDescent="0.25">
      <c r="A3984" s="153" t="str">
        <f>+Identification!$C$4</f>
        <v>100000001</v>
      </c>
      <c r="B3984" s="153" t="s">
        <v>356</v>
      </c>
      <c r="C3984" s="11" t="s">
        <v>201</v>
      </c>
      <c r="D3984" s="89" t="str">
        <f t="shared" si="418"/>
        <v>Prestations_AUTRES</v>
      </c>
      <c r="E3984" s="90">
        <f>HLOOKUP(D3984,Analytique_compte!$A$3:$S$4,2,FALSE)</f>
        <v>14</v>
      </c>
      <c r="F3984" s="90" t="str">
        <f t="shared" si="419"/>
        <v>Analytique_compte_PCC31_Prestations_AUTRES</v>
      </c>
      <c r="G3984" s="154">
        <f t="shared" si="407"/>
        <v>0</v>
      </c>
    </row>
    <row r="3985" spans="1:7" ht="26.4" x14ac:dyDescent="0.25">
      <c r="A3985" s="153" t="str">
        <f>+Identification!$C$4</f>
        <v>100000001</v>
      </c>
      <c r="B3985" s="153" t="s">
        <v>356</v>
      </c>
      <c r="C3985" s="11" t="s">
        <v>202</v>
      </c>
      <c r="D3985" s="89" t="str">
        <f t="shared" si="418"/>
        <v>Prestations_AUTRES</v>
      </c>
      <c r="E3985" s="90">
        <f>HLOOKUP(D3985,Analytique_compte!$A$3:$S$4,2,FALSE)</f>
        <v>14</v>
      </c>
      <c r="F3985" s="90" t="str">
        <f t="shared" si="419"/>
        <v>Analytique_compte_PCC32_Prestations_AUTRES</v>
      </c>
      <c r="G3985" s="154">
        <f t="shared" si="407"/>
        <v>0</v>
      </c>
    </row>
    <row r="3986" spans="1:7" ht="26.4" x14ac:dyDescent="0.25">
      <c r="A3986" s="153" t="str">
        <f>+Identification!$C$4</f>
        <v>100000001</v>
      </c>
      <c r="B3986" s="153" t="s">
        <v>356</v>
      </c>
      <c r="C3986" s="11" t="s">
        <v>203</v>
      </c>
      <c r="D3986" s="89" t="str">
        <f t="shared" si="418"/>
        <v>Prestations_AUTRES</v>
      </c>
      <c r="E3986" s="90">
        <f>HLOOKUP(D3986,Analytique_compte!$A$3:$S$4,2,FALSE)</f>
        <v>14</v>
      </c>
      <c r="F3986" s="90" t="str">
        <f t="shared" si="419"/>
        <v>Analytique_compte_PCC33_Prestations_AUTRES</v>
      </c>
      <c r="G3986" s="154">
        <f t="shared" si="407"/>
        <v>0</v>
      </c>
    </row>
    <row r="3987" spans="1:7" ht="26.4" x14ac:dyDescent="0.25">
      <c r="A3987" s="153" t="str">
        <f>+Identification!$C$4</f>
        <v>100000001</v>
      </c>
      <c r="B3987" s="153" t="s">
        <v>356</v>
      </c>
      <c r="C3987" s="11" t="s">
        <v>204</v>
      </c>
      <c r="D3987" s="89" t="str">
        <f t="shared" si="418"/>
        <v>Prestations_AUTRES</v>
      </c>
      <c r="E3987" s="90">
        <f>HLOOKUP(D3987,Analytique_compte!$A$3:$S$4,2,FALSE)</f>
        <v>14</v>
      </c>
      <c r="F3987" s="90" t="str">
        <f t="shared" si="419"/>
        <v>Analytique_compte_PCC34_Prestations_AUTRES</v>
      </c>
      <c r="G3987" s="154">
        <f t="shared" si="407"/>
        <v>0</v>
      </c>
    </row>
    <row r="3988" spans="1:7" ht="26.4" x14ac:dyDescent="0.25">
      <c r="A3988" s="153" t="str">
        <f>+Identification!$C$4</f>
        <v>100000001</v>
      </c>
      <c r="B3988" s="153" t="s">
        <v>356</v>
      </c>
      <c r="C3988" s="11" t="s">
        <v>205</v>
      </c>
      <c r="D3988" s="89" t="str">
        <f t="shared" si="418"/>
        <v>Prestations_AUTRES</v>
      </c>
      <c r="E3988" s="90">
        <f>HLOOKUP(D3988,Analytique_compte!$A$3:$S$4,2,FALSE)</f>
        <v>14</v>
      </c>
      <c r="F3988" s="90" t="str">
        <f t="shared" si="419"/>
        <v>Analytique_compte_PCC35_Prestations_AUTRES</v>
      </c>
      <c r="G3988" s="154">
        <f t="shared" ref="G3988:G4067" si="420">VLOOKUP(C3988,ana_compte,E3988,FALSE)</f>
        <v>0</v>
      </c>
    </row>
    <row r="3989" spans="1:7" ht="26.4" x14ac:dyDescent="0.25">
      <c r="A3989" s="153" t="str">
        <f>+Identification!$C$4</f>
        <v>100000001</v>
      </c>
      <c r="B3989" s="153" t="s">
        <v>356</v>
      </c>
      <c r="C3989" s="11" t="s">
        <v>206</v>
      </c>
      <c r="D3989" s="89" t="str">
        <f t="shared" si="418"/>
        <v>Prestations_AUTRES</v>
      </c>
      <c r="E3989" s="90">
        <f>HLOOKUP(D3989,Analytique_compte!$A$3:$S$4,2,FALSE)</f>
        <v>14</v>
      </c>
      <c r="F3989" s="90" t="str">
        <f t="shared" si="419"/>
        <v>Analytique_compte_PCC36_Prestations_AUTRES</v>
      </c>
      <c r="G3989" s="154">
        <f t="shared" si="420"/>
        <v>0</v>
      </c>
    </row>
    <row r="3990" spans="1:7" ht="26.4" x14ac:dyDescent="0.25">
      <c r="A3990" s="153" t="str">
        <f>+Identification!$C$4</f>
        <v>100000001</v>
      </c>
      <c r="B3990" s="153" t="s">
        <v>356</v>
      </c>
      <c r="C3990" s="11" t="s">
        <v>207</v>
      </c>
      <c r="D3990" s="89" t="str">
        <f t="shared" si="418"/>
        <v>Prestations_AUTRES</v>
      </c>
      <c r="E3990" s="90">
        <f>HLOOKUP(D3990,Analytique_compte!$A$3:$S$4,2,FALSE)</f>
        <v>14</v>
      </c>
      <c r="F3990" s="90" t="str">
        <f t="shared" si="419"/>
        <v>Analytique_compte_PCC37_Prestations_AUTRES</v>
      </c>
      <c r="G3990" s="154">
        <f t="shared" si="420"/>
        <v>0</v>
      </c>
    </row>
    <row r="3991" spans="1:7" ht="26.4" x14ac:dyDescent="0.25">
      <c r="A3991" s="153" t="str">
        <f>+Identification!$C$4</f>
        <v>100000001</v>
      </c>
      <c r="B3991" s="153" t="s">
        <v>356</v>
      </c>
      <c r="C3991" s="11" t="s">
        <v>208</v>
      </c>
      <c r="D3991" s="89" t="str">
        <f t="shared" si="418"/>
        <v>Prestations_AUTRES</v>
      </c>
      <c r="E3991" s="90">
        <f>HLOOKUP(D3991,Analytique_compte!$A$3:$S$4,2,FALSE)</f>
        <v>14</v>
      </c>
      <c r="F3991" s="90" t="str">
        <f t="shared" si="419"/>
        <v>Analytique_compte_PCC38_Prestations_AUTRES</v>
      </c>
      <c r="G3991" s="154">
        <f t="shared" si="420"/>
        <v>0</v>
      </c>
    </row>
    <row r="3992" spans="1:7" ht="26.4" x14ac:dyDescent="0.25">
      <c r="A3992" s="153" t="str">
        <f>+Identification!$C$4</f>
        <v>100000001</v>
      </c>
      <c r="B3992" s="153" t="s">
        <v>356</v>
      </c>
      <c r="C3992" s="11" t="s">
        <v>209</v>
      </c>
      <c r="D3992" s="89" t="str">
        <f t="shared" si="418"/>
        <v>Prestations_AUTRES</v>
      </c>
      <c r="E3992" s="90">
        <f>HLOOKUP(D3992,Analytique_compte!$A$3:$S$4,2,FALSE)</f>
        <v>14</v>
      </c>
      <c r="F3992" s="90" t="str">
        <f t="shared" si="419"/>
        <v>Analytique_compte_PCC39_Prestations_AUTRES</v>
      </c>
      <c r="G3992" s="154">
        <f t="shared" si="420"/>
        <v>0</v>
      </c>
    </row>
    <row r="3993" spans="1:7" ht="26.4" x14ac:dyDescent="0.25">
      <c r="A3993" s="153" t="str">
        <f>+Identification!$C$4</f>
        <v>100000001</v>
      </c>
      <c r="B3993" s="153" t="s">
        <v>356</v>
      </c>
      <c r="C3993" s="11" t="s">
        <v>210</v>
      </c>
      <c r="D3993" s="89" t="str">
        <f t="shared" si="418"/>
        <v>Prestations_AUTRES</v>
      </c>
      <c r="E3993" s="90">
        <f>HLOOKUP(D3993,Analytique_compte!$A$3:$S$4,2,FALSE)</f>
        <v>14</v>
      </c>
      <c r="F3993" s="90" t="str">
        <f t="shared" si="419"/>
        <v>Analytique_compte_PCC40_Prestations_AUTRES</v>
      </c>
      <c r="G3993" s="154">
        <f t="shared" si="420"/>
        <v>0</v>
      </c>
    </row>
    <row r="3994" spans="1:7" ht="26.4" x14ac:dyDescent="0.25">
      <c r="A3994" s="153" t="str">
        <f>+Identification!$C$4</f>
        <v>100000001</v>
      </c>
      <c r="B3994" s="153" t="s">
        <v>356</v>
      </c>
      <c r="C3994" s="11" t="s">
        <v>211</v>
      </c>
      <c r="D3994" s="89" t="str">
        <f t="shared" si="418"/>
        <v>Prestations_AUTRES</v>
      </c>
      <c r="E3994" s="90">
        <f>HLOOKUP(D3994,Analytique_compte!$A$3:$S$4,2,FALSE)</f>
        <v>14</v>
      </c>
      <c r="F3994" s="90" t="str">
        <f t="shared" si="419"/>
        <v>Analytique_compte_PCC41_Prestations_AUTRES</v>
      </c>
      <c r="G3994" s="154">
        <f t="shared" si="420"/>
        <v>0</v>
      </c>
    </row>
    <row r="3995" spans="1:7" ht="26.4" x14ac:dyDescent="0.25">
      <c r="A3995" s="153" t="str">
        <f>+Identification!$C$4</f>
        <v>100000001</v>
      </c>
      <c r="B3995" s="153" t="s">
        <v>356</v>
      </c>
      <c r="C3995" s="11" t="s">
        <v>212</v>
      </c>
      <c r="D3995" s="89" t="str">
        <f t="shared" si="418"/>
        <v>Prestations_AUTRES</v>
      </c>
      <c r="E3995" s="90">
        <f>HLOOKUP(D3995,Analytique_compte!$A$3:$S$4,2,FALSE)</f>
        <v>14</v>
      </c>
      <c r="F3995" s="90" t="str">
        <f t="shared" si="419"/>
        <v>Analytique_compte_PCC42_Prestations_AUTRES</v>
      </c>
      <c r="G3995" s="154">
        <f t="shared" si="420"/>
        <v>0</v>
      </c>
    </row>
    <row r="3996" spans="1:7" ht="26.4" x14ac:dyDescent="0.25">
      <c r="A3996" s="153" t="str">
        <f>+Identification!$C$4</f>
        <v>100000001</v>
      </c>
      <c r="B3996" s="153" t="s">
        <v>356</v>
      </c>
      <c r="C3996" s="11" t="s">
        <v>213</v>
      </c>
      <c r="D3996" s="89" t="str">
        <f t="shared" si="418"/>
        <v>Prestations_AUTRES</v>
      </c>
      <c r="E3996" s="90">
        <f>HLOOKUP(D3996,Analytique_compte!$A$3:$S$4,2,FALSE)</f>
        <v>14</v>
      </c>
      <c r="F3996" s="90" t="str">
        <f t="shared" si="419"/>
        <v>Analytique_compte_PCC43_Prestations_AUTRES</v>
      </c>
      <c r="G3996" s="154">
        <f t="shared" si="420"/>
        <v>0</v>
      </c>
    </row>
    <row r="3997" spans="1:7" ht="26.4" x14ac:dyDescent="0.25">
      <c r="A3997" s="153" t="str">
        <f>+Identification!$C$4</f>
        <v>100000001</v>
      </c>
      <c r="B3997" s="153" t="s">
        <v>356</v>
      </c>
      <c r="C3997" s="11" t="s">
        <v>214</v>
      </c>
      <c r="D3997" s="89" t="str">
        <f t="shared" si="418"/>
        <v>Prestations_AUTRES</v>
      </c>
      <c r="E3997" s="90">
        <f>HLOOKUP(D3997,Analytique_compte!$A$3:$S$4,2,FALSE)</f>
        <v>14</v>
      </c>
      <c r="F3997" s="90" t="str">
        <f t="shared" si="419"/>
        <v>Analytique_compte_PCC44_Prestations_AUTRES</v>
      </c>
      <c r="G3997" s="154">
        <f t="shared" si="420"/>
        <v>0</v>
      </c>
    </row>
    <row r="3998" spans="1:7" ht="26.4" x14ac:dyDescent="0.25">
      <c r="A3998" s="153" t="str">
        <f>+Identification!$C$4</f>
        <v>100000001</v>
      </c>
      <c r="B3998" s="153" t="s">
        <v>356</v>
      </c>
      <c r="C3998" s="11" t="s">
        <v>215</v>
      </c>
      <c r="D3998" s="89" t="str">
        <f t="shared" si="418"/>
        <v>Prestations_AUTRES</v>
      </c>
      <c r="E3998" s="90">
        <f>HLOOKUP(D3998,Analytique_compte!$A$3:$S$4,2,FALSE)</f>
        <v>14</v>
      </c>
      <c r="F3998" s="90" t="str">
        <f t="shared" si="419"/>
        <v>Analytique_compte_PCC45_Prestations_AUTRES</v>
      </c>
      <c r="G3998" s="154">
        <f t="shared" si="420"/>
        <v>0</v>
      </c>
    </row>
    <row r="3999" spans="1:7" ht="26.4" x14ac:dyDescent="0.25">
      <c r="A3999" s="153" t="str">
        <f>+Identification!$C$4</f>
        <v>100000001</v>
      </c>
      <c r="B3999" s="153" t="s">
        <v>356</v>
      </c>
      <c r="C3999" s="11" t="s">
        <v>216</v>
      </c>
      <c r="D3999" s="89" t="str">
        <f t="shared" si="418"/>
        <v>Prestations_AUTRES</v>
      </c>
      <c r="E3999" s="90">
        <f>HLOOKUP(D3999,Analytique_compte!$A$3:$S$4,2,FALSE)</f>
        <v>14</v>
      </c>
      <c r="F3999" s="90" t="str">
        <f t="shared" si="419"/>
        <v>Analytique_compte_PCC46_Prestations_AUTRES</v>
      </c>
      <c r="G3999" s="154">
        <f t="shared" si="420"/>
        <v>0</v>
      </c>
    </row>
    <row r="4000" spans="1:7" ht="26.4" x14ac:dyDescent="0.25">
      <c r="A4000" s="153" t="str">
        <f>+Identification!$C$4</f>
        <v>100000001</v>
      </c>
      <c r="B4000" s="153" t="s">
        <v>356</v>
      </c>
      <c r="C4000" s="11" t="s">
        <v>217</v>
      </c>
      <c r="D4000" s="89" t="str">
        <f t="shared" si="418"/>
        <v>Prestations_AUTRES</v>
      </c>
      <c r="E4000" s="90">
        <f>HLOOKUP(D4000,Analytique_compte!$A$3:$S$4,2,FALSE)</f>
        <v>14</v>
      </c>
      <c r="F4000" s="90" t="str">
        <f t="shared" si="419"/>
        <v>Analytique_compte_PCC47_Prestations_AUTRES</v>
      </c>
      <c r="G4000" s="154">
        <f t="shared" si="420"/>
        <v>0</v>
      </c>
    </row>
    <row r="4001" spans="1:7" ht="26.4" x14ac:dyDescent="0.25">
      <c r="A4001" s="153" t="str">
        <f>+Identification!$C$4</f>
        <v>100000001</v>
      </c>
      <c r="B4001" s="153" t="s">
        <v>356</v>
      </c>
      <c r="C4001" s="11" t="s">
        <v>218</v>
      </c>
      <c r="D4001" s="89" t="str">
        <f t="shared" si="418"/>
        <v>Prestations_AUTRES</v>
      </c>
      <c r="E4001" s="90">
        <f>HLOOKUP(D4001,Analytique_compte!$A$3:$S$4,2,FALSE)</f>
        <v>14</v>
      </c>
      <c r="F4001" s="90" t="str">
        <f t="shared" si="419"/>
        <v>Analytique_compte_PCC48_Prestations_AUTRES</v>
      </c>
      <c r="G4001" s="154">
        <f t="shared" si="420"/>
        <v>0</v>
      </c>
    </row>
    <row r="4002" spans="1:7" ht="26.4" x14ac:dyDescent="0.25">
      <c r="A4002" s="153" t="str">
        <f>+Identification!$C$4</f>
        <v>100000001</v>
      </c>
      <c r="B4002" s="153" t="s">
        <v>356</v>
      </c>
      <c r="C4002" s="11" t="s">
        <v>219</v>
      </c>
      <c r="D4002" s="89" t="str">
        <f t="shared" si="418"/>
        <v>Prestations_AUTRES</v>
      </c>
      <c r="E4002" s="90">
        <f>HLOOKUP(D4002,Analytique_compte!$A$3:$S$4,2,FALSE)</f>
        <v>14</v>
      </c>
      <c r="F4002" s="90" t="str">
        <f t="shared" si="419"/>
        <v>Analytique_compte_PCC49_Prestations_AUTRES</v>
      </c>
      <c r="G4002" s="154">
        <f t="shared" si="420"/>
        <v>0</v>
      </c>
    </row>
    <row r="4003" spans="1:7" ht="26.4" x14ac:dyDescent="0.25">
      <c r="A4003" s="153" t="str">
        <f>+Identification!$C$4</f>
        <v>100000001</v>
      </c>
      <c r="B4003" s="153" t="s">
        <v>356</v>
      </c>
      <c r="C4003" s="11" t="s">
        <v>220</v>
      </c>
      <c r="D4003" s="89" t="str">
        <f t="shared" si="418"/>
        <v>Prestations_AUTRES</v>
      </c>
      <c r="E4003" s="90">
        <f>HLOOKUP(D4003,Analytique_compte!$A$3:$S$4,2,FALSE)</f>
        <v>14</v>
      </c>
      <c r="F4003" s="90" t="str">
        <f t="shared" si="419"/>
        <v>Analytique_compte_PCC50_Prestations_AUTRES</v>
      </c>
      <c r="G4003" s="154">
        <f t="shared" si="420"/>
        <v>0</v>
      </c>
    </row>
    <row r="4004" spans="1:7" ht="26.4" x14ac:dyDescent="0.25">
      <c r="A4004" s="153" t="str">
        <f>+Identification!$C$4</f>
        <v>100000001</v>
      </c>
      <c r="B4004" s="153" t="s">
        <v>356</v>
      </c>
      <c r="C4004" s="11" t="s">
        <v>221</v>
      </c>
      <c r="D4004" s="89" t="str">
        <f t="shared" si="418"/>
        <v>Prestations_AUTRES</v>
      </c>
      <c r="E4004" s="90">
        <f>HLOOKUP(D4004,Analytique_compte!$A$3:$S$4,2,FALSE)</f>
        <v>14</v>
      </c>
      <c r="F4004" s="90" t="str">
        <f t="shared" si="419"/>
        <v>Analytique_compte_PCC51_Prestations_AUTRES</v>
      </c>
      <c r="G4004" s="154">
        <f t="shared" si="420"/>
        <v>0</v>
      </c>
    </row>
    <row r="4005" spans="1:7" ht="26.4" x14ac:dyDescent="0.25">
      <c r="A4005" s="153" t="str">
        <f>+Identification!$C$4</f>
        <v>100000001</v>
      </c>
      <c r="B4005" s="153" t="s">
        <v>356</v>
      </c>
      <c r="C4005" s="11" t="s">
        <v>222</v>
      </c>
      <c r="D4005" s="89" t="str">
        <f t="shared" si="418"/>
        <v>Prestations_AUTRES</v>
      </c>
      <c r="E4005" s="90">
        <f>HLOOKUP(D4005,Analytique_compte!$A$3:$S$4,2,FALSE)</f>
        <v>14</v>
      </c>
      <c r="F4005" s="90" t="str">
        <f t="shared" si="419"/>
        <v>Analytique_compte_PCC52_Prestations_AUTRES</v>
      </c>
      <c r="G4005" s="154">
        <f t="shared" si="420"/>
        <v>0</v>
      </c>
    </row>
    <row r="4006" spans="1:7" ht="26.4" x14ac:dyDescent="0.25">
      <c r="A4006" s="153" t="str">
        <f>+Identification!$C$4</f>
        <v>100000001</v>
      </c>
      <c r="B4006" s="153" t="s">
        <v>356</v>
      </c>
      <c r="C4006" s="11" t="s">
        <v>223</v>
      </c>
      <c r="D4006" s="89" t="str">
        <f t="shared" si="418"/>
        <v>Prestations_AUTRES</v>
      </c>
      <c r="E4006" s="90">
        <f>HLOOKUP(D4006,Analytique_compte!$A$3:$S$4,2,FALSE)</f>
        <v>14</v>
      </c>
      <c r="F4006" s="90" t="str">
        <f t="shared" si="419"/>
        <v>Analytique_compte_PCC53_Prestations_AUTRES</v>
      </c>
      <c r="G4006" s="154">
        <f t="shared" si="420"/>
        <v>0</v>
      </c>
    </row>
    <row r="4007" spans="1:7" ht="26.4" x14ac:dyDescent="0.25">
      <c r="A4007" s="153" t="str">
        <f>+Identification!$C$4</f>
        <v>100000001</v>
      </c>
      <c r="B4007" s="153" t="s">
        <v>356</v>
      </c>
      <c r="C4007" s="11" t="s">
        <v>224</v>
      </c>
      <c r="D4007" s="89" t="str">
        <f t="shared" si="418"/>
        <v>Prestations_AUTRES</v>
      </c>
      <c r="E4007" s="90">
        <f>HLOOKUP(D4007,Analytique_compte!$A$3:$S$4,2,FALSE)</f>
        <v>14</v>
      </c>
      <c r="F4007" s="90" t="str">
        <f t="shared" si="419"/>
        <v>Analytique_compte_PCC54_Prestations_AUTRES</v>
      </c>
      <c r="G4007" s="154">
        <f t="shared" si="420"/>
        <v>0</v>
      </c>
    </row>
    <row r="4008" spans="1:7" ht="26.4" x14ac:dyDescent="0.25">
      <c r="A4008" s="153" t="str">
        <f>+Identification!$C$4</f>
        <v>100000001</v>
      </c>
      <c r="B4008" s="153" t="s">
        <v>356</v>
      </c>
      <c r="C4008" s="11" t="s">
        <v>225</v>
      </c>
      <c r="D4008" s="89" t="str">
        <f t="shared" si="418"/>
        <v>Prestations_AUTRES</v>
      </c>
      <c r="E4008" s="90">
        <f>HLOOKUP(D4008,Analytique_compte!$A$3:$S$4,2,FALSE)</f>
        <v>14</v>
      </c>
      <c r="F4008" s="90" t="str">
        <f t="shared" si="419"/>
        <v>Analytique_compte_PCC55_Prestations_AUTRES</v>
      </c>
      <c r="G4008" s="154">
        <f t="shared" si="420"/>
        <v>0</v>
      </c>
    </row>
    <row r="4009" spans="1:7" ht="26.4" x14ac:dyDescent="0.25">
      <c r="A4009" s="153" t="str">
        <f>+Identification!$C$4</f>
        <v>100000001</v>
      </c>
      <c r="B4009" s="153" t="s">
        <v>356</v>
      </c>
      <c r="C4009" s="11" t="s">
        <v>226</v>
      </c>
      <c r="D4009" s="89" t="str">
        <f t="shared" si="418"/>
        <v>Prestations_AUTRES</v>
      </c>
      <c r="E4009" s="90">
        <f>HLOOKUP(D4009,Analytique_compte!$A$3:$S$4,2,FALSE)</f>
        <v>14</v>
      </c>
      <c r="F4009" s="90" t="str">
        <f t="shared" si="419"/>
        <v>Analytique_compte_PCC56_Prestations_AUTRES</v>
      </c>
      <c r="G4009" s="154">
        <f t="shared" si="420"/>
        <v>0</v>
      </c>
    </row>
    <row r="4010" spans="1:7" ht="26.4" x14ac:dyDescent="0.25">
      <c r="A4010" s="153" t="str">
        <f>+Identification!$C$4</f>
        <v>100000001</v>
      </c>
      <c r="B4010" s="153" t="s">
        <v>356</v>
      </c>
      <c r="C4010" s="11" t="s">
        <v>227</v>
      </c>
      <c r="D4010" s="89" t="str">
        <f t="shared" si="418"/>
        <v>Prestations_AUTRES</v>
      </c>
      <c r="E4010" s="90">
        <f>HLOOKUP(D4010,Analytique_compte!$A$3:$S$4,2,FALSE)</f>
        <v>14</v>
      </c>
      <c r="F4010" s="90" t="str">
        <f t="shared" si="419"/>
        <v>Analytique_compte_PCC57_Prestations_AUTRES</v>
      </c>
      <c r="G4010" s="154">
        <f t="shared" si="420"/>
        <v>0</v>
      </c>
    </row>
    <row r="4011" spans="1:7" ht="26.4" x14ac:dyDescent="0.25">
      <c r="A4011" s="153" t="str">
        <f>+Identification!$C$4</f>
        <v>100000001</v>
      </c>
      <c r="B4011" s="153" t="s">
        <v>356</v>
      </c>
      <c r="C4011" s="11" t="s">
        <v>228</v>
      </c>
      <c r="D4011" s="89" t="str">
        <f t="shared" si="418"/>
        <v>Prestations_AUTRES</v>
      </c>
      <c r="E4011" s="90">
        <f>HLOOKUP(D4011,Analytique_compte!$A$3:$S$4,2,FALSE)</f>
        <v>14</v>
      </c>
      <c r="F4011" s="90" t="str">
        <f t="shared" si="419"/>
        <v>Analytique_compte_PCC58_Prestations_AUTRES</v>
      </c>
      <c r="G4011" s="154">
        <f t="shared" si="420"/>
        <v>0</v>
      </c>
    </row>
    <row r="4012" spans="1:7" ht="26.4" x14ac:dyDescent="0.25">
      <c r="A4012" s="153" t="str">
        <f>+Identification!$C$4</f>
        <v>100000001</v>
      </c>
      <c r="B4012" s="153" t="s">
        <v>356</v>
      </c>
      <c r="C4012" s="11" t="s">
        <v>229</v>
      </c>
      <c r="D4012" s="89" t="str">
        <f t="shared" si="418"/>
        <v>Prestations_AUTRES</v>
      </c>
      <c r="E4012" s="90">
        <f>HLOOKUP(D4012,Analytique_compte!$A$3:$S$4,2,FALSE)</f>
        <v>14</v>
      </c>
      <c r="F4012" s="90" t="str">
        <f t="shared" si="419"/>
        <v>Analytique_compte_PCC59_Prestations_AUTRES</v>
      </c>
      <c r="G4012" s="154">
        <f t="shared" si="420"/>
        <v>0</v>
      </c>
    </row>
    <row r="4013" spans="1:7" ht="26.4" x14ac:dyDescent="0.25">
      <c r="A4013" s="153" t="str">
        <f>+Identification!$C$4</f>
        <v>100000001</v>
      </c>
      <c r="B4013" s="153" t="s">
        <v>356</v>
      </c>
      <c r="C4013" s="11" t="s">
        <v>230</v>
      </c>
      <c r="D4013" s="89" t="str">
        <f t="shared" si="418"/>
        <v>Prestations_AUTRES</v>
      </c>
      <c r="E4013" s="90">
        <f>HLOOKUP(D4013,Analytique_compte!$A$3:$S$4,2,FALSE)</f>
        <v>14</v>
      </c>
      <c r="F4013" s="90" t="str">
        <f t="shared" si="419"/>
        <v>Analytique_compte_PCC60_Prestations_AUTRES</v>
      </c>
      <c r="G4013" s="154">
        <f t="shared" si="420"/>
        <v>0</v>
      </c>
    </row>
    <row r="4014" spans="1:7" ht="26.4" x14ac:dyDescent="0.25">
      <c r="A4014" s="153" t="str">
        <f>+Identification!$C$4</f>
        <v>100000001</v>
      </c>
      <c r="B4014" s="153" t="s">
        <v>356</v>
      </c>
      <c r="C4014" s="11" t="s">
        <v>231</v>
      </c>
      <c r="D4014" s="89" t="str">
        <f t="shared" si="418"/>
        <v>Prestations_AUTRES</v>
      </c>
      <c r="E4014" s="90">
        <f>HLOOKUP(D4014,Analytique_compte!$A$3:$S$4,2,FALSE)</f>
        <v>14</v>
      </c>
      <c r="F4014" s="90" t="str">
        <f t="shared" si="419"/>
        <v>Analytique_compte_PCC61_Prestations_AUTRES</v>
      </c>
      <c r="G4014" s="154">
        <f t="shared" si="420"/>
        <v>0</v>
      </c>
    </row>
    <row r="4015" spans="1:7" ht="26.4" x14ac:dyDescent="0.25">
      <c r="A4015" s="153" t="str">
        <f>+Identification!$C$4</f>
        <v>100000001</v>
      </c>
      <c r="B4015" s="153" t="s">
        <v>356</v>
      </c>
      <c r="C4015" s="11" t="s">
        <v>232</v>
      </c>
      <c r="D4015" s="89" t="str">
        <f t="shared" si="418"/>
        <v>Prestations_AUTRES</v>
      </c>
      <c r="E4015" s="90">
        <f>HLOOKUP(D4015,Analytique_compte!$A$3:$S$4,2,FALSE)</f>
        <v>14</v>
      </c>
      <c r="F4015" s="90" t="str">
        <f t="shared" si="419"/>
        <v>Analytique_compte_PCC62_Prestations_AUTRES</v>
      </c>
      <c r="G4015" s="154">
        <f t="shared" si="420"/>
        <v>0</v>
      </c>
    </row>
    <row r="4016" spans="1:7" ht="26.4" x14ac:dyDescent="0.25">
      <c r="A4016" s="153" t="str">
        <f>+Identification!$C$4</f>
        <v>100000001</v>
      </c>
      <c r="B4016" s="153" t="s">
        <v>356</v>
      </c>
      <c r="C4016" s="11" t="s">
        <v>233</v>
      </c>
      <c r="D4016" s="89" t="str">
        <f t="shared" si="418"/>
        <v>Prestations_AUTRES</v>
      </c>
      <c r="E4016" s="90">
        <f>HLOOKUP(D4016,Analytique_compte!$A$3:$S$4,2,FALSE)</f>
        <v>14</v>
      </c>
      <c r="F4016" s="90" t="str">
        <f t="shared" si="419"/>
        <v>Analytique_compte_PCC63_Prestations_AUTRES</v>
      </c>
      <c r="G4016" s="154">
        <f t="shared" si="420"/>
        <v>0</v>
      </c>
    </row>
    <row r="4017" spans="1:7" ht="26.4" x14ac:dyDescent="0.25">
      <c r="A4017" s="153" t="str">
        <f>+Identification!$C$4</f>
        <v>100000001</v>
      </c>
      <c r="B4017" s="153" t="s">
        <v>356</v>
      </c>
      <c r="C4017" s="11" t="s">
        <v>234</v>
      </c>
      <c r="D4017" s="89" t="str">
        <f t="shared" si="418"/>
        <v>Prestations_AUTRES</v>
      </c>
      <c r="E4017" s="90">
        <f>HLOOKUP(D4017,Analytique_compte!$A$3:$S$4,2,FALSE)</f>
        <v>14</v>
      </c>
      <c r="F4017" s="90" t="str">
        <f t="shared" si="419"/>
        <v>Analytique_compte_PCC64_Prestations_AUTRES</v>
      </c>
      <c r="G4017" s="154">
        <f t="shared" si="420"/>
        <v>0</v>
      </c>
    </row>
    <row r="4018" spans="1:7" ht="26.4" x14ac:dyDescent="0.25">
      <c r="A4018" s="153" t="str">
        <f>+Identification!$C$4</f>
        <v>100000001</v>
      </c>
      <c r="B4018" s="153" t="s">
        <v>356</v>
      </c>
      <c r="C4018" s="11" t="s">
        <v>235</v>
      </c>
      <c r="D4018" s="89" t="str">
        <f t="shared" si="418"/>
        <v>Prestations_AUTRES</v>
      </c>
      <c r="E4018" s="90">
        <f>HLOOKUP(D4018,Analytique_compte!$A$3:$S$4,2,FALSE)</f>
        <v>14</v>
      </c>
      <c r="F4018" s="90" t="str">
        <f t="shared" si="419"/>
        <v>Analytique_compte_PCC65_Prestations_AUTRES</v>
      </c>
      <c r="G4018" s="154">
        <f t="shared" si="420"/>
        <v>0</v>
      </c>
    </row>
    <row r="4019" spans="1:7" ht="26.4" x14ac:dyDescent="0.25">
      <c r="A4019" s="153" t="str">
        <f>+Identification!$C$4</f>
        <v>100000001</v>
      </c>
      <c r="B4019" s="153" t="s">
        <v>356</v>
      </c>
      <c r="C4019" s="11" t="s">
        <v>236</v>
      </c>
      <c r="D4019" s="89" t="str">
        <f t="shared" si="418"/>
        <v>Prestations_AUTRES</v>
      </c>
      <c r="E4019" s="90">
        <f>HLOOKUP(D4019,Analytique_compte!$A$3:$S$4,2,FALSE)</f>
        <v>14</v>
      </c>
      <c r="F4019" s="90" t="str">
        <f t="shared" si="419"/>
        <v>Analytique_compte_PCC66_Prestations_AUTRES</v>
      </c>
      <c r="G4019" s="154">
        <f t="shared" si="420"/>
        <v>0</v>
      </c>
    </row>
    <row r="4020" spans="1:7" ht="26.4" x14ac:dyDescent="0.25">
      <c r="A4020" s="153" t="str">
        <f>+Identification!$C$4</f>
        <v>100000001</v>
      </c>
      <c r="B4020" s="153" t="s">
        <v>356</v>
      </c>
      <c r="C4020" s="11" t="s">
        <v>237</v>
      </c>
      <c r="D4020" s="89" t="str">
        <f t="shared" ref="D4020:D4099" si="421">+D4019</f>
        <v>Prestations_AUTRES</v>
      </c>
      <c r="E4020" s="90">
        <f>HLOOKUP(D4020,Analytique_compte!$A$3:$S$4,2,FALSE)</f>
        <v>14</v>
      </c>
      <c r="F4020" s="90" t="str">
        <f t="shared" si="419"/>
        <v>Analytique_compte_PCC67_Prestations_AUTRES</v>
      </c>
      <c r="G4020" s="154">
        <f t="shared" si="420"/>
        <v>0</v>
      </c>
    </row>
    <row r="4021" spans="1:7" ht="26.4" x14ac:dyDescent="0.25">
      <c r="A4021" s="153" t="str">
        <f>+Identification!$C$4</f>
        <v>100000001</v>
      </c>
      <c r="B4021" s="153" t="s">
        <v>356</v>
      </c>
      <c r="C4021" s="11" t="s">
        <v>238</v>
      </c>
      <c r="D4021" s="89" t="str">
        <f t="shared" si="421"/>
        <v>Prestations_AUTRES</v>
      </c>
      <c r="E4021" s="90">
        <f>HLOOKUP(D4021,Analytique_compte!$A$3:$S$4,2,FALSE)</f>
        <v>14</v>
      </c>
      <c r="F4021" s="90" t="str">
        <f t="shared" si="419"/>
        <v>Analytique_compte_PCC68_Prestations_AUTRES</v>
      </c>
      <c r="G4021" s="154">
        <f t="shared" si="420"/>
        <v>0</v>
      </c>
    </row>
    <row r="4022" spans="1:7" ht="26.4" x14ac:dyDescent="0.25">
      <c r="A4022" s="153" t="str">
        <f>+Identification!$C$4</f>
        <v>100000001</v>
      </c>
      <c r="B4022" s="153" t="s">
        <v>356</v>
      </c>
      <c r="C4022" s="11" t="s">
        <v>239</v>
      </c>
      <c r="D4022" s="89" t="str">
        <f t="shared" si="421"/>
        <v>Prestations_AUTRES</v>
      </c>
      <c r="E4022" s="90">
        <f>HLOOKUP(D4022,Analytique_compte!$A$3:$S$4,2,FALSE)</f>
        <v>14</v>
      </c>
      <c r="F4022" s="90" t="str">
        <f t="shared" si="419"/>
        <v>Analytique_compte_PCC69_Prestations_AUTRES</v>
      </c>
      <c r="G4022" s="154">
        <f t="shared" si="420"/>
        <v>0</v>
      </c>
    </row>
    <row r="4023" spans="1:7" ht="26.4" x14ac:dyDescent="0.25">
      <c r="A4023" s="153" t="str">
        <f>+Identification!$C$4</f>
        <v>100000001</v>
      </c>
      <c r="B4023" s="153" t="s">
        <v>356</v>
      </c>
      <c r="C4023" s="11" t="s">
        <v>240</v>
      </c>
      <c r="D4023" s="89" t="str">
        <f t="shared" si="421"/>
        <v>Prestations_AUTRES</v>
      </c>
      <c r="E4023" s="90">
        <f>HLOOKUP(D4023,Analytique_compte!$A$3:$S$4,2,FALSE)</f>
        <v>14</v>
      </c>
      <c r="F4023" s="90" t="str">
        <f t="shared" si="419"/>
        <v>Analytique_compte_PCC70_Prestations_AUTRES</v>
      </c>
      <c r="G4023" s="154">
        <f t="shared" si="420"/>
        <v>0</v>
      </c>
    </row>
    <row r="4024" spans="1:7" ht="26.4" x14ac:dyDescent="0.25">
      <c r="A4024" s="153" t="str">
        <f>+Identification!$C$4</f>
        <v>100000001</v>
      </c>
      <c r="B4024" s="153" t="s">
        <v>356</v>
      </c>
      <c r="C4024" s="11" t="s">
        <v>241</v>
      </c>
      <c r="D4024" s="89" t="str">
        <f t="shared" si="421"/>
        <v>Prestations_AUTRES</v>
      </c>
      <c r="E4024" s="90">
        <f>HLOOKUP(D4024,Analytique_compte!$A$3:$S$4,2,FALSE)</f>
        <v>14</v>
      </c>
      <c r="F4024" s="90" t="str">
        <f t="shared" si="419"/>
        <v>Analytique_compte_PCC71_Prestations_AUTRES</v>
      </c>
      <c r="G4024" s="154">
        <f t="shared" si="420"/>
        <v>0</v>
      </c>
    </row>
    <row r="4025" spans="1:7" ht="26.4" x14ac:dyDescent="0.25">
      <c r="A4025" s="153" t="str">
        <f>+Identification!$C$4</f>
        <v>100000001</v>
      </c>
      <c r="B4025" s="153" t="s">
        <v>356</v>
      </c>
      <c r="C4025" s="11" t="s">
        <v>242</v>
      </c>
      <c r="D4025" s="89" t="str">
        <f t="shared" si="421"/>
        <v>Prestations_AUTRES</v>
      </c>
      <c r="E4025" s="90">
        <f>HLOOKUP(D4025,Analytique_compte!$A$3:$S$4,2,FALSE)</f>
        <v>14</v>
      </c>
      <c r="F4025" s="90" t="str">
        <f t="shared" si="419"/>
        <v>Analytique_compte_PCC72_Prestations_AUTRES</v>
      </c>
      <c r="G4025" s="154">
        <f t="shared" si="420"/>
        <v>0</v>
      </c>
    </row>
    <row r="4026" spans="1:7" ht="26.4" x14ac:dyDescent="0.25">
      <c r="A4026" s="153" t="str">
        <f>+Identification!$C$4</f>
        <v>100000001</v>
      </c>
      <c r="B4026" s="153" t="s">
        <v>356</v>
      </c>
      <c r="C4026" s="11" t="s">
        <v>243</v>
      </c>
      <c r="D4026" s="89" t="str">
        <f t="shared" si="421"/>
        <v>Prestations_AUTRES</v>
      </c>
      <c r="E4026" s="90">
        <f>HLOOKUP(D4026,Analytique_compte!$A$3:$S$4,2,FALSE)</f>
        <v>14</v>
      </c>
      <c r="F4026" s="90" t="str">
        <f t="shared" si="419"/>
        <v>Analytique_compte_PCC73_Prestations_AUTRES</v>
      </c>
      <c r="G4026" s="154">
        <f t="shared" si="420"/>
        <v>0</v>
      </c>
    </row>
    <row r="4027" spans="1:7" ht="26.4" x14ac:dyDescent="0.25">
      <c r="A4027" s="153" t="str">
        <f>+Identification!$C$4</f>
        <v>100000001</v>
      </c>
      <c r="B4027" s="153" t="s">
        <v>356</v>
      </c>
      <c r="C4027" s="11" t="s">
        <v>244</v>
      </c>
      <c r="D4027" s="89" t="str">
        <f t="shared" si="421"/>
        <v>Prestations_AUTRES</v>
      </c>
      <c r="E4027" s="90">
        <f>HLOOKUP(D4027,Analytique_compte!$A$3:$S$4,2,FALSE)</f>
        <v>14</v>
      </c>
      <c r="F4027" s="90" t="str">
        <f t="shared" si="419"/>
        <v>Analytique_compte_PCC74_Prestations_AUTRES</v>
      </c>
      <c r="G4027" s="154">
        <f t="shared" si="420"/>
        <v>0</v>
      </c>
    </row>
    <row r="4028" spans="1:7" ht="26.4" x14ac:dyDescent="0.25">
      <c r="A4028" s="153" t="str">
        <f>+Identification!$C$4</f>
        <v>100000001</v>
      </c>
      <c r="B4028" s="153" t="s">
        <v>356</v>
      </c>
      <c r="C4028" s="11" t="s">
        <v>245</v>
      </c>
      <c r="D4028" s="89" t="str">
        <f t="shared" si="421"/>
        <v>Prestations_AUTRES</v>
      </c>
      <c r="E4028" s="90">
        <f>HLOOKUP(D4028,Analytique_compte!$A$3:$S$4,2,FALSE)</f>
        <v>14</v>
      </c>
      <c r="F4028" s="90" t="str">
        <f t="shared" si="419"/>
        <v>Analytique_compte_PCC75_Prestations_AUTRES</v>
      </c>
      <c r="G4028" s="154">
        <f t="shared" si="420"/>
        <v>0</v>
      </c>
    </row>
    <row r="4029" spans="1:7" ht="26.4" x14ac:dyDescent="0.25">
      <c r="A4029" s="153" t="str">
        <f>+Identification!$C$4</f>
        <v>100000001</v>
      </c>
      <c r="B4029" s="153" t="s">
        <v>356</v>
      </c>
      <c r="C4029" s="11" t="s">
        <v>246</v>
      </c>
      <c r="D4029" s="89" t="str">
        <f t="shared" si="421"/>
        <v>Prestations_AUTRES</v>
      </c>
      <c r="E4029" s="90">
        <f>HLOOKUP(D4029,Analytique_compte!$A$3:$S$4,2,FALSE)</f>
        <v>14</v>
      </c>
      <c r="F4029" s="90" t="str">
        <f t="shared" si="419"/>
        <v>Analytique_compte_PCC76_Prestations_AUTRES</v>
      </c>
      <c r="G4029" s="154">
        <f t="shared" si="420"/>
        <v>0</v>
      </c>
    </row>
    <row r="4030" spans="1:7" ht="26.4" x14ac:dyDescent="0.25">
      <c r="A4030" s="153" t="str">
        <f>+Identification!$C$4</f>
        <v>100000001</v>
      </c>
      <c r="B4030" s="153" t="s">
        <v>356</v>
      </c>
      <c r="C4030" s="11" t="s">
        <v>247</v>
      </c>
      <c r="D4030" s="89" t="str">
        <f t="shared" si="421"/>
        <v>Prestations_AUTRES</v>
      </c>
      <c r="E4030" s="90">
        <f>HLOOKUP(D4030,Analytique_compte!$A$3:$S$4,2,FALSE)</f>
        <v>14</v>
      </c>
      <c r="F4030" s="90" t="str">
        <f t="shared" si="419"/>
        <v>Analytique_compte_PCC77_Prestations_AUTRES</v>
      </c>
      <c r="G4030" s="154">
        <f t="shared" si="420"/>
        <v>0</v>
      </c>
    </row>
    <row r="4031" spans="1:7" ht="26.4" x14ac:dyDescent="0.25">
      <c r="A4031" s="153" t="str">
        <f>+Identification!$C$4</f>
        <v>100000001</v>
      </c>
      <c r="B4031" s="153" t="s">
        <v>356</v>
      </c>
      <c r="C4031" s="11" t="s">
        <v>248</v>
      </c>
      <c r="D4031" s="89" t="str">
        <f t="shared" si="421"/>
        <v>Prestations_AUTRES</v>
      </c>
      <c r="E4031" s="90">
        <f>HLOOKUP(D4031,Analytique_compte!$A$3:$S$4,2,FALSE)</f>
        <v>14</v>
      </c>
      <c r="F4031" s="90" t="str">
        <f t="shared" si="419"/>
        <v>Analytique_compte_PCC78_Prestations_AUTRES</v>
      </c>
      <c r="G4031" s="154">
        <f t="shared" si="420"/>
        <v>0</v>
      </c>
    </row>
    <row r="4032" spans="1:7" ht="26.4" x14ac:dyDescent="0.25">
      <c r="A4032" s="153" t="str">
        <f>+Identification!$C$4</f>
        <v>100000001</v>
      </c>
      <c r="B4032" s="153" t="s">
        <v>356</v>
      </c>
      <c r="C4032" s="11" t="s">
        <v>249</v>
      </c>
      <c r="D4032" s="89" t="str">
        <f t="shared" si="421"/>
        <v>Prestations_AUTRES</v>
      </c>
      <c r="E4032" s="90">
        <f>HLOOKUP(D4032,Analytique_compte!$A$3:$S$4,2,FALSE)</f>
        <v>14</v>
      </c>
      <c r="F4032" s="90" t="str">
        <f t="shared" si="419"/>
        <v>Analytique_compte_PCC79_Prestations_AUTRES</v>
      </c>
      <c r="G4032" s="154">
        <f t="shared" si="420"/>
        <v>0</v>
      </c>
    </row>
    <row r="4033" spans="1:7" ht="26.4" x14ac:dyDescent="0.25">
      <c r="A4033" s="153" t="str">
        <f>+Identification!$C$4</f>
        <v>100000001</v>
      </c>
      <c r="B4033" s="153" t="s">
        <v>356</v>
      </c>
      <c r="C4033" s="11" t="s">
        <v>250</v>
      </c>
      <c r="D4033" s="89" t="str">
        <f t="shared" si="421"/>
        <v>Prestations_AUTRES</v>
      </c>
      <c r="E4033" s="90">
        <f>HLOOKUP(D4033,Analytique_compte!$A$3:$S$4,2,FALSE)</f>
        <v>14</v>
      </c>
      <c r="F4033" s="90" t="str">
        <f t="shared" si="419"/>
        <v>Analytique_compte_PCC80_Prestations_AUTRES</v>
      </c>
      <c r="G4033" s="154">
        <f t="shared" si="420"/>
        <v>0</v>
      </c>
    </row>
    <row r="4034" spans="1:7" ht="26.4" x14ac:dyDescent="0.25">
      <c r="A4034" s="153" t="str">
        <f>+Identification!$C$4</f>
        <v>100000001</v>
      </c>
      <c r="B4034" s="153" t="s">
        <v>356</v>
      </c>
      <c r="C4034" s="11" t="s">
        <v>251</v>
      </c>
      <c r="D4034" s="89" t="str">
        <f t="shared" si="421"/>
        <v>Prestations_AUTRES</v>
      </c>
      <c r="E4034" s="90">
        <f>HLOOKUP(D4034,Analytique_compte!$A$3:$S$4,2,FALSE)</f>
        <v>14</v>
      </c>
      <c r="F4034" s="90" t="str">
        <f t="shared" ref="F4034:F4113" si="422">CONCATENATE(B4034,"_",C4034,"_",D4034)</f>
        <v>Analytique_compte_PCC81_Prestations_AUTRES</v>
      </c>
      <c r="G4034" s="154">
        <f t="shared" si="420"/>
        <v>0</v>
      </c>
    </row>
    <row r="4035" spans="1:7" ht="26.4" x14ac:dyDescent="0.25">
      <c r="A4035" s="153" t="str">
        <f>+Identification!$C$4</f>
        <v>100000001</v>
      </c>
      <c r="B4035" s="153" t="s">
        <v>356</v>
      </c>
      <c r="C4035" s="11" t="s">
        <v>252</v>
      </c>
      <c r="D4035" s="89" t="str">
        <f t="shared" si="421"/>
        <v>Prestations_AUTRES</v>
      </c>
      <c r="E4035" s="90">
        <f>HLOOKUP(D4035,Analytique_compte!$A$3:$S$4,2,FALSE)</f>
        <v>14</v>
      </c>
      <c r="F4035" s="90" t="str">
        <f t="shared" si="422"/>
        <v>Analytique_compte_PCC82_Prestations_AUTRES</v>
      </c>
      <c r="G4035" s="154">
        <f t="shared" si="420"/>
        <v>0</v>
      </c>
    </row>
    <row r="4036" spans="1:7" ht="26.4" x14ac:dyDescent="0.25">
      <c r="A4036" s="153" t="str">
        <f>+Identification!$C$4</f>
        <v>100000001</v>
      </c>
      <c r="B4036" s="153" t="s">
        <v>356</v>
      </c>
      <c r="C4036" s="11" t="s">
        <v>253</v>
      </c>
      <c r="D4036" s="89" t="str">
        <f t="shared" si="421"/>
        <v>Prestations_AUTRES</v>
      </c>
      <c r="E4036" s="90">
        <f>HLOOKUP(D4036,Analytique_compte!$A$3:$S$4,2,FALSE)</f>
        <v>14</v>
      </c>
      <c r="F4036" s="90" t="str">
        <f t="shared" si="422"/>
        <v>Analytique_compte_PCC83_Prestations_AUTRES</v>
      </c>
      <c r="G4036" s="154">
        <f t="shared" si="420"/>
        <v>0</v>
      </c>
    </row>
    <row r="4037" spans="1:7" ht="26.4" x14ac:dyDescent="0.25">
      <c r="A4037" s="153" t="str">
        <f>+Identification!$C$4</f>
        <v>100000001</v>
      </c>
      <c r="B4037" s="153" t="s">
        <v>356</v>
      </c>
      <c r="C4037" s="11" t="s">
        <v>254</v>
      </c>
      <c r="D4037" s="89" t="str">
        <f t="shared" si="421"/>
        <v>Prestations_AUTRES</v>
      </c>
      <c r="E4037" s="90">
        <f>HLOOKUP(D4037,Analytique_compte!$A$3:$S$4,2,FALSE)</f>
        <v>14</v>
      </c>
      <c r="F4037" s="90" t="str">
        <f t="shared" si="422"/>
        <v>Analytique_compte_PCC84_Prestations_AUTRES</v>
      </c>
      <c r="G4037" s="154">
        <f t="shared" si="420"/>
        <v>0</v>
      </c>
    </row>
    <row r="4038" spans="1:7" ht="26.4" x14ac:dyDescent="0.25">
      <c r="A4038" s="153" t="str">
        <f>+Identification!$C$4</f>
        <v>100000001</v>
      </c>
      <c r="B4038" s="153" t="s">
        <v>356</v>
      </c>
      <c r="C4038" s="11" t="s">
        <v>255</v>
      </c>
      <c r="D4038" s="89" t="str">
        <f t="shared" si="421"/>
        <v>Prestations_AUTRES</v>
      </c>
      <c r="E4038" s="90">
        <f>HLOOKUP(D4038,Analytique_compte!$A$3:$S$4,2,FALSE)</f>
        <v>14</v>
      </c>
      <c r="F4038" s="90" t="str">
        <f t="shared" si="422"/>
        <v>Analytique_compte_PCC85_Prestations_AUTRES</v>
      </c>
      <c r="G4038" s="154">
        <f t="shared" si="420"/>
        <v>0</v>
      </c>
    </row>
    <row r="4039" spans="1:7" ht="26.4" x14ac:dyDescent="0.25">
      <c r="A4039" s="153" t="str">
        <f>+Identification!$C$4</f>
        <v>100000001</v>
      </c>
      <c r="B4039" s="153" t="s">
        <v>356</v>
      </c>
      <c r="C4039" s="11" t="s">
        <v>256</v>
      </c>
      <c r="D4039" s="89" t="str">
        <f t="shared" si="421"/>
        <v>Prestations_AUTRES</v>
      </c>
      <c r="E4039" s="90">
        <f>HLOOKUP(D4039,Analytique_compte!$A$3:$S$4,2,FALSE)</f>
        <v>14</v>
      </c>
      <c r="F4039" s="90" t="str">
        <f t="shared" si="422"/>
        <v>Analytique_compte_PCC86_Prestations_AUTRES</v>
      </c>
      <c r="G4039" s="154">
        <f t="shared" si="420"/>
        <v>0</v>
      </c>
    </row>
    <row r="4040" spans="1:7" ht="26.4" x14ac:dyDescent="0.25">
      <c r="A4040" s="153" t="str">
        <f>+Identification!$C$4</f>
        <v>100000001</v>
      </c>
      <c r="B4040" s="153" t="s">
        <v>356</v>
      </c>
      <c r="C4040" s="11" t="s">
        <v>257</v>
      </c>
      <c r="D4040" s="89" t="str">
        <f t="shared" si="421"/>
        <v>Prestations_AUTRES</v>
      </c>
      <c r="E4040" s="90">
        <f>HLOOKUP(D4040,Analytique_compte!$A$3:$S$4,2,FALSE)</f>
        <v>14</v>
      </c>
      <c r="F4040" s="90" t="str">
        <f t="shared" si="422"/>
        <v>Analytique_compte_PCC87_Prestations_AUTRES</v>
      </c>
      <c r="G4040" s="154">
        <f t="shared" si="420"/>
        <v>0</v>
      </c>
    </row>
    <row r="4041" spans="1:7" ht="26.4" x14ac:dyDescent="0.25">
      <c r="A4041" s="153" t="str">
        <f>+Identification!$C$4</f>
        <v>100000001</v>
      </c>
      <c r="B4041" s="153" t="s">
        <v>356</v>
      </c>
      <c r="C4041" s="11" t="s">
        <v>258</v>
      </c>
      <c r="D4041" s="89" t="str">
        <f t="shared" si="421"/>
        <v>Prestations_AUTRES</v>
      </c>
      <c r="E4041" s="90">
        <f>HLOOKUP(D4041,Analytique_compte!$A$3:$S$4,2,FALSE)</f>
        <v>14</v>
      </c>
      <c r="F4041" s="90" t="str">
        <f t="shared" si="422"/>
        <v>Analytique_compte_PCC88_Prestations_AUTRES</v>
      </c>
      <c r="G4041" s="154">
        <f t="shared" si="420"/>
        <v>0</v>
      </c>
    </row>
    <row r="4042" spans="1:7" ht="26.4" x14ac:dyDescent="0.25">
      <c r="A4042" s="153" t="str">
        <f>+Identification!$C$4</f>
        <v>100000001</v>
      </c>
      <c r="B4042" s="153" t="s">
        <v>356</v>
      </c>
      <c r="C4042" s="11" t="s">
        <v>259</v>
      </c>
      <c r="D4042" s="89" t="str">
        <f t="shared" si="421"/>
        <v>Prestations_AUTRES</v>
      </c>
      <c r="E4042" s="90">
        <f>HLOOKUP(D4042,Analytique_compte!$A$3:$S$4,2,FALSE)</f>
        <v>14</v>
      </c>
      <c r="F4042" s="90" t="str">
        <f t="shared" si="422"/>
        <v>Analytique_compte_PCC89_Prestations_AUTRES</v>
      </c>
      <c r="G4042" s="154">
        <f t="shared" si="420"/>
        <v>0</v>
      </c>
    </row>
    <row r="4043" spans="1:7" ht="26.4" x14ac:dyDescent="0.25">
      <c r="A4043" s="153" t="str">
        <f>+Identification!$C$4</f>
        <v>100000001</v>
      </c>
      <c r="B4043" s="153" t="s">
        <v>356</v>
      </c>
      <c r="C4043" s="11" t="s">
        <v>260</v>
      </c>
      <c r="D4043" s="89" t="str">
        <f t="shared" si="421"/>
        <v>Prestations_AUTRES</v>
      </c>
      <c r="E4043" s="90">
        <f>HLOOKUP(D4043,Analytique_compte!$A$3:$S$4,2,FALSE)</f>
        <v>14</v>
      </c>
      <c r="F4043" s="90" t="str">
        <f t="shared" si="422"/>
        <v>Analytique_compte_PCC90_Prestations_AUTRES</v>
      </c>
      <c r="G4043" s="154">
        <f t="shared" si="420"/>
        <v>0</v>
      </c>
    </row>
    <row r="4044" spans="1:7" ht="26.4" x14ac:dyDescent="0.25">
      <c r="A4044" s="153" t="str">
        <f>+Identification!$C$4</f>
        <v>100000001</v>
      </c>
      <c r="B4044" s="153" t="s">
        <v>356</v>
      </c>
      <c r="C4044" s="11" t="s">
        <v>261</v>
      </c>
      <c r="D4044" s="89" t="str">
        <f t="shared" si="421"/>
        <v>Prestations_AUTRES</v>
      </c>
      <c r="E4044" s="90">
        <f>HLOOKUP(D4044,Analytique_compte!$A$3:$S$4,2,FALSE)</f>
        <v>14</v>
      </c>
      <c r="F4044" s="90" t="str">
        <f t="shared" si="422"/>
        <v>Analytique_compte_PCC91_Prestations_AUTRES</v>
      </c>
      <c r="G4044" s="154">
        <f t="shared" si="420"/>
        <v>0</v>
      </c>
    </row>
    <row r="4045" spans="1:7" ht="26.4" x14ac:dyDescent="0.25">
      <c r="A4045" s="153" t="str">
        <f>+Identification!$C$4</f>
        <v>100000001</v>
      </c>
      <c r="B4045" s="153" t="s">
        <v>356</v>
      </c>
      <c r="C4045" s="11" t="s">
        <v>262</v>
      </c>
      <c r="D4045" s="89" t="str">
        <f t="shared" si="421"/>
        <v>Prestations_AUTRES</v>
      </c>
      <c r="E4045" s="90">
        <f>HLOOKUP(D4045,Analytique_compte!$A$3:$S$4,2,FALSE)</f>
        <v>14</v>
      </c>
      <c r="F4045" s="90" t="str">
        <f t="shared" si="422"/>
        <v>Analytique_compte_PCC92_Prestations_AUTRES</v>
      </c>
      <c r="G4045" s="154">
        <f t="shared" si="420"/>
        <v>0</v>
      </c>
    </row>
    <row r="4046" spans="1:7" ht="26.4" x14ac:dyDescent="0.25">
      <c r="A4046" s="153" t="str">
        <f>+Identification!$C$4</f>
        <v>100000001</v>
      </c>
      <c r="B4046" s="153" t="s">
        <v>356</v>
      </c>
      <c r="C4046" s="11" t="s">
        <v>263</v>
      </c>
      <c r="D4046" s="89" t="str">
        <f t="shared" si="421"/>
        <v>Prestations_AUTRES</v>
      </c>
      <c r="E4046" s="90">
        <f>HLOOKUP(D4046,Analytique_compte!$A$3:$S$4,2,FALSE)</f>
        <v>14</v>
      </c>
      <c r="F4046" s="90" t="str">
        <f t="shared" si="422"/>
        <v>Analytique_compte_PCC93_Prestations_AUTRES</v>
      </c>
      <c r="G4046" s="154">
        <f t="shared" si="420"/>
        <v>0</v>
      </c>
    </row>
    <row r="4047" spans="1:7" ht="26.4" x14ac:dyDescent="0.25">
      <c r="A4047" s="153" t="str">
        <f>+Identification!$C$4</f>
        <v>100000001</v>
      </c>
      <c r="B4047" s="153" t="s">
        <v>356</v>
      </c>
      <c r="C4047" s="11" t="s">
        <v>264</v>
      </c>
      <c r="D4047" s="89" t="str">
        <f t="shared" si="421"/>
        <v>Prestations_AUTRES</v>
      </c>
      <c r="E4047" s="90">
        <f>HLOOKUP(D4047,Analytique_compte!$A$3:$S$4,2,FALSE)</f>
        <v>14</v>
      </c>
      <c r="F4047" s="90" t="str">
        <f t="shared" ref="F4047:F4056" si="423">CONCATENATE(B4047,"_",C4047,"_",D4047)</f>
        <v>Analytique_compte_PCC94_Prestations_AUTRES</v>
      </c>
      <c r="G4047" s="154">
        <f t="shared" ref="G4047:G4056" si="424">VLOOKUP(C4047,ana_compte,E4047,FALSE)</f>
        <v>0</v>
      </c>
    </row>
    <row r="4048" spans="1:7" ht="26.4" x14ac:dyDescent="0.25">
      <c r="A4048" s="153" t="str">
        <f>+Identification!$C$4</f>
        <v>100000001</v>
      </c>
      <c r="B4048" s="153" t="s">
        <v>356</v>
      </c>
      <c r="C4048" s="11" t="s">
        <v>435</v>
      </c>
      <c r="D4048" s="89" t="str">
        <f t="shared" si="421"/>
        <v>Prestations_AUTRES</v>
      </c>
      <c r="E4048" s="90">
        <f>HLOOKUP(D4048,Analytique_compte!$A$3:$S$4,2,FALSE)</f>
        <v>14</v>
      </c>
      <c r="F4048" s="90" t="str">
        <f t="shared" si="423"/>
        <v>Analytique_compte_PCC95_Prestations_AUTRES</v>
      </c>
      <c r="G4048" s="154">
        <f t="shared" si="424"/>
        <v>0</v>
      </c>
    </row>
    <row r="4049" spans="1:7" ht="26.4" x14ac:dyDescent="0.25">
      <c r="A4049" s="153" t="str">
        <f>+Identification!$C$4</f>
        <v>100000001</v>
      </c>
      <c r="B4049" s="153" t="s">
        <v>356</v>
      </c>
      <c r="C4049" s="11" t="s">
        <v>436</v>
      </c>
      <c r="D4049" s="89" t="str">
        <f t="shared" si="421"/>
        <v>Prestations_AUTRES</v>
      </c>
      <c r="E4049" s="90">
        <f>HLOOKUP(D4049,Analytique_compte!$A$3:$S$4,2,FALSE)</f>
        <v>14</v>
      </c>
      <c r="F4049" s="90" t="str">
        <f t="shared" si="423"/>
        <v>Analytique_compte_PCC96_Prestations_AUTRES</v>
      </c>
      <c r="G4049" s="154">
        <f t="shared" si="424"/>
        <v>0</v>
      </c>
    </row>
    <row r="4050" spans="1:7" ht="26.4" x14ac:dyDescent="0.25">
      <c r="A4050" s="153" t="str">
        <f>+Identification!$C$4</f>
        <v>100000001</v>
      </c>
      <c r="B4050" s="153" t="s">
        <v>356</v>
      </c>
      <c r="C4050" s="11" t="s">
        <v>437</v>
      </c>
      <c r="D4050" s="89" t="str">
        <f t="shared" si="421"/>
        <v>Prestations_AUTRES</v>
      </c>
      <c r="E4050" s="90">
        <f>HLOOKUP(D4050,Analytique_compte!$A$3:$S$4,2,FALSE)</f>
        <v>14</v>
      </c>
      <c r="F4050" s="90" t="str">
        <f t="shared" si="423"/>
        <v>Analytique_compte_PCC97_Prestations_AUTRES</v>
      </c>
      <c r="G4050" s="154">
        <f t="shared" si="424"/>
        <v>0</v>
      </c>
    </row>
    <row r="4051" spans="1:7" ht="26.4" x14ac:dyDescent="0.25">
      <c r="A4051" s="153" t="str">
        <f>+Identification!$C$4</f>
        <v>100000001</v>
      </c>
      <c r="B4051" s="153" t="s">
        <v>356</v>
      </c>
      <c r="C4051" s="11" t="s">
        <v>438</v>
      </c>
      <c r="D4051" s="89" t="str">
        <f t="shared" si="421"/>
        <v>Prestations_AUTRES</v>
      </c>
      <c r="E4051" s="90">
        <f>HLOOKUP(D4051,Analytique_compte!$A$3:$S$4,2,FALSE)</f>
        <v>14</v>
      </c>
      <c r="F4051" s="90" t="str">
        <f t="shared" si="423"/>
        <v>Analytique_compte_PCC98_Prestations_AUTRES</v>
      </c>
      <c r="G4051" s="154">
        <f t="shared" si="424"/>
        <v>0</v>
      </c>
    </row>
    <row r="4052" spans="1:7" ht="26.4" x14ac:dyDescent="0.25">
      <c r="A4052" s="153" t="str">
        <f>+Identification!$C$4</f>
        <v>100000001</v>
      </c>
      <c r="B4052" s="153" t="s">
        <v>356</v>
      </c>
      <c r="C4052" s="11" t="s">
        <v>439</v>
      </c>
      <c r="D4052" s="89" t="str">
        <f t="shared" si="421"/>
        <v>Prestations_AUTRES</v>
      </c>
      <c r="E4052" s="90">
        <f>HLOOKUP(D4052,Analytique_compte!$A$3:$S$4,2,FALSE)</f>
        <v>14</v>
      </c>
      <c r="F4052" s="90" t="str">
        <f t="shared" si="423"/>
        <v>Analytique_compte_PCC99_Prestations_AUTRES</v>
      </c>
      <c r="G4052" s="154">
        <f t="shared" si="424"/>
        <v>0</v>
      </c>
    </row>
    <row r="4053" spans="1:7" ht="26.4" x14ac:dyDescent="0.25">
      <c r="A4053" s="153" t="str">
        <f>+Identification!$C$4</f>
        <v>100000001</v>
      </c>
      <c r="B4053" s="153" t="s">
        <v>356</v>
      </c>
      <c r="C4053" s="11" t="s">
        <v>440</v>
      </c>
      <c r="D4053" s="89" t="str">
        <f t="shared" si="421"/>
        <v>Prestations_AUTRES</v>
      </c>
      <c r="E4053" s="90">
        <f>HLOOKUP(D4053,Analytique_compte!$A$3:$S$4,2,FALSE)</f>
        <v>14</v>
      </c>
      <c r="F4053" s="90" t="str">
        <f t="shared" si="423"/>
        <v>Analytique_compte_PCC100_Prestations_AUTRES</v>
      </c>
      <c r="G4053" s="154">
        <f t="shared" si="424"/>
        <v>0</v>
      </c>
    </row>
    <row r="4054" spans="1:7" ht="26.4" x14ac:dyDescent="0.25">
      <c r="A4054" s="153" t="str">
        <f>+Identification!$C$4</f>
        <v>100000001</v>
      </c>
      <c r="B4054" s="153" t="s">
        <v>356</v>
      </c>
      <c r="C4054" s="11" t="s">
        <v>441</v>
      </c>
      <c r="D4054" s="89" t="str">
        <f t="shared" si="421"/>
        <v>Prestations_AUTRES</v>
      </c>
      <c r="E4054" s="90">
        <f>HLOOKUP(D4054,Analytique_compte!$A$3:$S$4,2,FALSE)</f>
        <v>14</v>
      </c>
      <c r="F4054" s="90" t="str">
        <f t="shared" si="423"/>
        <v>Analytique_compte_PCC101_Prestations_AUTRES</v>
      </c>
      <c r="G4054" s="154">
        <f t="shared" si="424"/>
        <v>0</v>
      </c>
    </row>
    <row r="4055" spans="1:7" ht="26.4" x14ac:dyDescent="0.25">
      <c r="A4055" s="153" t="str">
        <f>+Identification!$C$4</f>
        <v>100000001</v>
      </c>
      <c r="B4055" s="153" t="s">
        <v>356</v>
      </c>
      <c r="C4055" s="11" t="s">
        <v>442</v>
      </c>
      <c r="D4055" s="89" t="str">
        <f t="shared" si="421"/>
        <v>Prestations_AUTRES</v>
      </c>
      <c r="E4055" s="90">
        <f>HLOOKUP(D4055,Analytique_compte!$A$3:$S$4,2,FALSE)</f>
        <v>14</v>
      </c>
      <c r="F4055" s="90" t="str">
        <f t="shared" si="423"/>
        <v>Analytique_compte_PCC102_Prestations_AUTRES</v>
      </c>
      <c r="G4055" s="154">
        <f t="shared" si="424"/>
        <v>0</v>
      </c>
    </row>
    <row r="4056" spans="1:7" ht="26.4" x14ac:dyDescent="0.25">
      <c r="A4056" s="153" t="str">
        <f>+Identification!$C$4</f>
        <v>100000001</v>
      </c>
      <c r="B4056" s="153" t="s">
        <v>356</v>
      </c>
      <c r="C4056" s="11" t="s">
        <v>443</v>
      </c>
      <c r="D4056" s="89" t="str">
        <f t="shared" si="421"/>
        <v>Prestations_AUTRES</v>
      </c>
      <c r="E4056" s="90">
        <f>HLOOKUP(D4056,Analytique_compte!$A$3:$S$4,2,FALSE)</f>
        <v>14</v>
      </c>
      <c r="F4056" s="90" t="str">
        <f t="shared" si="423"/>
        <v>Analytique_compte_PCC103_Prestations_AUTRES</v>
      </c>
      <c r="G4056" s="154">
        <f t="shared" si="424"/>
        <v>0</v>
      </c>
    </row>
    <row r="4057" spans="1:7" ht="26.4" x14ac:dyDescent="0.25">
      <c r="A4057" s="153" t="str">
        <f>+Identification!$C$4</f>
        <v>100000001</v>
      </c>
      <c r="B4057" s="153" t="s">
        <v>356</v>
      </c>
      <c r="C4057" s="11" t="s">
        <v>444</v>
      </c>
      <c r="D4057" s="89" t="str">
        <f t="shared" si="421"/>
        <v>Prestations_AUTRES</v>
      </c>
      <c r="E4057" s="90">
        <f>HLOOKUP(D4057,Analytique_compte!$A$3:$S$4,2,FALSE)</f>
        <v>14</v>
      </c>
      <c r="F4057" s="90" t="str">
        <f t="shared" ref="F4057:F4062" si="425">CONCATENATE(B4057,"_",C4057,"_",D4057)</f>
        <v>Analytique_compte_PCC104_Prestations_AUTRES</v>
      </c>
      <c r="G4057" s="154">
        <f t="shared" ref="G4057:G4062" si="426">VLOOKUP(C4057,ana_compte,E4057,FALSE)</f>
        <v>0</v>
      </c>
    </row>
    <row r="4058" spans="1:7" ht="26.4" x14ac:dyDescent="0.25">
      <c r="A4058" s="153" t="str">
        <f>+Identification!$C$4</f>
        <v>100000001</v>
      </c>
      <c r="B4058" s="153" t="s">
        <v>356</v>
      </c>
      <c r="C4058" s="11" t="s">
        <v>659</v>
      </c>
      <c r="D4058" s="89" t="str">
        <f t="shared" si="421"/>
        <v>Prestations_AUTRES</v>
      </c>
      <c r="E4058" s="90">
        <f>HLOOKUP(D4058,Analytique_compte!$A$3:$S$4,2,FALSE)</f>
        <v>14</v>
      </c>
      <c r="F4058" s="90" t="str">
        <f t="shared" si="425"/>
        <v>Analytique_compte_PCC105_Prestations_AUTRES</v>
      </c>
      <c r="G4058" s="154">
        <f t="shared" si="426"/>
        <v>0</v>
      </c>
    </row>
    <row r="4059" spans="1:7" ht="26.4" x14ac:dyDescent="0.25">
      <c r="A4059" s="153" t="str">
        <f>+Identification!$C$4</f>
        <v>100000001</v>
      </c>
      <c r="B4059" s="153" t="s">
        <v>356</v>
      </c>
      <c r="C4059" s="11" t="s">
        <v>660</v>
      </c>
      <c r="D4059" s="89" t="str">
        <f t="shared" si="421"/>
        <v>Prestations_AUTRES</v>
      </c>
      <c r="E4059" s="90">
        <f>HLOOKUP(D4059,Analytique_compte!$A$3:$S$4,2,FALSE)</f>
        <v>14</v>
      </c>
      <c r="F4059" s="90" t="str">
        <f t="shared" si="425"/>
        <v>Analytique_compte_PCC106_Prestations_AUTRES</v>
      </c>
      <c r="G4059" s="154">
        <f t="shared" si="426"/>
        <v>0</v>
      </c>
    </row>
    <row r="4060" spans="1:7" ht="26.4" x14ac:dyDescent="0.25">
      <c r="A4060" s="153" t="str">
        <f>+Identification!$C$4</f>
        <v>100000001</v>
      </c>
      <c r="B4060" s="153" t="s">
        <v>356</v>
      </c>
      <c r="C4060" s="11" t="s">
        <v>661</v>
      </c>
      <c r="D4060" s="89" t="str">
        <f t="shared" si="421"/>
        <v>Prestations_AUTRES</v>
      </c>
      <c r="E4060" s="90">
        <f>HLOOKUP(D4060,Analytique_compte!$A$3:$S$4,2,FALSE)</f>
        <v>14</v>
      </c>
      <c r="F4060" s="90" t="str">
        <f t="shared" si="425"/>
        <v>Analytique_compte_PCC107_Prestations_AUTRES</v>
      </c>
      <c r="G4060" s="154">
        <f t="shared" si="426"/>
        <v>0</v>
      </c>
    </row>
    <row r="4061" spans="1:7" ht="26.4" x14ac:dyDescent="0.25">
      <c r="A4061" s="153" t="str">
        <f>+Identification!$C$4</f>
        <v>100000001</v>
      </c>
      <c r="B4061" s="153" t="s">
        <v>356</v>
      </c>
      <c r="C4061" s="11" t="s">
        <v>662</v>
      </c>
      <c r="D4061" s="89" t="str">
        <f t="shared" si="421"/>
        <v>Prestations_AUTRES</v>
      </c>
      <c r="E4061" s="90">
        <f>HLOOKUP(D4061,Analytique_compte!$A$3:$S$4,2,FALSE)</f>
        <v>14</v>
      </c>
      <c r="F4061" s="90" t="str">
        <f t="shared" si="425"/>
        <v>Analytique_compte_PCC108_Prestations_AUTRES</v>
      </c>
      <c r="G4061" s="154">
        <f t="shared" si="426"/>
        <v>0</v>
      </c>
    </row>
    <row r="4062" spans="1:7" ht="26.4" x14ac:dyDescent="0.25">
      <c r="A4062" s="153" t="str">
        <f>+Identification!$C$4</f>
        <v>100000001</v>
      </c>
      <c r="B4062" s="153" t="s">
        <v>356</v>
      </c>
      <c r="C4062" s="11" t="s">
        <v>663</v>
      </c>
      <c r="D4062" s="89" t="str">
        <f t="shared" si="421"/>
        <v>Prestations_AUTRES</v>
      </c>
      <c r="E4062" s="90">
        <f>HLOOKUP(D4062,Analytique_compte!$A$3:$S$4,2,FALSE)</f>
        <v>14</v>
      </c>
      <c r="F4062" s="90" t="str">
        <f t="shared" si="425"/>
        <v>Analytique_compte_PCC109_Prestations_AUTRES</v>
      </c>
      <c r="G4062" s="154">
        <f t="shared" si="426"/>
        <v>0</v>
      </c>
    </row>
    <row r="4063" spans="1:7" ht="26.4" x14ac:dyDescent="0.25">
      <c r="A4063" s="153" t="str">
        <f>+Identification!$C$4</f>
        <v>100000001</v>
      </c>
      <c r="B4063" s="153" t="s">
        <v>356</v>
      </c>
      <c r="C4063" s="11" t="s">
        <v>265</v>
      </c>
      <c r="D4063" s="89" t="str">
        <f>+D4046</f>
        <v>Prestations_AUTRES</v>
      </c>
      <c r="E4063" s="90">
        <f>HLOOKUP(D4063,Analytique_compte!$A$3:$S$4,2,FALSE)</f>
        <v>14</v>
      </c>
      <c r="F4063" s="90" t="str">
        <f t="shared" si="422"/>
        <v>Analytique_compte_pcctot_Prestations_AUTRES</v>
      </c>
      <c r="G4063" s="154">
        <f t="shared" si="420"/>
        <v>0</v>
      </c>
    </row>
    <row r="4064" spans="1:7" ht="26.4" x14ac:dyDescent="0.25">
      <c r="A4064" s="153" t="str">
        <f>+Identification!$C$4</f>
        <v>100000001</v>
      </c>
      <c r="B4064" s="153" t="s">
        <v>356</v>
      </c>
      <c r="C4064" s="48" t="s">
        <v>92</v>
      </c>
      <c r="D4064" s="89" t="str">
        <f t="shared" si="421"/>
        <v>Prestations_AUTRES</v>
      </c>
      <c r="E4064" s="90">
        <f>HLOOKUP(D4064,Analytique_compte!$A$3:$S$4,2,FALSE)</f>
        <v>14</v>
      </c>
      <c r="F4064" s="90" t="str">
        <f t="shared" si="422"/>
        <v>Analytique_compte_PCP1_Prestations_AUTRES</v>
      </c>
      <c r="G4064" s="154">
        <f t="shared" si="420"/>
        <v>0</v>
      </c>
    </row>
    <row r="4065" spans="1:7" ht="26.4" x14ac:dyDescent="0.25">
      <c r="A4065" s="153" t="str">
        <f>+Identification!$C$4</f>
        <v>100000001</v>
      </c>
      <c r="B4065" s="153" t="s">
        <v>356</v>
      </c>
      <c r="C4065" s="48" t="s">
        <v>93</v>
      </c>
      <c r="D4065" s="89" t="str">
        <f t="shared" si="421"/>
        <v>Prestations_AUTRES</v>
      </c>
      <c r="E4065" s="90">
        <f>HLOOKUP(D4065,Analytique_compte!$A$3:$S$4,2,FALSE)</f>
        <v>14</v>
      </c>
      <c r="F4065" s="90" t="str">
        <f t="shared" si="422"/>
        <v>Analytique_compte_PCP2_Prestations_AUTRES</v>
      </c>
      <c r="G4065" s="154">
        <f t="shared" si="420"/>
        <v>0</v>
      </c>
    </row>
    <row r="4066" spans="1:7" ht="26.4" x14ac:dyDescent="0.25">
      <c r="A4066" s="153" t="str">
        <f>+Identification!$C$4</f>
        <v>100000001</v>
      </c>
      <c r="B4066" s="153" t="s">
        <v>356</v>
      </c>
      <c r="C4066" s="48" t="s">
        <v>94</v>
      </c>
      <c r="D4066" s="89" t="str">
        <f t="shared" si="421"/>
        <v>Prestations_AUTRES</v>
      </c>
      <c r="E4066" s="90">
        <f>HLOOKUP(D4066,Analytique_compte!$A$3:$S$4,2,FALSE)</f>
        <v>14</v>
      </c>
      <c r="F4066" s="90" t="str">
        <f t="shared" si="422"/>
        <v>Analytique_compte_PCP3_Prestations_AUTRES</v>
      </c>
      <c r="G4066" s="154">
        <f t="shared" si="420"/>
        <v>0</v>
      </c>
    </row>
    <row r="4067" spans="1:7" ht="26.4" x14ac:dyDescent="0.25">
      <c r="A4067" s="153" t="str">
        <f>+Identification!$C$4</f>
        <v>100000001</v>
      </c>
      <c r="B4067" s="153" t="s">
        <v>356</v>
      </c>
      <c r="C4067" s="48" t="s">
        <v>95</v>
      </c>
      <c r="D4067" s="89" t="str">
        <f t="shared" si="421"/>
        <v>Prestations_AUTRES</v>
      </c>
      <c r="E4067" s="90">
        <f>HLOOKUP(D4067,Analytique_compte!$A$3:$S$4,2,FALSE)</f>
        <v>14</v>
      </c>
      <c r="F4067" s="90" t="str">
        <f t="shared" si="422"/>
        <v>Analytique_compte_PCP4_Prestations_AUTRES</v>
      </c>
      <c r="G4067" s="154">
        <f t="shared" si="420"/>
        <v>0</v>
      </c>
    </row>
    <row r="4068" spans="1:7" ht="26.4" x14ac:dyDescent="0.25">
      <c r="A4068" s="153" t="str">
        <f>+Identification!$C$4</f>
        <v>100000001</v>
      </c>
      <c r="B4068" s="153" t="s">
        <v>356</v>
      </c>
      <c r="C4068" s="48" t="s">
        <v>96</v>
      </c>
      <c r="D4068" s="89" t="str">
        <f t="shared" si="421"/>
        <v>Prestations_AUTRES</v>
      </c>
      <c r="E4068" s="90">
        <f>HLOOKUP(D4068,Analytique_compte!$A$3:$S$4,2,FALSE)</f>
        <v>14</v>
      </c>
      <c r="F4068" s="90" t="str">
        <f t="shared" si="422"/>
        <v>Analytique_compte_PCP5_Prestations_AUTRES</v>
      </c>
      <c r="G4068" s="154">
        <f t="shared" ref="G4068:G4131" si="427">VLOOKUP(C4068,ana_compte,E4068,FALSE)</f>
        <v>0</v>
      </c>
    </row>
    <row r="4069" spans="1:7" ht="26.4" x14ac:dyDescent="0.25">
      <c r="A4069" s="153" t="str">
        <f>+Identification!$C$4</f>
        <v>100000001</v>
      </c>
      <c r="B4069" s="153" t="s">
        <v>356</v>
      </c>
      <c r="C4069" s="48" t="s">
        <v>97</v>
      </c>
      <c r="D4069" s="89" t="str">
        <f t="shared" si="421"/>
        <v>Prestations_AUTRES</v>
      </c>
      <c r="E4069" s="90">
        <f>HLOOKUP(D4069,Analytique_compte!$A$3:$S$4,2,FALSE)</f>
        <v>14</v>
      </c>
      <c r="F4069" s="90" t="str">
        <f t="shared" si="422"/>
        <v>Analytique_compte_PCP6_Prestations_AUTRES</v>
      </c>
      <c r="G4069" s="154">
        <f t="shared" si="427"/>
        <v>0</v>
      </c>
    </row>
    <row r="4070" spans="1:7" ht="26.4" x14ac:dyDescent="0.25">
      <c r="A4070" s="153" t="str">
        <f>+Identification!$C$4</f>
        <v>100000001</v>
      </c>
      <c r="B4070" s="153" t="s">
        <v>356</v>
      </c>
      <c r="C4070" s="48" t="s">
        <v>98</v>
      </c>
      <c r="D4070" s="89" t="str">
        <f t="shared" si="421"/>
        <v>Prestations_AUTRES</v>
      </c>
      <c r="E4070" s="90">
        <f>HLOOKUP(D4070,Analytique_compte!$A$3:$S$4,2,FALSE)</f>
        <v>14</v>
      </c>
      <c r="F4070" s="90" t="str">
        <f t="shared" si="422"/>
        <v>Analytique_compte_PCP7_Prestations_AUTRES</v>
      </c>
      <c r="G4070" s="154">
        <f t="shared" si="427"/>
        <v>0</v>
      </c>
    </row>
    <row r="4071" spans="1:7" ht="26.4" x14ac:dyDescent="0.25">
      <c r="A4071" s="153" t="str">
        <f>+Identification!$C$4</f>
        <v>100000001</v>
      </c>
      <c r="B4071" s="153" t="s">
        <v>356</v>
      </c>
      <c r="C4071" s="48" t="s">
        <v>99</v>
      </c>
      <c r="D4071" s="89" t="str">
        <f t="shared" si="421"/>
        <v>Prestations_AUTRES</v>
      </c>
      <c r="E4071" s="90">
        <f>HLOOKUP(D4071,Analytique_compte!$A$3:$S$4,2,FALSE)</f>
        <v>14</v>
      </c>
      <c r="F4071" s="90" t="str">
        <f t="shared" si="422"/>
        <v>Analytique_compte_PCP8_Prestations_AUTRES</v>
      </c>
      <c r="G4071" s="154">
        <f t="shared" si="427"/>
        <v>0</v>
      </c>
    </row>
    <row r="4072" spans="1:7" ht="26.4" x14ac:dyDescent="0.25">
      <c r="A4072" s="153" t="str">
        <f>+Identification!$C$4</f>
        <v>100000001</v>
      </c>
      <c r="B4072" s="153" t="s">
        <v>356</v>
      </c>
      <c r="C4072" s="48" t="s">
        <v>100</v>
      </c>
      <c r="D4072" s="89" t="str">
        <f t="shared" si="421"/>
        <v>Prestations_AUTRES</v>
      </c>
      <c r="E4072" s="90">
        <f>HLOOKUP(D4072,Analytique_compte!$A$3:$S$4,2,FALSE)</f>
        <v>14</v>
      </c>
      <c r="F4072" s="90" t="str">
        <f t="shared" si="422"/>
        <v>Analytique_compte_PCP9_Prestations_AUTRES</v>
      </c>
      <c r="G4072" s="154">
        <f t="shared" si="427"/>
        <v>0</v>
      </c>
    </row>
    <row r="4073" spans="1:7" ht="26.4" x14ac:dyDescent="0.25">
      <c r="A4073" s="153" t="str">
        <f>+Identification!$C$4</f>
        <v>100000001</v>
      </c>
      <c r="B4073" s="153" t="s">
        <v>356</v>
      </c>
      <c r="C4073" s="48" t="s">
        <v>101</v>
      </c>
      <c r="D4073" s="89" t="str">
        <f t="shared" si="421"/>
        <v>Prestations_AUTRES</v>
      </c>
      <c r="E4073" s="90">
        <f>HLOOKUP(D4073,Analytique_compte!$A$3:$S$4,2,FALSE)</f>
        <v>14</v>
      </c>
      <c r="F4073" s="90" t="str">
        <f t="shared" si="422"/>
        <v>Analytique_compte_PCP10_Prestations_AUTRES</v>
      </c>
      <c r="G4073" s="154">
        <f t="shared" si="427"/>
        <v>0</v>
      </c>
    </row>
    <row r="4074" spans="1:7" ht="26.4" x14ac:dyDescent="0.25">
      <c r="A4074" s="153" t="str">
        <f>+Identification!$C$4</f>
        <v>100000001</v>
      </c>
      <c r="B4074" s="153" t="s">
        <v>356</v>
      </c>
      <c r="C4074" s="48" t="s">
        <v>102</v>
      </c>
      <c r="D4074" s="89" t="str">
        <f t="shared" si="421"/>
        <v>Prestations_AUTRES</v>
      </c>
      <c r="E4074" s="90">
        <f>HLOOKUP(D4074,Analytique_compte!$A$3:$S$4,2,FALSE)</f>
        <v>14</v>
      </c>
      <c r="F4074" s="90" t="str">
        <f t="shared" si="422"/>
        <v>Analytique_compte_PCP11_Prestations_AUTRES</v>
      </c>
      <c r="G4074" s="154">
        <f t="shared" si="427"/>
        <v>0</v>
      </c>
    </row>
    <row r="4075" spans="1:7" ht="26.4" x14ac:dyDescent="0.25">
      <c r="A4075" s="153" t="str">
        <f>+Identification!$C$4</f>
        <v>100000001</v>
      </c>
      <c r="B4075" s="153" t="s">
        <v>356</v>
      </c>
      <c r="C4075" s="48" t="s">
        <v>103</v>
      </c>
      <c r="D4075" s="89" t="str">
        <f t="shared" si="421"/>
        <v>Prestations_AUTRES</v>
      </c>
      <c r="E4075" s="90">
        <f>HLOOKUP(D4075,Analytique_compte!$A$3:$S$4,2,FALSE)</f>
        <v>14</v>
      </c>
      <c r="F4075" s="90" t="str">
        <f t="shared" si="422"/>
        <v>Analytique_compte_PCP12_Prestations_AUTRES</v>
      </c>
      <c r="G4075" s="154">
        <f t="shared" si="427"/>
        <v>0</v>
      </c>
    </row>
    <row r="4076" spans="1:7" ht="26.4" x14ac:dyDescent="0.25">
      <c r="A4076" s="153" t="str">
        <f>+Identification!$C$4</f>
        <v>100000001</v>
      </c>
      <c r="B4076" s="153" t="s">
        <v>356</v>
      </c>
      <c r="C4076" s="48" t="s">
        <v>104</v>
      </c>
      <c r="D4076" s="89" t="str">
        <f t="shared" si="421"/>
        <v>Prestations_AUTRES</v>
      </c>
      <c r="E4076" s="90">
        <f>HLOOKUP(D4076,Analytique_compte!$A$3:$S$4,2,FALSE)</f>
        <v>14</v>
      </c>
      <c r="F4076" s="90" t="str">
        <f t="shared" si="422"/>
        <v>Analytique_compte_PCP13_Prestations_AUTRES</v>
      </c>
      <c r="G4076" s="154">
        <f t="shared" si="427"/>
        <v>0</v>
      </c>
    </row>
    <row r="4077" spans="1:7" ht="26.4" x14ac:dyDescent="0.25">
      <c r="A4077" s="153" t="str">
        <f>+Identification!$C$4</f>
        <v>100000001</v>
      </c>
      <c r="B4077" s="153" t="s">
        <v>356</v>
      </c>
      <c r="C4077" s="48" t="s">
        <v>105</v>
      </c>
      <c r="D4077" s="89" t="str">
        <f t="shared" si="421"/>
        <v>Prestations_AUTRES</v>
      </c>
      <c r="E4077" s="90">
        <f>HLOOKUP(D4077,Analytique_compte!$A$3:$S$4,2,FALSE)</f>
        <v>14</v>
      </c>
      <c r="F4077" s="90" t="str">
        <f t="shared" si="422"/>
        <v>Analytique_compte_PCP14_Prestations_AUTRES</v>
      </c>
      <c r="G4077" s="154">
        <f t="shared" si="427"/>
        <v>0</v>
      </c>
    </row>
    <row r="4078" spans="1:7" ht="26.4" x14ac:dyDescent="0.25">
      <c r="A4078" s="153" t="str">
        <f>+Identification!$C$4</f>
        <v>100000001</v>
      </c>
      <c r="B4078" s="153" t="s">
        <v>356</v>
      </c>
      <c r="C4078" s="48" t="s">
        <v>106</v>
      </c>
      <c r="D4078" s="89" t="str">
        <f t="shared" si="421"/>
        <v>Prestations_AUTRES</v>
      </c>
      <c r="E4078" s="90">
        <f>HLOOKUP(D4078,Analytique_compte!$A$3:$S$4,2,FALSE)</f>
        <v>14</v>
      </c>
      <c r="F4078" s="90" t="str">
        <f t="shared" si="422"/>
        <v>Analytique_compte_PCP15_Prestations_AUTRES</v>
      </c>
      <c r="G4078" s="154">
        <f t="shared" si="427"/>
        <v>0</v>
      </c>
    </row>
    <row r="4079" spans="1:7" ht="26.4" x14ac:dyDescent="0.25">
      <c r="A4079" s="153" t="str">
        <f>+Identification!$C$4</f>
        <v>100000001</v>
      </c>
      <c r="B4079" s="153" t="s">
        <v>356</v>
      </c>
      <c r="C4079" s="48" t="s">
        <v>107</v>
      </c>
      <c r="D4079" s="89" t="str">
        <f t="shared" si="421"/>
        <v>Prestations_AUTRES</v>
      </c>
      <c r="E4079" s="90">
        <f>HLOOKUP(D4079,Analytique_compte!$A$3:$S$4,2,FALSE)</f>
        <v>14</v>
      </c>
      <c r="F4079" s="90" t="str">
        <f t="shared" si="422"/>
        <v>Analytique_compte_PCP16_Prestations_AUTRES</v>
      </c>
      <c r="G4079" s="154">
        <f t="shared" si="427"/>
        <v>0</v>
      </c>
    </row>
    <row r="4080" spans="1:7" ht="26.4" x14ac:dyDescent="0.25">
      <c r="A4080" s="153" t="str">
        <f>+Identification!$C$4</f>
        <v>100000001</v>
      </c>
      <c r="B4080" s="153" t="s">
        <v>356</v>
      </c>
      <c r="C4080" s="48" t="s">
        <v>108</v>
      </c>
      <c r="D4080" s="89" t="str">
        <f t="shared" si="421"/>
        <v>Prestations_AUTRES</v>
      </c>
      <c r="E4080" s="90">
        <f>HLOOKUP(D4080,Analytique_compte!$A$3:$S$4,2,FALSE)</f>
        <v>14</v>
      </c>
      <c r="F4080" s="90" t="str">
        <f t="shared" si="422"/>
        <v>Analytique_compte_PCP17_Prestations_AUTRES</v>
      </c>
      <c r="G4080" s="154">
        <f t="shared" si="427"/>
        <v>0</v>
      </c>
    </row>
    <row r="4081" spans="1:7" ht="26.4" x14ac:dyDescent="0.25">
      <c r="A4081" s="153" t="str">
        <f>+Identification!$C$4</f>
        <v>100000001</v>
      </c>
      <c r="B4081" s="153" t="s">
        <v>356</v>
      </c>
      <c r="C4081" s="48" t="s">
        <v>109</v>
      </c>
      <c r="D4081" s="89" t="str">
        <f t="shared" si="421"/>
        <v>Prestations_AUTRES</v>
      </c>
      <c r="E4081" s="90">
        <f>HLOOKUP(D4081,Analytique_compte!$A$3:$S$4,2,FALSE)</f>
        <v>14</v>
      </c>
      <c r="F4081" s="90" t="str">
        <f t="shared" si="422"/>
        <v>Analytique_compte_PCP18_Prestations_AUTRES</v>
      </c>
      <c r="G4081" s="154">
        <f t="shared" si="427"/>
        <v>0</v>
      </c>
    </row>
    <row r="4082" spans="1:7" ht="26.4" x14ac:dyDescent="0.25">
      <c r="A4082" s="153" t="str">
        <f>+Identification!$C$4</f>
        <v>100000001</v>
      </c>
      <c r="B4082" s="153" t="s">
        <v>356</v>
      </c>
      <c r="C4082" s="48" t="s">
        <v>110</v>
      </c>
      <c r="D4082" s="89" t="str">
        <f t="shared" si="421"/>
        <v>Prestations_AUTRES</v>
      </c>
      <c r="E4082" s="90">
        <f>HLOOKUP(D4082,Analytique_compte!$A$3:$S$4,2,FALSE)</f>
        <v>14</v>
      </c>
      <c r="F4082" s="90" t="str">
        <f t="shared" si="422"/>
        <v>Analytique_compte_PCP19_Prestations_AUTRES</v>
      </c>
      <c r="G4082" s="154">
        <f t="shared" si="427"/>
        <v>0</v>
      </c>
    </row>
    <row r="4083" spans="1:7" ht="26.4" x14ac:dyDescent="0.25">
      <c r="A4083" s="153" t="str">
        <f>+Identification!$C$4</f>
        <v>100000001</v>
      </c>
      <c r="B4083" s="153" t="s">
        <v>356</v>
      </c>
      <c r="C4083" s="48" t="s">
        <v>111</v>
      </c>
      <c r="D4083" s="89" t="str">
        <f t="shared" si="421"/>
        <v>Prestations_AUTRES</v>
      </c>
      <c r="E4083" s="90">
        <f>HLOOKUP(D4083,Analytique_compte!$A$3:$S$4,2,FALSE)</f>
        <v>14</v>
      </c>
      <c r="F4083" s="90" t="str">
        <f t="shared" si="422"/>
        <v>Analytique_compte_PCP20_Prestations_AUTRES</v>
      </c>
      <c r="G4083" s="154">
        <f t="shared" si="427"/>
        <v>0</v>
      </c>
    </row>
    <row r="4084" spans="1:7" ht="26.4" x14ac:dyDescent="0.25">
      <c r="A4084" s="153" t="str">
        <f>+Identification!$C$4</f>
        <v>100000001</v>
      </c>
      <c r="B4084" s="153" t="s">
        <v>356</v>
      </c>
      <c r="C4084" s="48" t="s">
        <v>112</v>
      </c>
      <c r="D4084" s="89" t="str">
        <f t="shared" si="421"/>
        <v>Prestations_AUTRES</v>
      </c>
      <c r="E4084" s="90">
        <f>HLOOKUP(D4084,Analytique_compte!$A$3:$S$4,2,FALSE)</f>
        <v>14</v>
      </c>
      <c r="F4084" s="90" t="str">
        <f t="shared" si="422"/>
        <v>Analytique_compte_PCP21_Prestations_AUTRES</v>
      </c>
      <c r="G4084" s="154">
        <f t="shared" si="427"/>
        <v>0</v>
      </c>
    </row>
    <row r="4085" spans="1:7" ht="26.4" x14ac:dyDescent="0.25">
      <c r="A4085" s="153" t="str">
        <f>+Identification!$C$4</f>
        <v>100000001</v>
      </c>
      <c r="B4085" s="153" t="s">
        <v>356</v>
      </c>
      <c r="C4085" s="48" t="s">
        <v>113</v>
      </c>
      <c r="D4085" s="89" t="str">
        <f t="shared" si="421"/>
        <v>Prestations_AUTRES</v>
      </c>
      <c r="E4085" s="90">
        <f>HLOOKUP(D4085,Analytique_compte!$A$3:$S$4,2,FALSE)</f>
        <v>14</v>
      </c>
      <c r="F4085" s="90" t="str">
        <f t="shared" si="422"/>
        <v>Analytique_compte_PCP22_Prestations_AUTRES</v>
      </c>
      <c r="G4085" s="154">
        <f t="shared" si="427"/>
        <v>0</v>
      </c>
    </row>
    <row r="4086" spans="1:7" ht="26.4" x14ac:dyDescent="0.25">
      <c r="A4086" s="153" t="str">
        <f>+Identification!$C$4</f>
        <v>100000001</v>
      </c>
      <c r="B4086" s="153" t="s">
        <v>356</v>
      </c>
      <c r="C4086" s="48" t="s">
        <v>114</v>
      </c>
      <c r="D4086" s="89" t="str">
        <f t="shared" si="421"/>
        <v>Prestations_AUTRES</v>
      </c>
      <c r="E4086" s="90">
        <f>HLOOKUP(D4086,Analytique_compte!$A$3:$S$4,2,FALSE)</f>
        <v>14</v>
      </c>
      <c r="F4086" s="90" t="str">
        <f t="shared" si="422"/>
        <v>Analytique_compte_PCP23_Prestations_AUTRES</v>
      </c>
      <c r="G4086" s="154">
        <f t="shared" si="427"/>
        <v>0</v>
      </c>
    </row>
    <row r="4087" spans="1:7" ht="26.4" x14ac:dyDescent="0.25">
      <c r="A4087" s="153" t="str">
        <f>+Identification!$C$4</f>
        <v>100000001</v>
      </c>
      <c r="B4087" s="153" t="s">
        <v>356</v>
      </c>
      <c r="C4087" s="48" t="s">
        <v>115</v>
      </c>
      <c r="D4087" s="89" t="str">
        <f t="shared" si="421"/>
        <v>Prestations_AUTRES</v>
      </c>
      <c r="E4087" s="90">
        <f>HLOOKUP(D4087,Analytique_compte!$A$3:$S$4,2,FALSE)</f>
        <v>14</v>
      </c>
      <c r="F4087" s="90" t="str">
        <f t="shared" si="422"/>
        <v>Analytique_compte_PCP24_Prestations_AUTRES</v>
      </c>
      <c r="G4087" s="154">
        <f t="shared" si="427"/>
        <v>0</v>
      </c>
    </row>
    <row r="4088" spans="1:7" ht="26.4" x14ac:dyDescent="0.25">
      <c r="A4088" s="153" t="str">
        <f>+Identification!$C$4</f>
        <v>100000001</v>
      </c>
      <c r="B4088" s="153" t="s">
        <v>356</v>
      </c>
      <c r="C4088" s="48" t="s">
        <v>116</v>
      </c>
      <c r="D4088" s="89" t="str">
        <f t="shared" si="421"/>
        <v>Prestations_AUTRES</v>
      </c>
      <c r="E4088" s="90">
        <f>HLOOKUP(D4088,Analytique_compte!$A$3:$S$4,2,FALSE)</f>
        <v>14</v>
      </c>
      <c r="F4088" s="90" t="str">
        <f t="shared" si="422"/>
        <v>Analytique_compte_PCP25_Prestations_AUTRES</v>
      </c>
      <c r="G4088" s="154">
        <f t="shared" si="427"/>
        <v>0</v>
      </c>
    </row>
    <row r="4089" spans="1:7" ht="26.4" x14ac:dyDescent="0.25">
      <c r="A4089" s="153" t="str">
        <f>+Identification!$C$4</f>
        <v>100000001</v>
      </c>
      <c r="B4089" s="153" t="s">
        <v>356</v>
      </c>
      <c r="C4089" s="48" t="s">
        <v>117</v>
      </c>
      <c r="D4089" s="89" t="str">
        <f t="shared" si="421"/>
        <v>Prestations_AUTRES</v>
      </c>
      <c r="E4089" s="90">
        <f>HLOOKUP(D4089,Analytique_compte!$A$3:$S$4,2,FALSE)</f>
        <v>14</v>
      </c>
      <c r="F4089" s="90" t="str">
        <f t="shared" si="422"/>
        <v>Analytique_compte_PCP26_Prestations_AUTRES</v>
      </c>
      <c r="G4089" s="154">
        <f t="shared" si="427"/>
        <v>0</v>
      </c>
    </row>
    <row r="4090" spans="1:7" ht="26.4" x14ac:dyDescent="0.25">
      <c r="A4090" s="153" t="str">
        <f>+Identification!$C$4</f>
        <v>100000001</v>
      </c>
      <c r="B4090" s="153" t="s">
        <v>356</v>
      </c>
      <c r="C4090" s="48" t="s">
        <v>118</v>
      </c>
      <c r="D4090" s="89" t="str">
        <f t="shared" si="421"/>
        <v>Prestations_AUTRES</v>
      </c>
      <c r="E4090" s="90">
        <f>HLOOKUP(D4090,Analytique_compte!$A$3:$S$4,2,FALSE)</f>
        <v>14</v>
      </c>
      <c r="F4090" s="90" t="str">
        <f t="shared" si="422"/>
        <v>Analytique_compte_PCP27_Prestations_AUTRES</v>
      </c>
      <c r="G4090" s="154">
        <f t="shared" si="427"/>
        <v>0</v>
      </c>
    </row>
    <row r="4091" spans="1:7" ht="26.4" x14ac:dyDescent="0.25">
      <c r="A4091" s="153" t="str">
        <f>+Identification!$C$4</f>
        <v>100000001</v>
      </c>
      <c r="B4091" s="153" t="s">
        <v>356</v>
      </c>
      <c r="C4091" s="48" t="s">
        <v>119</v>
      </c>
      <c r="D4091" s="89" t="str">
        <f t="shared" si="421"/>
        <v>Prestations_AUTRES</v>
      </c>
      <c r="E4091" s="90">
        <f>HLOOKUP(D4091,Analytique_compte!$A$3:$S$4,2,FALSE)</f>
        <v>14</v>
      </c>
      <c r="F4091" s="90" t="str">
        <f t="shared" si="422"/>
        <v>Analytique_compte_PCP28_Prestations_AUTRES</v>
      </c>
      <c r="G4091" s="154">
        <f t="shared" si="427"/>
        <v>0</v>
      </c>
    </row>
    <row r="4092" spans="1:7" ht="26.4" x14ac:dyDescent="0.25">
      <c r="A4092" s="153" t="str">
        <f>+Identification!$C$4</f>
        <v>100000001</v>
      </c>
      <c r="B4092" s="153" t="s">
        <v>356</v>
      </c>
      <c r="C4092" s="48" t="s">
        <v>120</v>
      </c>
      <c r="D4092" s="89" t="str">
        <f t="shared" si="421"/>
        <v>Prestations_AUTRES</v>
      </c>
      <c r="E4092" s="90">
        <f>HLOOKUP(D4092,Analytique_compte!$A$3:$S$4,2,FALSE)</f>
        <v>14</v>
      </c>
      <c r="F4092" s="90" t="str">
        <f t="shared" si="422"/>
        <v>Analytique_compte_PCP29_Prestations_AUTRES</v>
      </c>
      <c r="G4092" s="154">
        <f t="shared" si="427"/>
        <v>0</v>
      </c>
    </row>
    <row r="4093" spans="1:7" ht="26.4" x14ac:dyDescent="0.25">
      <c r="A4093" s="153" t="str">
        <f>+Identification!$C$4</f>
        <v>100000001</v>
      </c>
      <c r="B4093" s="153" t="s">
        <v>356</v>
      </c>
      <c r="C4093" s="48" t="s">
        <v>121</v>
      </c>
      <c r="D4093" s="89" t="str">
        <f t="shared" si="421"/>
        <v>Prestations_AUTRES</v>
      </c>
      <c r="E4093" s="90">
        <f>HLOOKUP(D4093,Analytique_compte!$A$3:$S$4,2,FALSE)</f>
        <v>14</v>
      </c>
      <c r="F4093" s="90" t="str">
        <f t="shared" si="422"/>
        <v>Analytique_compte_PCP30_Prestations_AUTRES</v>
      </c>
      <c r="G4093" s="154">
        <f t="shared" si="427"/>
        <v>0</v>
      </c>
    </row>
    <row r="4094" spans="1:7" ht="26.4" x14ac:dyDescent="0.25">
      <c r="A4094" s="153" t="str">
        <f>+Identification!$C$4</f>
        <v>100000001</v>
      </c>
      <c r="B4094" s="153" t="s">
        <v>356</v>
      </c>
      <c r="C4094" s="48" t="s">
        <v>122</v>
      </c>
      <c r="D4094" s="89" t="str">
        <f t="shared" si="421"/>
        <v>Prestations_AUTRES</v>
      </c>
      <c r="E4094" s="90">
        <f>HLOOKUP(D4094,Analytique_compte!$A$3:$S$4,2,FALSE)</f>
        <v>14</v>
      </c>
      <c r="F4094" s="90" t="str">
        <f t="shared" si="422"/>
        <v>Analytique_compte_PCP31_Prestations_AUTRES</v>
      </c>
      <c r="G4094" s="154">
        <f t="shared" si="427"/>
        <v>0</v>
      </c>
    </row>
    <row r="4095" spans="1:7" ht="26.4" x14ac:dyDescent="0.25">
      <c r="A4095" s="153" t="str">
        <f>+Identification!$C$4</f>
        <v>100000001</v>
      </c>
      <c r="B4095" s="153" t="s">
        <v>356</v>
      </c>
      <c r="C4095" s="48" t="s">
        <v>123</v>
      </c>
      <c r="D4095" s="89" t="str">
        <f t="shared" si="421"/>
        <v>Prestations_AUTRES</v>
      </c>
      <c r="E4095" s="90">
        <f>HLOOKUP(D4095,Analytique_compte!$A$3:$S$4,2,FALSE)</f>
        <v>14</v>
      </c>
      <c r="F4095" s="90" t="str">
        <f t="shared" si="422"/>
        <v>Analytique_compte_PCP32_Prestations_AUTRES</v>
      </c>
      <c r="G4095" s="154">
        <f t="shared" si="427"/>
        <v>0</v>
      </c>
    </row>
    <row r="4096" spans="1:7" ht="26.4" x14ac:dyDescent="0.25">
      <c r="A4096" s="153" t="str">
        <f>+Identification!$C$4</f>
        <v>100000001</v>
      </c>
      <c r="B4096" s="153" t="s">
        <v>356</v>
      </c>
      <c r="C4096" s="48" t="s">
        <v>124</v>
      </c>
      <c r="D4096" s="89" t="str">
        <f t="shared" si="421"/>
        <v>Prestations_AUTRES</v>
      </c>
      <c r="E4096" s="90">
        <f>HLOOKUP(D4096,Analytique_compte!$A$3:$S$4,2,FALSE)</f>
        <v>14</v>
      </c>
      <c r="F4096" s="90" t="str">
        <f t="shared" si="422"/>
        <v>Analytique_compte_PCP33_Prestations_AUTRES</v>
      </c>
      <c r="G4096" s="154">
        <f t="shared" si="427"/>
        <v>0</v>
      </c>
    </row>
    <row r="4097" spans="1:7" ht="26.4" x14ac:dyDescent="0.25">
      <c r="A4097" s="153" t="str">
        <f>+Identification!$C$4</f>
        <v>100000001</v>
      </c>
      <c r="B4097" s="153" t="s">
        <v>356</v>
      </c>
      <c r="C4097" s="48" t="s">
        <v>125</v>
      </c>
      <c r="D4097" s="89" t="str">
        <f t="shared" si="421"/>
        <v>Prestations_AUTRES</v>
      </c>
      <c r="E4097" s="90">
        <f>HLOOKUP(D4097,Analytique_compte!$A$3:$S$4,2,FALSE)</f>
        <v>14</v>
      </c>
      <c r="F4097" s="90" t="str">
        <f t="shared" si="422"/>
        <v>Analytique_compte_PCP34_Prestations_AUTRES</v>
      </c>
      <c r="G4097" s="154">
        <f t="shared" si="427"/>
        <v>0</v>
      </c>
    </row>
    <row r="4098" spans="1:7" ht="26.4" x14ac:dyDescent="0.25">
      <c r="A4098" s="153" t="str">
        <f>+Identification!$C$4</f>
        <v>100000001</v>
      </c>
      <c r="B4098" s="153" t="s">
        <v>356</v>
      </c>
      <c r="C4098" s="48" t="s">
        <v>126</v>
      </c>
      <c r="D4098" s="89" t="str">
        <f t="shared" si="421"/>
        <v>Prestations_AUTRES</v>
      </c>
      <c r="E4098" s="90">
        <f>HLOOKUP(D4098,Analytique_compte!$A$3:$S$4,2,FALSE)</f>
        <v>14</v>
      </c>
      <c r="F4098" s="90" t="str">
        <f t="shared" si="422"/>
        <v>Analytique_compte_PCP35_Prestations_AUTRES</v>
      </c>
      <c r="G4098" s="154">
        <f t="shared" si="427"/>
        <v>0</v>
      </c>
    </row>
    <row r="4099" spans="1:7" ht="26.4" x14ac:dyDescent="0.25">
      <c r="A4099" s="153" t="str">
        <f>+Identification!$C$4</f>
        <v>100000001</v>
      </c>
      <c r="B4099" s="153" t="s">
        <v>356</v>
      </c>
      <c r="C4099" s="48" t="s">
        <v>127</v>
      </c>
      <c r="D4099" s="89" t="str">
        <f t="shared" si="421"/>
        <v>Prestations_AUTRES</v>
      </c>
      <c r="E4099" s="90">
        <f>HLOOKUP(D4099,Analytique_compte!$A$3:$S$4,2,FALSE)</f>
        <v>14</v>
      </c>
      <c r="F4099" s="90" t="str">
        <f t="shared" si="422"/>
        <v>Analytique_compte_PCP36_Prestations_AUTRES</v>
      </c>
      <c r="G4099" s="154">
        <f t="shared" si="427"/>
        <v>0</v>
      </c>
    </row>
    <row r="4100" spans="1:7" ht="26.4" x14ac:dyDescent="0.25">
      <c r="A4100" s="153" t="str">
        <f>+Identification!$C$4</f>
        <v>100000001</v>
      </c>
      <c r="B4100" s="153" t="s">
        <v>356</v>
      </c>
      <c r="C4100" s="48" t="s">
        <v>128</v>
      </c>
      <c r="D4100" s="89" t="str">
        <f t="shared" ref="D4100:D4179" si="428">+D4099</f>
        <v>Prestations_AUTRES</v>
      </c>
      <c r="E4100" s="90">
        <f>HLOOKUP(D4100,Analytique_compte!$A$3:$S$4,2,FALSE)</f>
        <v>14</v>
      </c>
      <c r="F4100" s="90" t="str">
        <f t="shared" si="422"/>
        <v>Analytique_compte_PCP37_Prestations_AUTRES</v>
      </c>
      <c r="G4100" s="154">
        <f t="shared" si="427"/>
        <v>0</v>
      </c>
    </row>
    <row r="4101" spans="1:7" ht="26.4" x14ac:dyDescent="0.25">
      <c r="A4101" s="153" t="str">
        <f>+Identification!$C$4</f>
        <v>100000001</v>
      </c>
      <c r="B4101" s="153" t="s">
        <v>356</v>
      </c>
      <c r="C4101" s="48" t="s">
        <v>129</v>
      </c>
      <c r="D4101" s="89" t="str">
        <f t="shared" si="428"/>
        <v>Prestations_AUTRES</v>
      </c>
      <c r="E4101" s="90">
        <f>HLOOKUP(D4101,Analytique_compte!$A$3:$S$4,2,FALSE)</f>
        <v>14</v>
      </c>
      <c r="F4101" s="90" t="str">
        <f t="shared" si="422"/>
        <v>Analytique_compte_PCP38_Prestations_AUTRES</v>
      </c>
      <c r="G4101" s="154">
        <f t="shared" si="427"/>
        <v>0</v>
      </c>
    </row>
    <row r="4102" spans="1:7" ht="26.4" x14ac:dyDescent="0.25">
      <c r="A4102" s="153" t="str">
        <f>+Identification!$C$4</f>
        <v>100000001</v>
      </c>
      <c r="B4102" s="153" t="s">
        <v>356</v>
      </c>
      <c r="C4102" s="48" t="s">
        <v>130</v>
      </c>
      <c r="D4102" s="89" t="str">
        <f t="shared" si="428"/>
        <v>Prestations_AUTRES</v>
      </c>
      <c r="E4102" s="90">
        <f>HLOOKUP(D4102,Analytique_compte!$A$3:$S$4,2,FALSE)</f>
        <v>14</v>
      </c>
      <c r="F4102" s="90" t="str">
        <f t="shared" si="422"/>
        <v>Analytique_compte_PCP39_Prestations_AUTRES</v>
      </c>
      <c r="G4102" s="154">
        <f t="shared" si="427"/>
        <v>0</v>
      </c>
    </row>
    <row r="4103" spans="1:7" ht="26.4" x14ac:dyDescent="0.25">
      <c r="A4103" s="153" t="str">
        <f>+Identification!$C$4</f>
        <v>100000001</v>
      </c>
      <c r="B4103" s="153" t="s">
        <v>356</v>
      </c>
      <c r="C4103" s="48" t="s">
        <v>131</v>
      </c>
      <c r="D4103" s="89" t="str">
        <f t="shared" si="428"/>
        <v>Prestations_AUTRES</v>
      </c>
      <c r="E4103" s="90">
        <f>HLOOKUP(D4103,Analytique_compte!$A$3:$S$4,2,FALSE)</f>
        <v>14</v>
      </c>
      <c r="F4103" s="90" t="str">
        <f t="shared" si="422"/>
        <v>Analytique_compte_PCP40_Prestations_AUTRES</v>
      </c>
      <c r="G4103" s="154">
        <f t="shared" si="427"/>
        <v>0</v>
      </c>
    </row>
    <row r="4104" spans="1:7" ht="26.4" x14ac:dyDescent="0.25">
      <c r="A4104" s="153" t="str">
        <f>+Identification!$C$4</f>
        <v>100000001</v>
      </c>
      <c r="B4104" s="153" t="s">
        <v>356</v>
      </c>
      <c r="C4104" s="48" t="s">
        <v>132</v>
      </c>
      <c r="D4104" s="89" t="str">
        <f t="shared" si="428"/>
        <v>Prestations_AUTRES</v>
      </c>
      <c r="E4104" s="90">
        <f>HLOOKUP(D4104,Analytique_compte!$A$3:$S$4,2,FALSE)</f>
        <v>14</v>
      </c>
      <c r="F4104" s="90" t="str">
        <f t="shared" si="422"/>
        <v>Analytique_compte_PCP41_Prestations_AUTRES</v>
      </c>
      <c r="G4104" s="154">
        <f t="shared" si="427"/>
        <v>0</v>
      </c>
    </row>
    <row r="4105" spans="1:7" ht="26.4" x14ac:dyDescent="0.25">
      <c r="A4105" s="153" t="str">
        <f>+Identification!$C$4</f>
        <v>100000001</v>
      </c>
      <c r="B4105" s="153" t="s">
        <v>356</v>
      </c>
      <c r="C4105" s="48" t="s">
        <v>133</v>
      </c>
      <c r="D4105" s="89" t="str">
        <f t="shared" si="428"/>
        <v>Prestations_AUTRES</v>
      </c>
      <c r="E4105" s="90">
        <f>HLOOKUP(D4105,Analytique_compte!$A$3:$S$4,2,FALSE)</f>
        <v>14</v>
      </c>
      <c r="F4105" s="90" t="str">
        <f t="shared" si="422"/>
        <v>Analytique_compte_PCP42_Prestations_AUTRES</v>
      </c>
      <c r="G4105" s="154">
        <f t="shared" si="427"/>
        <v>0</v>
      </c>
    </row>
    <row r="4106" spans="1:7" ht="26.4" x14ac:dyDescent="0.25">
      <c r="A4106" s="153" t="str">
        <f>+Identification!$C$4</f>
        <v>100000001</v>
      </c>
      <c r="B4106" s="153" t="s">
        <v>356</v>
      </c>
      <c r="C4106" s="48" t="s">
        <v>134</v>
      </c>
      <c r="D4106" s="89" t="str">
        <f t="shared" si="428"/>
        <v>Prestations_AUTRES</v>
      </c>
      <c r="E4106" s="90">
        <f>HLOOKUP(D4106,Analytique_compte!$A$3:$S$4,2,FALSE)</f>
        <v>14</v>
      </c>
      <c r="F4106" s="90" t="str">
        <f t="shared" si="422"/>
        <v>Analytique_compte_PCP43_Prestations_AUTRES</v>
      </c>
      <c r="G4106" s="154">
        <f t="shared" si="427"/>
        <v>0</v>
      </c>
    </row>
    <row r="4107" spans="1:7" ht="26.4" x14ac:dyDescent="0.25">
      <c r="A4107" s="153" t="str">
        <f>+Identification!$C$4</f>
        <v>100000001</v>
      </c>
      <c r="B4107" s="153" t="s">
        <v>356</v>
      </c>
      <c r="C4107" s="48" t="s">
        <v>135</v>
      </c>
      <c r="D4107" s="89" t="str">
        <f t="shared" si="428"/>
        <v>Prestations_AUTRES</v>
      </c>
      <c r="E4107" s="90">
        <f>HLOOKUP(D4107,Analytique_compte!$A$3:$S$4,2,FALSE)</f>
        <v>14</v>
      </c>
      <c r="F4107" s="90" t="str">
        <f t="shared" si="422"/>
        <v>Analytique_compte_PCP44_Prestations_AUTRES</v>
      </c>
      <c r="G4107" s="154">
        <f t="shared" si="427"/>
        <v>0</v>
      </c>
    </row>
    <row r="4108" spans="1:7" ht="26.4" x14ac:dyDescent="0.25">
      <c r="A4108" s="153" t="str">
        <f>+Identification!$C$4</f>
        <v>100000001</v>
      </c>
      <c r="B4108" s="153" t="s">
        <v>356</v>
      </c>
      <c r="C4108" s="48" t="s">
        <v>136</v>
      </c>
      <c r="D4108" s="89" t="str">
        <f t="shared" si="428"/>
        <v>Prestations_AUTRES</v>
      </c>
      <c r="E4108" s="90">
        <f>HLOOKUP(D4108,Analytique_compte!$A$3:$S$4,2,FALSE)</f>
        <v>14</v>
      </c>
      <c r="F4108" s="90" t="str">
        <f t="shared" si="422"/>
        <v>Analytique_compte_PCP45_Prestations_AUTRES</v>
      </c>
      <c r="G4108" s="154">
        <f t="shared" si="427"/>
        <v>0</v>
      </c>
    </row>
    <row r="4109" spans="1:7" ht="26.4" x14ac:dyDescent="0.25">
      <c r="A4109" s="153" t="str">
        <f>+Identification!$C$4</f>
        <v>100000001</v>
      </c>
      <c r="B4109" s="153" t="s">
        <v>356</v>
      </c>
      <c r="C4109" s="48" t="s">
        <v>137</v>
      </c>
      <c r="D4109" s="89" t="str">
        <f t="shared" si="428"/>
        <v>Prestations_AUTRES</v>
      </c>
      <c r="E4109" s="90">
        <f>HLOOKUP(D4109,Analytique_compte!$A$3:$S$4,2,FALSE)</f>
        <v>14</v>
      </c>
      <c r="F4109" s="90" t="str">
        <f t="shared" si="422"/>
        <v>Analytique_compte_PCP46_Prestations_AUTRES</v>
      </c>
      <c r="G4109" s="154">
        <f t="shared" si="427"/>
        <v>0</v>
      </c>
    </row>
    <row r="4110" spans="1:7" ht="26.4" x14ac:dyDescent="0.25">
      <c r="A4110" s="153" t="str">
        <f>+Identification!$C$4</f>
        <v>100000001</v>
      </c>
      <c r="B4110" s="153" t="s">
        <v>356</v>
      </c>
      <c r="C4110" s="48" t="s">
        <v>138</v>
      </c>
      <c r="D4110" s="89" t="str">
        <f t="shared" si="428"/>
        <v>Prestations_AUTRES</v>
      </c>
      <c r="E4110" s="90">
        <f>HLOOKUP(D4110,Analytique_compte!$A$3:$S$4,2,FALSE)</f>
        <v>14</v>
      </c>
      <c r="F4110" s="90" t="str">
        <f t="shared" si="422"/>
        <v>Analytique_compte_PCP47_Prestations_AUTRES</v>
      </c>
      <c r="G4110" s="154">
        <f t="shared" si="427"/>
        <v>0</v>
      </c>
    </row>
    <row r="4111" spans="1:7" ht="26.4" x14ac:dyDescent="0.25">
      <c r="A4111" s="153" t="str">
        <f>+Identification!$C$4</f>
        <v>100000001</v>
      </c>
      <c r="B4111" s="153" t="s">
        <v>356</v>
      </c>
      <c r="C4111" s="48" t="s">
        <v>139</v>
      </c>
      <c r="D4111" s="89" t="str">
        <f t="shared" si="428"/>
        <v>Prestations_AUTRES</v>
      </c>
      <c r="E4111" s="90">
        <f>HLOOKUP(D4111,Analytique_compte!$A$3:$S$4,2,FALSE)</f>
        <v>14</v>
      </c>
      <c r="F4111" s="90" t="str">
        <f t="shared" si="422"/>
        <v>Analytique_compte_PCP48_Prestations_AUTRES</v>
      </c>
      <c r="G4111" s="154">
        <f t="shared" si="427"/>
        <v>0</v>
      </c>
    </row>
    <row r="4112" spans="1:7" ht="26.4" x14ac:dyDescent="0.25">
      <c r="A4112" s="153" t="str">
        <f>+Identification!$C$4</f>
        <v>100000001</v>
      </c>
      <c r="B4112" s="153" t="s">
        <v>356</v>
      </c>
      <c r="C4112" s="48" t="s">
        <v>140</v>
      </c>
      <c r="D4112" s="89" t="str">
        <f t="shared" si="428"/>
        <v>Prestations_AUTRES</v>
      </c>
      <c r="E4112" s="90">
        <f>HLOOKUP(D4112,Analytique_compte!$A$3:$S$4,2,FALSE)</f>
        <v>14</v>
      </c>
      <c r="F4112" s="90" t="str">
        <f t="shared" si="422"/>
        <v>Analytique_compte_PCP49_Prestations_AUTRES</v>
      </c>
      <c r="G4112" s="154">
        <f t="shared" si="427"/>
        <v>0</v>
      </c>
    </row>
    <row r="4113" spans="1:7" ht="26.4" x14ac:dyDescent="0.25">
      <c r="A4113" s="153" t="str">
        <f>+Identification!$C$4</f>
        <v>100000001</v>
      </c>
      <c r="B4113" s="153" t="s">
        <v>356</v>
      </c>
      <c r="C4113" s="48" t="s">
        <v>141</v>
      </c>
      <c r="D4113" s="89" t="str">
        <f t="shared" si="428"/>
        <v>Prestations_AUTRES</v>
      </c>
      <c r="E4113" s="90">
        <f>HLOOKUP(D4113,Analytique_compte!$A$3:$S$4,2,FALSE)</f>
        <v>14</v>
      </c>
      <c r="F4113" s="90" t="str">
        <f t="shared" si="422"/>
        <v>Analytique_compte_PCP50_Prestations_AUTRES</v>
      </c>
      <c r="G4113" s="154">
        <f t="shared" si="427"/>
        <v>0</v>
      </c>
    </row>
    <row r="4114" spans="1:7" ht="26.4" x14ac:dyDescent="0.25">
      <c r="A4114" s="153" t="str">
        <f>+Identification!$C$4</f>
        <v>100000001</v>
      </c>
      <c r="B4114" s="153" t="s">
        <v>356</v>
      </c>
      <c r="C4114" s="48" t="s">
        <v>142</v>
      </c>
      <c r="D4114" s="89" t="str">
        <f t="shared" si="428"/>
        <v>Prestations_AUTRES</v>
      </c>
      <c r="E4114" s="90">
        <f>HLOOKUP(D4114,Analytique_compte!$A$3:$S$4,2,FALSE)</f>
        <v>14</v>
      </c>
      <c r="F4114" s="90" t="str">
        <f t="shared" ref="F4114:F4213" si="429">CONCATENATE(B4114,"_",C4114,"_",D4114)</f>
        <v>Analytique_compte_PCP51_Prestations_AUTRES</v>
      </c>
      <c r="G4114" s="154">
        <f t="shared" si="427"/>
        <v>0</v>
      </c>
    </row>
    <row r="4115" spans="1:7" ht="26.4" x14ac:dyDescent="0.25">
      <c r="A4115" s="153" t="str">
        <f>+Identification!$C$4</f>
        <v>100000001</v>
      </c>
      <c r="B4115" s="153" t="s">
        <v>356</v>
      </c>
      <c r="C4115" s="48" t="s">
        <v>143</v>
      </c>
      <c r="D4115" s="89" t="str">
        <f t="shared" si="428"/>
        <v>Prestations_AUTRES</v>
      </c>
      <c r="E4115" s="90">
        <f>HLOOKUP(D4115,Analytique_compte!$A$3:$S$4,2,FALSE)</f>
        <v>14</v>
      </c>
      <c r="F4115" s="90" t="str">
        <f t="shared" si="429"/>
        <v>Analytique_compte_PCP52_Prestations_AUTRES</v>
      </c>
      <c r="G4115" s="154">
        <f t="shared" si="427"/>
        <v>0</v>
      </c>
    </row>
    <row r="4116" spans="1:7" ht="26.4" x14ac:dyDescent="0.25">
      <c r="A4116" s="153" t="str">
        <f>+Identification!$C$4</f>
        <v>100000001</v>
      </c>
      <c r="B4116" s="153" t="s">
        <v>356</v>
      </c>
      <c r="C4116" s="48" t="s">
        <v>144</v>
      </c>
      <c r="D4116" s="89" t="str">
        <f t="shared" si="428"/>
        <v>Prestations_AUTRES</v>
      </c>
      <c r="E4116" s="90">
        <f>HLOOKUP(D4116,Analytique_compte!$A$3:$S$4,2,FALSE)</f>
        <v>14</v>
      </c>
      <c r="F4116" s="90" t="str">
        <f t="shared" si="429"/>
        <v>Analytique_compte_PCP53_Prestations_AUTRES</v>
      </c>
      <c r="G4116" s="154">
        <f t="shared" si="427"/>
        <v>0</v>
      </c>
    </row>
    <row r="4117" spans="1:7" ht="26.4" x14ac:dyDescent="0.25">
      <c r="A4117" s="153" t="str">
        <f>+Identification!$C$4</f>
        <v>100000001</v>
      </c>
      <c r="B4117" s="153" t="s">
        <v>356</v>
      </c>
      <c r="C4117" s="48" t="s">
        <v>145</v>
      </c>
      <c r="D4117" s="89" t="str">
        <f t="shared" si="428"/>
        <v>Prestations_AUTRES</v>
      </c>
      <c r="E4117" s="90">
        <f>HLOOKUP(D4117,Analytique_compte!$A$3:$S$4,2,FALSE)</f>
        <v>14</v>
      </c>
      <c r="F4117" s="90" t="str">
        <f t="shared" si="429"/>
        <v>Analytique_compte_PCP54_Prestations_AUTRES</v>
      </c>
      <c r="G4117" s="154">
        <f t="shared" si="427"/>
        <v>0</v>
      </c>
    </row>
    <row r="4118" spans="1:7" ht="26.4" x14ac:dyDescent="0.25">
      <c r="A4118" s="153" t="str">
        <f>+Identification!$C$4</f>
        <v>100000001</v>
      </c>
      <c r="B4118" s="153" t="s">
        <v>356</v>
      </c>
      <c r="C4118" s="48" t="s">
        <v>146</v>
      </c>
      <c r="D4118" s="89" t="str">
        <f t="shared" si="428"/>
        <v>Prestations_AUTRES</v>
      </c>
      <c r="E4118" s="90">
        <f>HLOOKUP(D4118,Analytique_compte!$A$3:$S$4,2,FALSE)</f>
        <v>14</v>
      </c>
      <c r="F4118" s="90" t="str">
        <f t="shared" si="429"/>
        <v>Analytique_compte_PCP55_Prestations_AUTRES</v>
      </c>
      <c r="G4118" s="154">
        <f t="shared" si="427"/>
        <v>0</v>
      </c>
    </row>
    <row r="4119" spans="1:7" ht="26.4" x14ac:dyDescent="0.25">
      <c r="A4119" s="153" t="str">
        <f>+Identification!$C$4</f>
        <v>100000001</v>
      </c>
      <c r="B4119" s="153" t="s">
        <v>356</v>
      </c>
      <c r="C4119" s="48" t="s">
        <v>147</v>
      </c>
      <c r="D4119" s="89" t="str">
        <f t="shared" si="428"/>
        <v>Prestations_AUTRES</v>
      </c>
      <c r="E4119" s="90">
        <f>HLOOKUP(D4119,Analytique_compte!$A$3:$S$4,2,FALSE)</f>
        <v>14</v>
      </c>
      <c r="F4119" s="90" t="str">
        <f t="shared" si="429"/>
        <v>Analytique_compte_PCP56_Prestations_AUTRES</v>
      </c>
      <c r="G4119" s="154">
        <f t="shared" si="427"/>
        <v>0</v>
      </c>
    </row>
    <row r="4120" spans="1:7" ht="26.4" x14ac:dyDescent="0.25">
      <c r="A4120" s="153" t="str">
        <f>+Identification!$C$4</f>
        <v>100000001</v>
      </c>
      <c r="B4120" s="153" t="s">
        <v>356</v>
      </c>
      <c r="C4120" s="48" t="s">
        <v>148</v>
      </c>
      <c r="D4120" s="89" t="str">
        <f t="shared" si="428"/>
        <v>Prestations_AUTRES</v>
      </c>
      <c r="E4120" s="90">
        <f>HLOOKUP(D4120,Analytique_compte!$A$3:$S$4,2,FALSE)</f>
        <v>14</v>
      </c>
      <c r="F4120" s="90" t="str">
        <f t="shared" si="429"/>
        <v>Analytique_compte_PCP57_Prestations_AUTRES</v>
      </c>
      <c r="G4120" s="154">
        <f t="shared" si="427"/>
        <v>0</v>
      </c>
    </row>
    <row r="4121" spans="1:7" ht="26.4" x14ac:dyDescent="0.25">
      <c r="A4121" s="153" t="str">
        <f>+Identification!$C$4</f>
        <v>100000001</v>
      </c>
      <c r="B4121" s="153" t="s">
        <v>356</v>
      </c>
      <c r="C4121" s="48" t="s">
        <v>149</v>
      </c>
      <c r="D4121" s="89" t="str">
        <f t="shared" si="428"/>
        <v>Prestations_AUTRES</v>
      </c>
      <c r="E4121" s="90">
        <f>HLOOKUP(D4121,Analytique_compte!$A$3:$S$4,2,FALSE)</f>
        <v>14</v>
      </c>
      <c r="F4121" s="90" t="str">
        <f t="shared" si="429"/>
        <v>Analytique_compte_PCP58_Prestations_AUTRES</v>
      </c>
      <c r="G4121" s="154">
        <f t="shared" si="427"/>
        <v>0</v>
      </c>
    </row>
    <row r="4122" spans="1:7" ht="26.4" x14ac:dyDescent="0.25">
      <c r="A4122" s="153" t="str">
        <f>+Identification!$C$4</f>
        <v>100000001</v>
      </c>
      <c r="B4122" s="153" t="s">
        <v>356</v>
      </c>
      <c r="C4122" s="48" t="s">
        <v>150</v>
      </c>
      <c r="D4122" s="89" t="str">
        <f t="shared" si="428"/>
        <v>Prestations_AUTRES</v>
      </c>
      <c r="E4122" s="90">
        <f>HLOOKUP(D4122,Analytique_compte!$A$3:$S$4,2,FALSE)</f>
        <v>14</v>
      </c>
      <c r="F4122" s="90" t="str">
        <f t="shared" si="429"/>
        <v>Analytique_compte_PCP59_Prestations_AUTRES</v>
      </c>
      <c r="G4122" s="154">
        <f t="shared" si="427"/>
        <v>0</v>
      </c>
    </row>
    <row r="4123" spans="1:7" ht="26.4" x14ac:dyDescent="0.25">
      <c r="A4123" s="153" t="str">
        <f>+Identification!$C$4</f>
        <v>100000001</v>
      </c>
      <c r="B4123" s="153" t="s">
        <v>356</v>
      </c>
      <c r="C4123" s="48" t="s">
        <v>151</v>
      </c>
      <c r="D4123" s="89" t="str">
        <f t="shared" si="428"/>
        <v>Prestations_AUTRES</v>
      </c>
      <c r="E4123" s="90">
        <f>HLOOKUP(D4123,Analytique_compte!$A$3:$S$4,2,FALSE)</f>
        <v>14</v>
      </c>
      <c r="F4123" s="90" t="str">
        <f t="shared" si="429"/>
        <v>Analytique_compte_PCP60_Prestations_AUTRES</v>
      </c>
      <c r="G4123" s="154">
        <f t="shared" si="427"/>
        <v>0</v>
      </c>
    </row>
    <row r="4124" spans="1:7" ht="26.4" x14ac:dyDescent="0.25">
      <c r="A4124" s="153" t="str">
        <f>+Identification!$C$4</f>
        <v>100000001</v>
      </c>
      <c r="B4124" s="153" t="s">
        <v>356</v>
      </c>
      <c r="C4124" s="48" t="s">
        <v>152</v>
      </c>
      <c r="D4124" s="89" t="str">
        <f t="shared" si="428"/>
        <v>Prestations_AUTRES</v>
      </c>
      <c r="E4124" s="90">
        <f>HLOOKUP(D4124,Analytique_compte!$A$3:$S$4,2,FALSE)</f>
        <v>14</v>
      </c>
      <c r="F4124" s="90" t="str">
        <f t="shared" si="429"/>
        <v>Analytique_compte_PCP61_Prestations_AUTRES</v>
      </c>
      <c r="G4124" s="154">
        <f t="shared" si="427"/>
        <v>0</v>
      </c>
    </row>
    <row r="4125" spans="1:7" ht="26.4" x14ac:dyDescent="0.25">
      <c r="A4125" s="153" t="str">
        <f>+Identification!$C$4</f>
        <v>100000001</v>
      </c>
      <c r="B4125" s="153" t="s">
        <v>356</v>
      </c>
      <c r="C4125" s="48" t="s">
        <v>153</v>
      </c>
      <c r="D4125" s="89" t="str">
        <f t="shared" si="428"/>
        <v>Prestations_AUTRES</v>
      </c>
      <c r="E4125" s="90">
        <f>HLOOKUP(D4125,Analytique_compte!$A$3:$S$4,2,FALSE)</f>
        <v>14</v>
      </c>
      <c r="F4125" s="90" t="str">
        <f t="shared" si="429"/>
        <v>Analytique_compte_PCP62_Prestations_AUTRES</v>
      </c>
      <c r="G4125" s="154">
        <f t="shared" si="427"/>
        <v>0</v>
      </c>
    </row>
    <row r="4126" spans="1:7" ht="26.4" x14ac:dyDescent="0.25">
      <c r="A4126" s="153" t="str">
        <f>+Identification!$C$4</f>
        <v>100000001</v>
      </c>
      <c r="B4126" s="153" t="s">
        <v>356</v>
      </c>
      <c r="C4126" s="48" t="s">
        <v>154</v>
      </c>
      <c r="D4126" s="89" t="str">
        <f t="shared" si="428"/>
        <v>Prestations_AUTRES</v>
      </c>
      <c r="E4126" s="90">
        <f>HLOOKUP(D4126,Analytique_compte!$A$3:$S$4,2,FALSE)</f>
        <v>14</v>
      </c>
      <c r="F4126" s="90" t="str">
        <f t="shared" si="429"/>
        <v>Analytique_compte_PCP63_Prestations_AUTRES</v>
      </c>
      <c r="G4126" s="154">
        <f t="shared" si="427"/>
        <v>0</v>
      </c>
    </row>
    <row r="4127" spans="1:7" ht="26.4" x14ac:dyDescent="0.25">
      <c r="A4127" s="153" t="str">
        <f>+Identification!$C$4</f>
        <v>100000001</v>
      </c>
      <c r="B4127" s="153" t="s">
        <v>356</v>
      </c>
      <c r="C4127" s="48" t="s">
        <v>155</v>
      </c>
      <c r="D4127" s="89" t="str">
        <f t="shared" si="428"/>
        <v>Prestations_AUTRES</v>
      </c>
      <c r="E4127" s="90">
        <f>HLOOKUP(D4127,Analytique_compte!$A$3:$S$4,2,FALSE)</f>
        <v>14</v>
      </c>
      <c r="F4127" s="90" t="str">
        <f t="shared" si="429"/>
        <v>Analytique_compte_PCP64_Prestations_AUTRES</v>
      </c>
      <c r="G4127" s="154">
        <f t="shared" si="427"/>
        <v>0</v>
      </c>
    </row>
    <row r="4128" spans="1:7" ht="26.4" x14ac:dyDescent="0.25">
      <c r="A4128" s="153" t="str">
        <f>+Identification!$C$4</f>
        <v>100000001</v>
      </c>
      <c r="B4128" s="153" t="s">
        <v>356</v>
      </c>
      <c r="C4128" s="48" t="s">
        <v>156</v>
      </c>
      <c r="D4128" s="89" t="str">
        <f t="shared" si="428"/>
        <v>Prestations_AUTRES</v>
      </c>
      <c r="E4128" s="90">
        <f>HLOOKUP(D4128,Analytique_compte!$A$3:$S$4,2,FALSE)</f>
        <v>14</v>
      </c>
      <c r="F4128" s="90" t="str">
        <f t="shared" si="429"/>
        <v>Analytique_compte_PCP65_Prestations_AUTRES</v>
      </c>
      <c r="G4128" s="154">
        <f t="shared" si="427"/>
        <v>0</v>
      </c>
    </row>
    <row r="4129" spans="1:7" ht="26.4" x14ac:dyDescent="0.25">
      <c r="A4129" s="153" t="str">
        <f>+Identification!$C$4</f>
        <v>100000001</v>
      </c>
      <c r="B4129" s="153" t="s">
        <v>356</v>
      </c>
      <c r="C4129" s="48" t="s">
        <v>157</v>
      </c>
      <c r="D4129" s="89" t="str">
        <f t="shared" si="428"/>
        <v>Prestations_AUTRES</v>
      </c>
      <c r="E4129" s="90">
        <f>HLOOKUP(D4129,Analytique_compte!$A$3:$S$4,2,FALSE)</f>
        <v>14</v>
      </c>
      <c r="F4129" s="90" t="str">
        <f t="shared" si="429"/>
        <v>Analytique_compte_PCP66_Prestations_AUTRES</v>
      </c>
      <c r="G4129" s="154">
        <f t="shared" si="427"/>
        <v>0</v>
      </c>
    </row>
    <row r="4130" spans="1:7" ht="26.4" x14ac:dyDescent="0.25">
      <c r="A4130" s="153" t="str">
        <f>+Identification!$C$4</f>
        <v>100000001</v>
      </c>
      <c r="B4130" s="153" t="s">
        <v>356</v>
      </c>
      <c r="C4130" s="48" t="s">
        <v>158</v>
      </c>
      <c r="D4130" s="89" t="str">
        <f t="shared" si="428"/>
        <v>Prestations_AUTRES</v>
      </c>
      <c r="E4130" s="90">
        <f>HLOOKUP(D4130,Analytique_compte!$A$3:$S$4,2,FALSE)</f>
        <v>14</v>
      </c>
      <c r="F4130" s="90" t="str">
        <f t="shared" si="429"/>
        <v>Analytique_compte_PCP67_Prestations_AUTRES</v>
      </c>
      <c r="G4130" s="154">
        <f t="shared" si="427"/>
        <v>0</v>
      </c>
    </row>
    <row r="4131" spans="1:7" ht="26.4" x14ac:dyDescent="0.25">
      <c r="A4131" s="153" t="str">
        <f>+Identification!$C$4</f>
        <v>100000001</v>
      </c>
      <c r="B4131" s="153" t="s">
        <v>356</v>
      </c>
      <c r="C4131" s="48" t="s">
        <v>159</v>
      </c>
      <c r="D4131" s="89" t="str">
        <f t="shared" si="428"/>
        <v>Prestations_AUTRES</v>
      </c>
      <c r="E4131" s="90">
        <f>HLOOKUP(D4131,Analytique_compte!$A$3:$S$4,2,FALSE)</f>
        <v>14</v>
      </c>
      <c r="F4131" s="90" t="str">
        <f t="shared" si="429"/>
        <v>Analytique_compte_PCP68_Prestations_AUTRES</v>
      </c>
      <c r="G4131" s="154">
        <f t="shared" si="427"/>
        <v>0</v>
      </c>
    </row>
    <row r="4132" spans="1:7" ht="26.4" x14ac:dyDescent="0.25">
      <c r="A4132" s="153" t="str">
        <f>+Identification!$C$4</f>
        <v>100000001</v>
      </c>
      <c r="B4132" s="153" t="s">
        <v>356</v>
      </c>
      <c r="C4132" s="48" t="s">
        <v>160</v>
      </c>
      <c r="D4132" s="89" t="str">
        <f t="shared" si="428"/>
        <v>Prestations_AUTRES</v>
      </c>
      <c r="E4132" s="90">
        <f>HLOOKUP(D4132,Analytique_compte!$A$3:$S$4,2,FALSE)</f>
        <v>14</v>
      </c>
      <c r="F4132" s="90" t="str">
        <f t="shared" si="429"/>
        <v>Analytique_compte_PCP69_Prestations_AUTRES</v>
      </c>
      <c r="G4132" s="154">
        <f t="shared" ref="G4132:G4231" si="430">VLOOKUP(C4132,ana_compte,E4132,FALSE)</f>
        <v>0</v>
      </c>
    </row>
    <row r="4133" spans="1:7" ht="26.4" x14ac:dyDescent="0.25">
      <c r="A4133" s="153" t="str">
        <f>+Identification!$C$4</f>
        <v>100000001</v>
      </c>
      <c r="B4133" s="153" t="s">
        <v>356</v>
      </c>
      <c r="C4133" s="48" t="s">
        <v>161</v>
      </c>
      <c r="D4133" s="89" t="str">
        <f t="shared" si="428"/>
        <v>Prestations_AUTRES</v>
      </c>
      <c r="E4133" s="90">
        <f>HLOOKUP(D4133,Analytique_compte!$A$3:$S$4,2,FALSE)</f>
        <v>14</v>
      </c>
      <c r="F4133" s="90" t="str">
        <f t="shared" si="429"/>
        <v>Analytique_compte_PCP70_Prestations_AUTRES</v>
      </c>
      <c r="G4133" s="154">
        <f t="shared" si="430"/>
        <v>0</v>
      </c>
    </row>
    <row r="4134" spans="1:7" ht="26.4" x14ac:dyDescent="0.25">
      <c r="A4134" s="153" t="str">
        <f>+Identification!$C$4</f>
        <v>100000001</v>
      </c>
      <c r="B4134" s="153" t="s">
        <v>356</v>
      </c>
      <c r="C4134" s="48" t="s">
        <v>162</v>
      </c>
      <c r="D4134" s="89" t="str">
        <f t="shared" si="428"/>
        <v>Prestations_AUTRES</v>
      </c>
      <c r="E4134" s="90">
        <f>HLOOKUP(D4134,Analytique_compte!$A$3:$S$4,2,FALSE)</f>
        <v>14</v>
      </c>
      <c r="F4134" s="90" t="str">
        <f t="shared" si="429"/>
        <v>Analytique_compte_PCP71_Prestations_AUTRES</v>
      </c>
      <c r="G4134" s="154">
        <f t="shared" si="430"/>
        <v>0</v>
      </c>
    </row>
    <row r="4135" spans="1:7" ht="26.4" x14ac:dyDescent="0.25">
      <c r="A4135" s="153" t="str">
        <f>+Identification!$C$4</f>
        <v>100000001</v>
      </c>
      <c r="B4135" s="153" t="s">
        <v>356</v>
      </c>
      <c r="C4135" s="48" t="s">
        <v>163</v>
      </c>
      <c r="D4135" s="89" t="str">
        <f t="shared" si="428"/>
        <v>Prestations_AUTRES</v>
      </c>
      <c r="E4135" s="90">
        <f>HLOOKUP(D4135,Analytique_compte!$A$3:$S$4,2,FALSE)</f>
        <v>14</v>
      </c>
      <c r="F4135" s="90" t="str">
        <f t="shared" si="429"/>
        <v>Analytique_compte_PCP72_Prestations_AUTRES</v>
      </c>
      <c r="G4135" s="154">
        <f t="shared" si="430"/>
        <v>0</v>
      </c>
    </row>
    <row r="4136" spans="1:7" ht="26.4" x14ac:dyDescent="0.25">
      <c r="A4136" s="153" t="str">
        <f>+Identification!$C$4</f>
        <v>100000001</v>
      </c>
      <c r="B4136" s="153" t="s">
        <v>356</v>
      </c>
      <c r="C4136" s="48" t="s">
        <v>164</v>
      </c>
      <c r="D4136" s="89" t="str">
        <f t="shared" si="428"/>
        <v>Prestations_AUTRES</v>
      </c>
      <c r="E4136" s="90">
        <f>HLOOKUP(D4136,Analytique_compte!$A$3:$S$4,2,FALSE)</f>
        <v>14</v>
      </c>
      <c r="F4136" s="90" t="str">
        <f t="shared" si="429"/>
        <v>Analytique_compte_PCP73_Prestations_AUTRES</v>
      </c>
      <c r="G4136" s="154">
        <f t="shared" si="430"/>
        <v>0</v>
      </c>
    </row>
    <row r="4137" spans="1:7" ht="26.4" x14ac:dyDescent="0.25">
      <c r="A4137" s="153" t="str">
        <f>+Identification!$C$4</f>
        <v>100000001</v>
      </c>
      <c r="B4137" s="153" t="s">
        <v>356</v>
      </c>
      <c r="C4137" s="48" t="s">
        <v>165</v>
      </c>
      <c r="D4137" s="89" t="str">
        <f t="shared" si="428"/>
        <v>Prestations_AUTRES</v>
      </c>
      <c r="E4137" s="90">
        <f>HLOOKUP(D4137,Analytique_compte!$A$3:$S$4,2,FALSE)</f>
        <v>14</v>
      </c>
      <c r="F4137" s="90" t="str">
        <f t="shared" si="429"/>
        <v>Analytique_compte_PCP74_Prestations_AUTRES</v>
      </c>
      <c r="G4137" s="154">
        <f t="shared" si="430"/>
        <v>0</v>
      </c>
    </row>
    <row r="4138" spans="1:7" ht="26.4" x14ac:dyDescent="0.25">
      <c r="A4138" s="153" t="str">
        <f>+Identification!$C$4</f>
        <v>100000001</v>
      </c>
      <c r="B4138" s="153" t="s">
        <v>356</v>
      </c>
      <c r="C4138" s="48" t="s">
        <v>166</v>
      </c>
      <c r="D4138" s="89" t="str">
        <f t="shared" si="428"/>
        <v>Prestations_AUTRES</v>
      </c>
      <c r="E4138" s="90">
        <f>HLOOKUP(D4138,Analytique_compte!$A$3:$S$4,2,FALSE)</f>
        <v>14</v>
      </c>
      <c r="F4138" s="90" t="str">
        <f t="shared" si="429"/>
        <v>Analytique_compte_PCP75_Prestations_AUTRES</v>
      </c>
      <c r="G4138" s="154">
        <f t="shared" si="430"/>
        <v>0</v>
      </c>
    </row>
    <row r="4139" spans="1:7" ht="26.4" x14ac:dyDescent="0.25">
      <c r="A4139" s="153" t="str">
        <f>+Identification!$C$4</f>
        <v>100000001</v>
      </c>
      <c r="B4139" s="153" t="s">
        <v>356</v>
      </c>
      <c r="C4139" s="48" t="s">
        <v>167</v>
      </c>
      <c r="D4139" s="89" t="str">
        <f t="shared" si="428"/>
        <v>Prestations_AUTRES</v>
      </c>
      <c r="E4139" s="90">
        <f>HLOOKUP(D4139,Analytique_compte!$A$3:$S$4,2,FALSE)</f>
        <v>14</v>
      </c>
      <c r="F4139" s="90" t="str">
        <f t="shared" si="429"/>
        <v>Analytique_compte_PCP76_Prestations_AUTRES</v>
      </c>
      <c r="G4139" s="154">
        <f t="shared" si="430"/>
        <v>0</v>
      </c>
    </row>
    <row r="4140" spans="1:7" ht="26.4" x14ac:dyDescent="0.25">
      <c r="A4140" s="153" t="str">
        <f>+Identification!$C$4</f>
        <v>100000001</v>
      </c>
      <c r="B4140" s="153" t="s">
        <v>356</v>
      </c>
      <c r="C4140" s="48" t="s">
        <v>168</v>
      </c>
      <c r="D4140" s="89" t="str">
        <f t="shared" si="428"/>
        <v>Prestations_AUTRES</v>
      </c>
      <c r="E4140" s="90">
        <f>HLOOKUP(D4140,Analytique_compte!$A$3:$S$4,2,FALSE)</f>
        <v>14</v>
      </c>
      <c r="F4140" s="90" t="str">
        <f t="shared" si="429"/>
        <v>Analytique_compte_PCP77_Prestations_AUTRES</v>
      </c>
      <c r="G4140" s="154">
        <f t="shared" si="430"/>
        <v>0</v>
      </c>
    </row>
    <row r="4141" spans="1:7" ht="26.4" x14ac:dyDescent="0.25">
      <c r="A4141" s="153" t="str">
        <f>+Identification!$C$4</f>
        <v>100000001</v>
      </c>
      <c r="B4141" s="153" t="s">
        <v>356</v>
      </c>
      <c r="C4141" s="48" t="s">
        <v>169</v>
      </c>
      <c r="D4141" s="89" t="str">
        <f t="shared" si="428"/>
        <v>Prestations_AUTRES</v>
      </c>
      <c r="E4141" s="90">
        <f>HLOOKUP(D4141,Analytique_compte!$A$3:$S$4,2,FALSE)</f>
        <v>14</v>
      </c>
      <c r="F4141" s="90" t="str">
        <f t="shared" si="429"/>
        <v>Analytique_compte_PCP78_Prestations_AUTRES</v>
      </c>
      <c r="G4141" s="154">
        <f t="shared" si="430"/>
        <v>0</v>
      </c>
    </row>
    <row r="4142" spans="1:7" ht="26.4" x14ac:dyDescent="0.25">
      <c r="A4142" s="153" t="str">
        <f>+Identification!$C$4</f>
        <v>100000001</v>
      </c>
      <c r="B4142" s="153" t="s">
        <v>356</v>
      </c>
      <c r="C4142" s="48" t="s">
        <v>170</v>
      </c>
      <c r="D4142" s="89" t="str">
        <f t="shared" si="428"/>
        <v>Prestations_AUTRES</v>
      </c>
      <c r="E4142" s="90">
        <f>HLOOKUP(D4142,Analytique_compte!$A$3:$S$4,2,FALSE)</f>
        <v>14</v>
      </c>
      <c r="F4142" s="90" t="str">
        <f t="shared" ref="F4142:F4149" si="431">CONCATENATE(B4142,"_",C4142,"_",D4142)</f>
        <v>Analytique_compte_PCP79_Prestations_AUTRES</v>
      </c>
      <c r="G4142" s="154">
        <f t="shared" ref="G4142:G4149" si="432">VLOOKUP(C4142,ana_compte,E4142,FALSE)</f>
        <v>0</v>
      </c>
    </row>
    <row r="4143" spans="1:7" ht="26.4" x14ac:dyDescent="0.25">
      <c r="A4143" s="153" t="str">
        <f>+Identification!$C$4</f>
        <v>100000001</v>
      </c>
      <c r="B4143" s="153" t="s">
        <v>356</v>
      </c>
      <c r="C4143" s="48" t="s">
        <v>416</v>
      </c>
      <c r="D4143" s="89" t="str">
        <f t="shared" si="428"/>
        <v>Prestations_AUTRES</v>
      </c>
      <c r="E4143" s="90">
        <f>HLOOKUP(D4143,Analytique_compte!$A$3:$S$4,2,FALSE)</f>
        <v>14</v>
      </c>
      <c r="F4143" s="90" t="str">
        <f t="shared" si="431"/>
        <v>Analytique_compte_PCP80_Prestations_AUTRES</v>
      </c>
      <c r="G4143" s="154">
        <f t="shared" si="432"/>
        <v>0</v>
      </c>
    </row>
    <row r="4144" spans="1:7" ht="26.4" x14ac:dyDescent="0.25">
      <c r="A4144" s="153" t="str">
        <f>+Identification!$C$4</f>
        <v>100000001</v>
      </c>
      <c r="B4144" s="153" t="s">
        <v>356</v>
      </c>
      <c r="C4144" s="48" t="s">
        <v>417</v>
      </c>
      <c r="D4144" s="89" t="str">
        <f t="shared" si="428"/>
        <v>Prestations_AUTRES</v>
      </c>
      <c r="E4144" s="90">
        <f>HLOOKUP(D4144,Analytique_compte!$A$3:$S$4,2,FALSE)</f>
        <v>14</v>
      </c>
      <c r="F4144" s="90" t="str">
        <f t="shared" si="431"/>
        <v>Analytique_compte_PCP81_Prestations_AUTRES</v>
      </c>
      <c r="G4144" s="154">
        <f t="shared" si="432"/>
        <v>0</v>
      </c>
    </row>
    <row r="4145" spans="1:7" ht="26.4" x14ac:dyDescent="0.25">
      <c r="A4145" s="153" t="str">
        <f>+Identification!$C$4</f>
        <v>100000001</v>
      </c>
      <c r="B4145" s="153" t="s">
        <v>356</v>
      </c>
      <c r="C4145" s="48" t="s">
        <v>418</v>
      </c>
      <c r="D4145" s="89" t="str">
        <f t="shared" si="428"/>
        <v>Prestations_AUTRES</v>
      </c>
      <c r="E4145" s="90">
        <f>HLOOKUP(D4145,Analytique_compte!$A$3:$S$4,2,FALSE)</f>
        <v>14</v>
      </c>
      <c r="F4145" s="90" t="str">
        <f t="shared" si="431"/>
        <v>Analytique_compte_PCP82_Prestations_AUTRES</v>
      </c>
      <c r="G4145" s="154">
        <f t="shared" si="432"/>
        <v>0</v>
      </c>
    </row>
    <row r="4146" spans="1:7" ht="26.4" x14ac:dyDescent="0.25">
      <c r="A4146" s="153" t="str">
        <f>+Identification!$C$4</f>
        <v>100000001</v>
      </c>
      <c r="B4146" s="153" t="s">
        <v>356</v>
      </c>
      <c r="C4146" s="48" t="s">
        <v>419</v>
      </c>
      <c r="D4146" s="89" t="str">
        <f t="shared" si="428"/>
        <v>Prestations_AUTRES</v>
      </c>
      <c r="E4146" s="90">
        <f>HLOOKUP(D4146,Analytique_compte!$A$3:$S$4,2,FALSE)</f>
        <v>14</v>
      </c>
      <c r="F4146" s="90" t="str">
        <f t="shared" si="431"/>
        <v>Analytique_compte_PCP83_Prestations_AUTRES</v>
      </c>
      <c r="G4146" s="154">
        <f t="shared" si="432"/>
        <v>0</v>
      </c>
    </row>
    <row r="4147" spans="1:7" ht="26.4" x14ac:dyDescent="0.25">
      <c r="A4147" s="153" t="str">
        <f>+Identification!$C$4</f>
        <v>100000001</v>
      </c>
      <c r="B4147" s="153" t="s">
        <v>356</v>
      </c>
      <c r="C4147" s="48" t="s">
        <v>420</v>
      </c>
      <c r="D4147" s="89" t="str">
        <f t="shared" si="428"/>
        <v>Prestations_AUTRES</v>
      </c>
      <c r="E4147" s="90">
        <f>HLOOKUP(D4147,Analytique_compte!$A$3:$S$4,2,FALSE)</f>
        <v>14</v>
      </c>
      <c r="F4147" s="90" t="str">
        <f t="shared" si="431"/>
        <v>Analytique_compte_PCP84_Prestations_AUTRES</v>
      </c>
      <c r="G4147" s="154">
        <f t="shared" si="432"/>
        <v>0</v>
      </c>
    </row>
    <row r="4148" spans="1:7" ht="26.4" x14ac:dyDescent="0.25">
      <c r="A4148" s="153" t="str">
        <f>+Identification!$C$4</f>
        <v>100000001</v>
      </c>
      <c r="B4148" s="153" t="s">
        <v>356</v>
      </c>
      <c r="C4148" s="48" t="s">
        <v>421</v>
      </c>
      <c r="D4148" s="89" t="str">
        <f t="shared" si="428"/>
        <v>Prestations_AUTRES</v>
      </c>
      <c r="E4148" s="90">
        <f>HLOOKUP(D4148,Analytique_compte!$A$3:$S$4,2,FALSE)</f>
        <v>14</v>
      </c>
      <c r="F4148" s="90" t="str">
        <f t="shared" si="431"/>
        <v>Analytique_compte_PCP85_Prestations_AUTRES</v>
      </c>
      <c r="G4148" s="154">
        <f t="shared" si="432"/>
        <v>0</v>
      </c>
    </row>
    <row r="4149" spans="1:7" ht="26.4" x14ac:dyDescent="0.25">
      <c r="A4149" s="153" t="str">
        <f>+Identification!$C$4</f>
        <v>100000001</v>
      </c>
      <c r="B4149" s="153" t="s">
        <v>356</v>
      </c>
      <c r="C4149" s="48" t="s">
        <v>422</v>
      </c>
      <c r="D4149" s="89" t="str">
        <f t="shared" si="428"/>
        <v>Prestations_AUTRES</v>
      </c>
      <c r="E4149" s="90">
        <f>HLOOKUP(D4149,Analytique_compte!$A$3:$S$4,2,FALSE)</f>
        <v>14</v>
      </c>
      <c r="F4149" s="90" t="str">
        <f t="shared" si="431"/>
        <v>Analytique_compte_PCP86_Prestations_AUTRES</v>
      </c>
      <c r="G4149" s="154">
        <f t="shared" si="432"/>
        <v>0</v>
      </c>
    </row>
    <row r="4150" spans="1:7" ht="26.4" x14ac:dyDescent="0.25">
      <c r="A4150" s="153" t="str">
        <f>+Identification!$C$4</f>
        <v>100000001</v>
      </c>
      <c r="B4150" s="153" t="s">
        <v>356</v>
      </c>
      <c r="C4150" s="48" t="s">
        <v>423</v>
      </c>
      <c r="D4150" s="89" t="str">
        <f t="shared" ref="D4150:D4151" si="433">+D4147</f>
        <v>Prestations_AUTRES</v>
      </c>
      <c r="E4150" s="90">
        <f>HLOOKUP(D4150,Analytique_compte!$A$3:$S$4,2,FALSE)</f>
        <v>14</v>
      </c>
      <c r="F4150" s="90" t="str">
        <f t="shared" ref="F4150:F4177" si="434">CONCATENATE(B4150,"_",C4150,"_",D4150)</f>
        <v>Analytique_compte_PCP87_Prestations_AUTRES</v>
      </c>
      <c r="G4150" s="154">
        <f t="shared" ref="G4150:G4177" si="435">VLOOKUP(C4150,ana_compte,E4150,FALSE)</f>
        <v>0</v>
      </c>
    </row>
    <row r="4151" spans="1:7" ht="26.4" x14ac:dyDescent="0.25">
      <c r="A4151" s="153" t="str">
        <f>+Identification!$C$4</f>
        <v>100000001</v>
      </c>
      <c r="B4151" s="153" t="s">
        <v>356</v>
      </c>
      <c r="C4151" s="48" t="s">
        <v>424</v>
      </c>
      <c r="D4151" s="89" t="str">
        <f t="shared" si="433"/>
        <v>Prestations_AUTRES</v>
      </c>
      <c r="E4151" s="90">
        <f>HLOOKUP(D4151,Analytique_compte!$A$3:$S$4,2,FALSE)</f>
        <v>14</v>
      </c>
      <c r="F4151" s="90" t="str">
        <f t="shared" si="434"/>
        <v>Analytique_compte_PCP88_Prestations_AUTRES</v>
      </c>
      <c r="G4151" s="154">
        <f t="shared" si="435"/>
        <v>0</v>
      </c>
    </row>
    <row r="4152" spans="1:7" ht="26.4" x14ac:dyDescent="0.25">
      <c r="A4152" s="153" t="str">
        <f>+Identification!$C$4</f>
        <v>100000001</v>
      </c>
      <c r="B4152" s="153" t="s">
        <v>356</v>
      </c>
      <c r="C4152" s="48" t="s">
        <v>449</v>
      </c>
      <c r="D4152" s="89" t="str">
        <f t="shared" ref="D4152:D4154" si="436">+D4146</f>
        <v>Prestations_AUTRES</v>
      </c>
      <c r="E4152" s="90">
        <f>HLOOKUP(D4152,Analytique_compte!$A$3:$S$4,2,FALSE)</f>
        <v>14</v>
      </c>
      <c r="F4152" s="90" t="str">
        <f t="shared" si="434"/>
        <v>Analytique_compte_PCP89_Prestations_AUTRES</v>
      </c>
      <c r="G4152" s="154">
        <f t="shared" si="435"/>
        <v>0</v>
      </c>
    </row>
    <row r="4153" spans="1:7" ht="26.4" x14ac:dyDescent="0.25">
      <c r="A4153" s="153" t="str">
        <f>+Identification!$C$4</f>
        <v>100000001</v>
      </c>
      <c r="B4153" s="153" t="s">
        <v>356</v>
      </c>
      <c r="C4153" s="48" t="s">
        <v>450</v>
      </c>
      <c r="D4153" s="89" t="str">
        <f t="shared" si="436"/>
        <v>Prestations_AUTRES</v>
      </c>
      <c r="E4153" s="90">
        <f>HLOOKUP(D4153,Analytique_compte!$A$3:$S$4,2,FALSE)</f>
        <v>14</v>
      </c>
      <c r="F4153" s="90" t="str">
        <f t="shared" si="434"/>
        <v>Analytique_compte_PCP90_Prestations_AUTRES</v>
      </c>
      <c r="G4153" s="154">
        <f t="shared" si="435"/>
        <v>0</v>
      </c>
    </row>
    <row r="4154" spans="1:7" ht="26.4" x14ac:dyDescent="0.25">
      <c r="A4154" s="153" t="str">
        <f>+Identification!$C$4</f>
        <v>100000001</v>
      </c>
      <c r="B4154" s="153" t="s">
        <v>356</v>
      </c>
      <c r="C4154" s="48" t="s">
        <v>467</v>
      </c>
      <c r="D4154" s="89" t="str">
        <f t="shared" si="436"/>
        <v>Prestations_AUTRES</v>
      </c>
      <c r="E4154" s="90">
        <f>HLOOKUP(D4154,Analytique_compte!$A$3:$S$4,2,FALSE)</f>
        <v>14</v>
      </c>
      <c r="F4154" s="90" t="str">
        <f t="shared" si="434"/>
        <v>Analytique_compte_PCP91_Prestations_AUTRES</v>
      </c>
      <c r="G4154" s="154">
        <f t="shared" si="435"/>
        <v>0</v>
      </c>
    </row>
    <row r="4155" spans="1:7" ht="26.4" x14ac:dyDescent="0.25">
      <c r="A4155" s="153" t="str">
        <f>+Identification!$C$4</f>
        <v>100000001</v>
      </c>
      <c r="B4155" s="153" t="s">
        <v>356</v>
      </c>
      <c r="C4155" s="48" t="s">
        <v>468</v>
      </c>
      <c r="D4155" s="89" t="str">
        <f t="shared" ref="D4155:D4171" si="437">+D4119</f>
        <v>Prestations_AUTRES</v>
      </c>
      <c r="E4155" s="90">
        <f>HLOOKUP(D4155,Analytique_compte!$A$3:$S$4,2,FALSE)</f>
        <v>14</v>
      </c>
      <c r="F4155" s="90" t="str">
        <f t="shared" si="434"/>
        <v>Analytique_compte_PCP92_Prestations_AUTRES</v>
      </c>
      <c r="G4155" s="154">
        <f t="shared" si="435"/>
        <v>0</v>
      </c>
    </row>
    <row r="4156" spans="1:7" ht="26.4" x14ac:dyDescent="0.25">
      <c r="A4156" s="153" t="str">
        <f>+Identification!$C$4</f>
        <v>100000001</v>
      </c>
      <c r="B4156" s="153" t="s">
        <v>356</v>
      </c>
      <c r="C4156" s="48" t="s">
        <v>469</v>
      </c>
      <c r="D4156" s="89" t="str">
        <f t="shared" si="437"/>
        <v>Prestations_AUTRES</v>
      </c>
      <c r="E4156" s="90">
        <f>HLOOKUP(D4156,Analytique_compte!$A$3:$S$4,2,FALSE)</f>
        <v>14</v>
      </c>
      <c r="F4156" s="90" t="str">
        <f t="shared" si="434"/>
        <v>Analytique_compte_PCP93_Prestations_AUTRES</v>
      </c>
      <c r="G4156" s="154">
        <f t="shared" si="435"/>
        <v>0</v>
      </c>
    </row>
    <row r="4157" spans="1:7" ht="26.4" x14ac:dyDescent="0.25">
      <c r="A4157" s="153" t="str">
        <f>+Identification!$C$4</f>
        <v>100000001</v>
      </c>
      <c r="B4157" s="153" t="s">
        <v>356</v>
      </c>
      <c r="C4157" s="48" t="s">
        <v>665</v>
      </c>
      <c r="D4157" s="89" t="str">
        <f t="shared" si="437"/>
        <v>Prestations_AUTRES</v>
      </c>
      <c r="E4157" s="90">
        <f>HLOOKUP(D4157,Analytique_compte!$A$3:$S$4,2,FALSE)</f>
        <v>14</v>
      </c>
      <c r="F4157" s="90" t="str">
        <f t="shared" si="434"/>
        <v>Analytique_compte_PCP94_Prestations_AUTRES</v>
      </c>
      <c r="G4157" s="154">
        <f t="shared" si="435"/>
        <v>0</v>
      </c>
    </row>
    <row r="4158" spans="1:7" ht="26.4" x14ac:dyDescent="0.25">
      <c r="A4158" s="153" t="str">
        <f>+Identification!$C$4</f>
        <v>100000001</v>
      </c>
      <c r="B4158" s="153" t="s">
        <v>356</v>
      </c>
      <c r="C4158" s="50" t="s">
        <v>666</v>
      </c>
      <c r="D4158" s="89" t="str">
        <f t="shared" si="437"/>
        <v>Prestations_AUTRES</v>
      </c>
      <c r="E4158" s="90">
        <f>HLOOKUP(D4158,Analytique_compte!$A$3:$S$4,2,FALSE)</f>
        <v>14</v>
      </c>
      <c r="F4158" s="90" t="str">
        <f t="shared" si="434"/>
        <v>Analytique_compte_PCP95_Prestations_AUTRES</v>
      </c>
      <c r="G4158" s="154">
        <f t="shared" si="435"/>
        <v>0</v>
      </c>
    </row>
    <row r="4159" spans="1:7" ht="26.4" x14ac:dyDescent="0.25">
      <c r="A4159" s="153" t="str">
        <f>+Identification!$C$4</f>
        <v>100000001</v>
      </c>
      <c r="B4159" s="153" t="s">
        <v>356</v>
      </c>
      <c r="C4159" s="50" t="s">
        <v>667</v>
      </c>
      <c r="D4159" s="89" t="str">
        <f t="shared" si="437"/>
        <v>Prestations_AUTRES</v>
      </c>
      <c r="E4159" s="90">
        <f>HLOOKUP(D4159,Analytique_compte!$A$3:$S$4,2,FALSE)</f>
        <v>14</v>
      </c>
      <c r="F4159" s="90" t="str">
        <f t="shared" si="434"/>
        <v>Analytique_compte_PCP96_Prestations_AUTRES</v>
      </c>
      <c r="G4159" s="154">
        <f t="shared" si="435"/>
        <v>0</v>
      </c>
    </row>
    <row r="4160" spans="1:7" ht="26.4" x14ac:dyDescent="0.25">
      <c r="A4160" s="153" t="str">
        <f>+Identification!$C$4</f>
        <v>100000001</v>
      </c>
      <c r="B4160" s="153" t="s">
        <v>356</v>
      </c>
      <c r="C4160" s="50" t="s">
        <v>668</v>
      </c>
      <c r="D4160" s="89" t="str">
        <f t="shared" si="437"/>
        <v>Prestations_AUTRES</v>
      </c>
      <c r="E4160" s="90">
        <f>HLOOKUP(D4160,Analytique_compte!$A$3:$S$4,2,FALSE)</f>
        <v>14</v>
      </c>
      <c r="F4160" s="90" t="str">
        <f t="shared" si="434"/>
        <v>Analytique_compte_PCP97_Prestations_AUTRES</v>
      </c>
      <c r="G4160" s="154">
        <f t="shared" si="435"/>
        <v>0</v>
      </c>
    </row>
    <row r="4161" spans="1:7" ht="26.4" x14ac:dyDescent="0.25">
      <c r="A4161" s="153" t="str">
        <f>+Identification!$C$4</f>
        <v>100000001</v>
      </c>
      <c r="B4161" s="153" t="s">
        <v>356</v>
      </c>
      <c r="C4161" s="50" t="s">
        <v>669</v>
      </c>
      <c r="D4161" s="89" t="str">
        <f t="shared" si="437"/>
        <v>Prestations_AUTRES</v>
      </c>
      <c r="E4161" s="90">
        <f>HLOOKUP(D4161,Analytique_compte!$A$3:$S$4,2,FALSE)</f>
        <v>14</v>
      </c>
      <c r="F4161" s="90" t="str">
        <f t="shared" si="434"/>
        <v>Analytique_compte_PCP98_Prestations_AUTRES</v>
      </c>
      <c r="G4161" s="154">
        <f t="shared" si="435"/>
        <v>0</v>
      </c>
    </row>
    <row r="4162" spans="1:7" ht="26.4" x14ac:dyDescent="0.25">
      <c r="A4162" s="153" t="str">
        <f>+Identification!$C$4</f>
        <v>100000001</v>
      </c>
      <c r="B4162" s="153" t="s">
        <v>356</v>
      </c>
      <c r="C4162" s="50" t="s">
        <v>670</v>
      </c>
      <c r="D4162" s="89" t="str">
        <f t="shared" si="437"/>
        <v>Prestations_AUTRES</v>
      </c>
      <c r="E4162" s="90">
        <f>HLOOKUP(D4162,Analytique_compte!$A$3:$S$4,2,FALSE)</f>
        <v>14</v>
      </c>
      <c r="F4162" s="90" t="str">
        <f t="shared" si="434"/>
        <v>Analytique_compte_PCP99_Prestations_AUTRES</v>
      </c>
      <c r="G4162" s="154">
        <f t="shared" si="435"/>
        <v>0</v>
      </c>
    </row>
    <row r="4163" spans="1:7" ht="26.4" x14ac:dyDescent="0.25">
      <c r="A4163" s="153" t="str">
        <f>+Identification!$C$4</f>
        <v>100000001</v>
      </c>
      <c r="B4163" s="153" t="s">
        <v>356</v>
      </c>
      <c r="C4163" s="50" t="s">
        <v>671</v>
      </c>
      <c r="D4163" s="89" t="str">
        <f t="shared" si="437"/>
        <v>Prestations_AUTRES</v>
      </c>
      <c r="E4163" s="90">
        <f>HLOOKUP(D4163,Analytique_compte!$A$3:$S$4,2,FALSE)</f>
        <v>14</v>
      </c>
      <c r="F4163" s="90" t="str">
        <f t="shared" si="434"/>
        <v>Analytique_compte_PCP100_Prestations_AUTRES</v>
      </c>
      <c r="G4163" s="154">
        <f t="shared" si="435"/>
        <v>0</v>
      </c>
    </row>
    <row r="4164" spans="1:7" ht="26.4" x14ac:dyDescent="0.25">
      <c r="A4164" s="153" t="str">
        <f>+Identification!$C$4</f>
        <v>100000001</v>
      </c>
      <c r="B4164" s="153" t="s">
        <v>356</v>
      </c>
      <c r="C4164" s="50" t="s">
        <v>672</v>
      </c>
      <c r="D4164" s="89" t="str">
        <f t="shared" si="437"/>
        <v>Prestations_AUTRES</v>
      </c>
      <c r="E4164" s="90">
        <f>HLOOKUP(D4164,Analytique_compte!$A$3:$S$4,2,FALSE)</f>
        <v>14</v>
      </c>
      <c r="F4164" s="90" t="str">
        <f t="shared" si="434"/>
        <v>Analytique_compte_PCP101_Prestations_AUTRES</v>
      </c>
      <c r="G4164" s="154">
        <f t="shared" si="435"/>
        <v>0</v>
      </c>
    </row>
    <row r="4165" spans="1:7" ht="26.4" x14ac:dyDescent="0.25">
      <c r="A4165" s="153" t="str">
        <f>+Identification!$C$4</f>
        <v>100000001</v>
      </c>
      <c r="B4165" s="153" t="s">
        <v>356</v>
      </c>
      <c r="C4165" s="50" t="s">
        <v>673</v>
      </c>
      <c r="D4165" s="89" t="str">
        <f t="shared" si="437"/>
        <v>Prestations_AUTRES</v>
      </c>
      <c r="E4165" s="90">
        <f>HLOOKUP(D4165,Analytique_compte!$A$3:$S$4,2,FALSE)</f>
        <v>14</v>
      </c>
      <c r="F4165" s="90" t="str">
        <f t="shared" si="434"/>
        <v>Analytique_compte_PCP102_Prestations_AUTRES</v>
      </c>
      <c r="G4165" s="154">
        <f t="shared" si="435"/>
        <v>0</v>
      </c>
    </row>
    <row r="4166" spans="1:7" ht="26.4" x14ac:dyDescent="0.25">
      <c r="A4166" s="153" t="str">
        <f>+Identification!$C$4</f>
        <v>100000001</v>
      </c>
      <c r="B4166" s="153" t="s">
        <v>356</v>
      </c>
      <c r="C4166" s="50" t="s">
        <v>674</v>
      </c>
      <c r="D4166" s="89" t="str">
        <f t="shared" si="437"/>
        <v>Prestations_AUTRES</v>
      </c>
      <c r="E4166" s="90">
        <f>HLOOKUP(D4166,Analytique_compte!$A$3:$S$4,2,FALSE)</f>
        <v>14</v>
      </c>
      <c r="F4166" s="90" t="str">
        <f t="shared" si="434"/>
        <v>Analytique_compte_PCP103_Prestations_AUTRES</v>
      </c>
      <c r="G4166" s="154">
        <f t="shared" si="435"/>
        <v>0</v>
      </c>
    </row>
    <row r="4167" spans="1:7" ht="26.4" x14ac:dyDescent="0.25">
      <c r="A4167" s="153" t="str">
        <f>+Identification!$C$4</f>
        <v>100000001</v>
      </c>
      <c r="B4167" s="153" t="s">
        <v>356</v>
      </c>
      <c r="C4167" s="50" t="s">
        <v>675</v>
      </c>
      <c r="D4167" s="89" t="str">
        <f t="shared" si="437"/>
        <v>Prestations_AUTRES</v>
      </c>
      <c r="E4167" s="90">
        <f>HLOOKUP(D4167,Analytique_compte!$A$3:$S$4,2,FALSE)</f>
        <v>14</v>
      </c>
      <c r="F4167" s="90" t="str">
        <f t="shared" si="434"/>
        <v>Analytique_compte_PCP104_Prestations_AUTRES</v>
      </c>
      <c r="G4167" s="154">
        <f t="shared" si="435"/>
        <v>0</v>
      </c>
    </row>
    <row r="4168" spans="1:7" ht="26.4" x14ac:dyDescent="0.25">
      <c r="A4168" s="153" t="str">
        <f>+Identification!$C$4</f>
        <v>100000001</v>
      </c>
      <c r="B4168" s="153" t="s">
        <v>356</v>
      </c>
      <c r="C4168" s="50" t="s">
        <v>676</v>
      </c>
      <c r="D4168" s="89" t="str">
        <f t="shared" si="437"/>
        <v>Prestations_AUTRES</v>
      </c>
      <c r="E4168" s="90">
        <f>HLOOKUP(D4168,Analytique_compte!$A$3:$S$4,2,FALSE)</f>
        <v>14</v>
      </c>
      <c r="F4168" s="90" t="str">
        <f t="shared" si="434"/>
        <v>Analytique_compte_PCP105_Prestations_AUTRES</v>
      </c>
      <c r="G4168" s="154">
        <f t="shared" si="435"/>
        <v>0</v>
      </c>
    </row>
    <row r="4169" spans="1:7" ht="26.4" x14ac:dyDescent="0.25">
      <c r="A4169" s="153" t="str">
        <f>+Identification!$C$4</f>
        <v>100000001</v>
      </c>
      <c r="B4169" s="153" t="s">
        <v>356</v>
      </c>
      <c r="C4169" s="50" t="s">
        <v>677</v>
      </c>
      <c r="D4169" s="89" t="str">
        <f t="shared" si="437"/>
        <v>Prestations_AUTRES</v>
      </c>
      <c r="E4169" s="90">
        <f>HLOOKUP(D4169,Analytique_compte!$A$3:$S$4,2,FALSE)</f>
        <v>14</v>
      </c>
      <c r="F4169" s="90" t="str">
        <f t="shared" si="434"/>
        <v>Analytique_compte_PCP106_Prestations_AUTRES</v>
      </c>
      <c r="G4169" s="154">
        <f t="shared" si="435"/>
        <v>0</v>
      </c>
    </row>
    <row r="4170" spans="1:7" ht="26.4" x14ac:dyDescent="0.25">
      <c r="A4170" s="153" t="str">
        <f>+Identification!$C$4</f>
        <v>100000001</v>
      </c>
      <c r="B4170" s="153" t="s">
        <v>356</v>
      </c>
      <c r="C4170" s="50" t="s">
        <v>678</v>
      </c>
      <c r="D4170" s="89" t="str">
        <f t="shared" si="437"/>
        <v>Prestations_AUTRES</v>
      </c>
      <c r="E4170" s="90">
        <f>HLOOKUP(D4170,Analytique_compte!$A$3:$S$4,2,FALSE)</f>
        <v>14</v>
      </c>
      <c r="F4170" s="90" t="str">
        <f t="shared" si="434"/>
        <v>Analytique_compte_PCP107_Prestations_AUTRES</v>
      </c>
      <c r="G4170" s="154">
        <f t="shared" si="435"/>
        <v>0</v>
      </c>
    </row>
    <row r="4171" spans="1:7" ht="26.4" x14ac:dyDescent="0.25">
      <c r="A4171" s="153" t="str">
        <f>+Identification!$C$4</f>
        <v>100000001</v>
      </c>
      <c r="B4171" s="153" t="s">
        <v>356</v>
      </c>
      <c r="C4171" s="50" t="s">
        <v>679</v>
      </c>
      <c r="D4171" s="89" t="str">
        <f t="shared" si="437"/>
        <v>Prestations_AUTRES</v>
      </c>
      <c r="E4171" s="90">
        <f>HLOOKUP(D4171,Analytique_compte!$A$3:$S$4,2,FALSE)</f>
        <v>14</v>
      </c>
      <c r="F4171" s="90" t="str">
        <f t="shared" si="434"/>
        <v>Analytique_compte_PCP108_Prestations_AUTRES</v>
      </c>
      <c r="G4171" s="154">
        <f t="shared" si="435"/>
        <v>0</v>
      </c>
    </row>
    <row r="4172" spans="1:7" ht="26.4" x14ac:dyDescent="0.25">
      <c r="A4172" s="153" t="str">
        <f>+Identification!$C$4</f>
        <v>100000001</v>
      </c>
      <c r="B4172" s="153" t="s">
        <v>356</v>
      </c>
      <c r="C4172" s="50" t="s">
        <v>680</v>
      </c>
      <c r="D4172" s="89" t="str">
        <f t="shared" ref="D4172:D4175" si="438">+D4132</f>
        <v>Prestations_AUTRES</v>
      </c>
      <c r="E4172" s="90">
        <f>HLOOKUP(D4172,Analytique_compte!$A$3:$S$4,2,FALSE)</f>
        <v>14</v>
      </c>
      <c r="F4172" s="90" t="str">
        <f t="shared" ref="F4172:F4176" si="439">CONCATENATE(B4172,"_",C4172,"_",D4172)</f>
        <v>Analytique_compte_PCP109_Prestations_AUTRES</v>
      </c>
      <c r="G4172" s="154">
        <f t="shared" ref="G4172:G4176" si="440">VLOOKUP(C4172,ana_compte,E4172,FALSE)</f>
        <v>0</v>
      </c>
    </row>
    <row r="4173" spans="1:7" ht="26.4" x14ac:dyDescent="0.25">
      <c r="A4173" s="153" t="str">
        <f>+Identification!$C$4</f>
        <v>100000001</v>
      </c>
      <c r="B4173" s="153" t="s">
        <v>356</v>
      </c>
      <c r="C4173" s="50" t="s">
        <v>681</v>
      </c>
      <c r="D4173" s="89" t="str">
        <f t="shared" si="438"/>
        <v>Prestations_AUTRES</v>
      </c>
      <c r="E4173" s="90">
        <f>HLOOKUP(D4173,Analytique_compte!$A$3:$S$4,2,FALSE)</f>
        <v>14</v>
      </c>
      <c r="F4173" s="90" t="str">
        <f t="shared" si="439"/>
        <v>Analytique_compte_PCP110_Prestations_AUTRES</v>
      </c>
      <c r="G4173" s="154">
        <f t="shared" si="440"/>
        <v>0</v>
      </c>
    </row>
    <row r="4174" spans="1:7" ht="26.4" x14ac:dyDescent="0.25">
      <c r="A4174" s="153" t="str">
        <f>+Identification!$C$4</f>
        <v>100000001</v>
      </c>
      <c r="B4174" s="153" t="s">
        <v>356</v>
      </c>
      <c r="C4174" s="50" t="s">
        <v>682</v>
      </c>
      <c r="D4174" s="89" t="str">
        <f t="shared" si="438"/>
        <v>Prestations_AUTRES</v>
      </c>
      <c r="E4174" s="90">
        <f>HLOOKUP(D4174,Analytique_compte!$A$3:$S$4,2,FALSE)</f>
        <v>14</v>
      </c>
      <c r="F4174" s="90" t="str">
        <f t="shared" si="439"/>
        <v>Analytique_compte_PCP111_Prestations_AUTRES</v>
      </c>
      <c r="G4174" s="154">
        <f t="shared" si="440"/>
        <v>0</v>
      </c>
    </row>
    <row r="4175" spans="1:7" ht="26.4" x14ac:dyDescent="0.25">
      <c r="A4175" s="153" t="str">
        <f>+Identification!$C$4</f>
        <v>100000001</v>
      </c>
      <c r="B4175" s="153" t="s">
        <v>356</v>
      </c>
      <c r="C4175" s="50" t="s">
        <v>683</v>
      </c>
      <c r="D4175" s="89" t="str">
        <f t="shared" si="438"/>
        <v>Prestations_AUTRES</v>
      </c>
      <c r="E4175" s="90">
        <f>HLOOKUP(D4175,Analytique_compte!$A$3:$S$4,2,FALSE)</f>
        <v>14</v>
      </c>
      <c r="F4175" s="90" t="str">
        <f t="shared" si="439"/>
        <v>Analytique_compte_PCP112_Prestations_AUTRES</v>
      </c>
      <c r="G4175" s="154">
        <f t="shared" si="440"/>
        <v>0</v>
      </c>
    </row>
    <row r="4176" spans="1:7" ht="26.4" x14ac:dyDescent="0.25">
      <c r="A4176" s="153" t="str">
        <f>+Identification!$C$4</f>
        <v>100000001</v>
      </c>
      <c r="B4176" s="153" t="s">
        <v>356</v>
      </c>
      <c r="C4176" s="50" t="s">
        <v>684</v>
      </c>
      <c r="D4176" s="89" t="str">
        <f>+D4135</f>
        <v>Prestations_AUTRES</v>
      </c>
      <c r="E4176" s="90">
        <f>HLOOKUP(D4176,Analytique_compte!$A$3:$S$4,2,FALSE)</f>
        <v>14</v>
      </c>
      <c r="F4176" s="90" t="str">
        <f t="shared" si="439"/>
        <v>Analytique_compte_PCP113_Prestations_AUTRES</v>
      </c>
      <c r="G4176" s="154">
        <f t="shared" si="440"/>
        <v>0</v>
      </c>
    </row>
    <row r="4177" spans="1:7" ht="26.4" x14ac:dyDescent="0.25">
      <c r="A4177" s="153" t="str">
        <f>+Identification!$C$4</f>
        <v>100000001</v>
      </c>
      <c r="B4177" s="153" t="s">
        <v>356</v>
      </c>
      <c r="C4177" s="50" t="s">
        <v>685</v>
      </c>
      <c r="D4177" s="89" t="str">
        <f>+D4136</f>
        <v>Prestations_AUTRES</v>
      </c>
      <c r="E4177" s="90">
        <f>HLOOKUP(D4177,Analytique_compte!$A$3:$S$4,2,FALSE)</f>
        <v>14</v>
      </c>
      <c r="F4177" s="90" t="str">
        <f t="shared" si="434"/>
        <v>Analytique_compte_PCP114_Prestations_AUTRES</v>
      </c>
      <c r="G4177" s="154">
        <f t="shared" si="435"/>
        <v>0</v>
      </c>
    </row>
    <row r="4178" spans="1:7" ht="26.4" x14ac:dyDescent="0.25">
      <c r="A4178" s="153" t="str">
        <f>+Identification!$C$4</f>
        <v>100000001</v>
      </c>
      <c r="B4178" s="153" t="s">
        <v>356</v>
      </c>
      <c r="C4178" s="11" t="s">
        <v>266</v>
      </c>
      <c r="D4178" s="89" t="str">
        <f>+D4141</f>
        <v>Prestations_AUTRES</v>
      </c>
      <c r="E4178" s="90">
        <f>HLOOKUP(D4178,Analytique_compte!$A$3:$S$4,2,FALSE)</f>
        <v>14</v>
      </c>
      <c r="F4178" s="90" t="str">
        <f t="shared" si="429"/>
        <v>Analytique_compte_pcptot_Prestations_AUTRES</v>
      </c>
      <c r="G4178" s="154">
        <f t="shared" si="430"/>
        <v>0</v>
      </c>
    </row>
    <row r="4179" spans="1:7" ht="26.4" x14ac:dyDescent="0.25">
      <c r="A4179" s="153" t="str">
        <f>+Identification!$C$4</f>
        <v>100000001</v>
      </c>
      <c r="B4179" s="153" t="s">
        <v>356</v>
      </c>
      <c r="C4179" s="11" t="s">
        <v>342</v>
      </c>
      <c r="D4179" s="89" t="str">
        <f t="shared" si="428"/>
        <v>Prestations_AUTRES</v>
      </c>
      <c r="E4179" s="90">
        <f>HLOOKUP(D4179,Analytique_compte!$A$3:$S$4,2,FALSE)</f>
        <v>14</v>
      </c>
      <c r="F4179" s="90" t="str">
        <f t="shared" si="429"/>
        <v>Analytique_compte_solde_Prestations_AUTRES</v>
      </c>
      <c r="G4179" s="154">
        <f t="shared" si="430"/>
        <v>0</v>
      </c>
    </row>
    <row r="4180" spans="1:7" ht="26.4" x14ac:dyDescent="0.25">
      <c r="A4180" s="135" t="str">
        <f>+Identification!$C$4</f>
        <v>100000001</v>
      </c>
      <c r="B4180" s="135" t="s">
        <v>356</v>
      </c>
      <c r="C4180" s="92" t="s">
        <v>171</v>
      </c>
      <c r="D4180" s="91" t="s">
        <v>295</v>
      </c>
      <c r="E4180" s="93">
        <f>HLOOKUP(D4180,Analytique_compte!$A$3:$S$4,2,FALSE)</f>
        <v>15</v>
      </c>
      <c r="F4180" s="93" t="str">
        <f t="shared" si="429"/>
        <v>Analytique_compte_PCC1_autre_hors_sieg</v>
      </c>
      <c r="G4180" s="143">
        <f t="shared" si="430"/>
        <v>0</v>
      </c>
    </row>
    <row r="4181" spans="1:7" ht="26.4" x14ac:dyDescent="0.25">
      <c r="A4181" s="153" t="str">
        <f>+Identification!$C$4</f>
        <v>100000001</v>
      </c>
      <c r="B4181" s="153" t="s">
        <v>356</v>
      </c>
      <c r="C4181" s="11" t="s">
        <v>172</v>
      </c>
      <c r="D4181" s="89" t="str">
        <f>+D4180</f>
        <v>autre_hors_sieg</v>
      </c>
      <c r="E4181" s="90">
        <f>HLOOKUP(D4181,Analytique_compte!$A$3:$S$4,2,FALSE)</f>
        <v>15</v>
      </c>
      <c r="F4181" s="90" t="str">
        <f t="shared" si="429"/>
        <v>Analytique_compte_PCC2_autre_hors_sieg</v>
      </c>
      <c r="G4181" s="154">
        <f t="shared" si="430"/>
        <v>0</v>
      </c>
    </row>
    <row r="4182" spans="1:7" ht="26.4" x14ac:dyDescent="0.25">
      <c r="A4182" s="153" t="str">
        <f>+Identification!$C$4</f>
        <v>100000001</v>
      </c>
      <c r="B4182" s="153" t="s">
        <v>356</v>
      </c>
      <c r="C4182" s="11" t="s">
        <v>173</v>
      </c>
      <c r="D4182" s="89" t="str">
        <f t="shared" ref="D4182:D4245" si="441">+D4181</f>
        <v>autre_hors_sieg</v>
      </c>
      <c r="E4182" s="90">
        <f>HLOOKUP(D4182,Analytique_compte!$A$3:$S$4,2,FALSE)</f>
        <v>15</v>
      </c>
      <c r="F4182" s="90" t="str">
        <f t="shared" si="429"/>
        <v>Analytique_compte_PCC3_autre_hors_sieg</v>
      </c>
      <c r="G4182" s="154">
        <f t="shared" si="430"/>
        <v>0</v>
      </c>
    </row>
    <row r="4183" spans="1:7" ht="26.4" x14ac:dyDescent="0.25">
      <c r="A4183" s="153" t="str">
        <f>+Identification!$C$4</f>
        <v>100000001</v>
      </c>
      <c r="B4183" s="153" t="s">
        <v>356</v>
      </c>
      <c r="C4183" s="11" t="s">
        <v>174</v>
      </c>
      <c r="D4183" s="89" t="str">
        <f t="shared" si="441"/>
        <v>autre_hors_sieg</v>
      </c>
      <c r="E4183" s="90">
        <f>HLOOKUP(D4183,Analytique_compte!$A$3:$S$4,2,FALSE)</f>
        <v>15</v>
      </c>
      <c r="F4183" s="90" t="str">
        <f t="shared" si="429"/>
        <v>Analytique_compte_PCC4_autre_hors_sieg</v>
      </c>
      <c r="G4183" s="154">
        <f t="shared" si="430"/>
        <v>0</v>
      </c>
    </row>
    <row r="4184" spans="1:7" ht="26.4" x14ac:dyDescent="0.25">
      <c r="A4184" s="153" t="str">
        <f>+Identification!$C$4</f>
        <v>100000001</v>
      </c>
      <c r="B4184" s="153" t="s">
        <v>356</v>
      </c>
      <c r="C4184" s="11" t="s">
        <v>175</v>
      </c>
      <c r="D4184" s="89" t="str">
        <f t="shared" si="441"/>
        <v>autre_hors_sieg</v>
      </c>
      <c r="E4184" s="90">
        <f>HLOOKUP(D4184,Analytique_compte!$A$3:$S$4,2,FALSE)</f>
        <v>15</v>
      </c>
      <c r="F4184" s="90" t="str">
        <f t="shared" si="429"/>
        <v>Analytique_compte_PCC5_autre_hors_sieg</v>
      </c>
      <c r="G4184" s="154">
        <f t="shared" si="430"/>
        <v>0</v>
      </c>
    </row>
    <row r="4185" spans="1:7" ht="26.4" x14ac:dyDescent="0.25">
      <c r="A4185" s="153" t="str">
        <f>+Identification!$C$4</f>
        <v>100000001</v>
      </c>
      <c r="B4185" s="153" t="s">
        <v>356</v>
      </c>
      <c r="C4185" s="11" t="s">
        <v>176</v>
      </c>
      <c r="D4185" s="89" t="str">
        <f t="shared" si="441"/>
        <v>autre_hors_sieg</v>
      </c>
      <c r="E4185" s="90">
        <f>HLOOKUP(D4185,Analytique_compte!$A$3:$S$4,2,FALSE)</f>
        <v>15</v>
      </c>
      <c r="F4185" s="90" t="str">
        <f t="shared" si="429"/>
        <v>Analytique_compte_PCC6_autre_hors_sieg</v>
      </c>
      <c r="G4185" s="154">
        <f t="shared" si="430"/>
        <v>0</v>
      </c>
    </row>
    <row r="4186" spans="1:7" ht="26.4" x14ac:dyDescent="0.25">
      <c r="A4186" s="153" t="str">
        <f>+Identification!$C$4</f>
        <v>100000001</v>
      </c>
      <c r="B4186" s="153" t="s">
        <v>356</v>
      </c>
      <c r="C4186" s="11" t="s">
        <v>177</v>
      </c>
      <c r="D4186" s="89" t="str">
        <f t="shared" si="441"/>
        <v>autre_hors_sieg</v>
      </c>
      <c r="E4186" s="90">
        <f>HLOOKUP(D4186,Analytique_compte!$A$3:$S$4,2,FALSE)</f>
        <v>15</v>
      </c>
      <c r="F4186" s="90" t="str">
        <f t="shared" si="429"/>
        <v>Analytique_compte_PCC7_autre_hors_sieg</v>
      </c>
      <c r="G4186" s="154">
        <f t="shared" si="430"/>
        <v>0</v>
      </c>
    </row>
    <row r="4187" spans="1:7" ht="26.4" x14ac:dyDescent="0.25">
      <c r="A4187" s="153" t="str">
        <f>+Identification!$C$4</f>
        <v>100000001</v>
      </c>
      <c r="B4187" s="153" t="s">
        <v>356</v>
      </c>
      <c r="C4187" s="11" t="s">
        <v>178</v>
      </c>
      <c r="D4187" s="89" t="str">
        <f t="shared" si="441"/>
        <v>autre_hors_sieg</v>
      </c>
      <c r="E4187" s="90">
        <f>HLOOKUP(D4187,Analytique_compte!$A$3:$S$4,2,FALSE)</f>
        <v>15</v>
      </c>
      <c r="F4187" s="90" t="str">
        <f t="shared" si="429"/>
        <v>Analytique_compte_PCC8_autre_hors_sieg</v>
      </c>
      <c r="G4187" s="154">
        <f t="shared" si="430"/>
        <v>0</v>
      </c>
    </row>
    <row r="4188" spans="1:7" ht="26.4" x14ac:dyDescent="0.25">
      <c r="A4188" s="153" t="str">
        <f>+Identification!$C$4</f>
        <v>100000001</v>
      </c>
      <c r="B4188" s="153" t="s">
        <v>356</v>
      </c>
      <c r="C4188" s="11" t="s">
        <v>179</v>
      </c>
      <c r="D4188" s="89" t="str">
        <f t="shared" si="441"/>
        <v>autre_hors_sieg</v>
      </c>
      <c r="E4188" s="90">
        <f>HLOOKUP(D4188,Analytique_compte!$A$3:$S$4,2,FALSE)</f>
        <v>15</v>
      </c>
      <c r="F4188" s="90" t="str">
        <f t="shared" si="429"/>
        <v>Analytique_compte_PCC9_autre_hors_sieg</v>
      </c>
      <c r="G4188" s="154">
        <f t="shared" si="430"/>
        <v>0</v>
      </c>
    </row>
    <row r="4189" spans="1:7" ht="26.4" x14ac:dyDescent="0.25">
      <c r="A4189" s="153" t="str">
        <f>+Identification!$C$4</f>
        <v>100000001</v>
      </c>
      <c r="B4189" s="153" t="s">
        <v>356</v>
      </c>
      <c r="C4189" s="11" t="s">
        <v>180</v>
      </c>
      <c r="D4189" s="89" t="str">
        <f t="shared" si="441"/>
        <v>autre_hors_sieg</v>
      </c>
      <c r="E4189" s="90">
        <f>HLOOKUP(D4189,Analytique_compte!$A$3:$S$4,2,FALSE)</f>
        <v>15</v>
      </c>
      <c r="F4189" s="90" t="str">
        <f t="shared" si="429"/>
        <v>Analytique_compte_PCC10_autre_hors_sieg</v>
      </c>
      <c r="G4189" s="154">
        <f t="shared" si="430"/>
        <v>0</v>
      </c>
    </row>
    <row r="4190" spans="1:7" ht="26.4" x14ac:dyDescent="0.25">
      <c r="A4190" s="153" t="str">
        <f>+Identification!$C$4</f>
        <v>100000001</v>
      </c>
      <c r="B4190" s="153" t="s">
        <v>356</v>
      </c>
      <c r="C4190" s="11" t="s">
        <v>181</v>
      </c>
      <c r="D4190" s="89" t="str">
        <f t="shared" si="441"/>
        <v>autre_hors_sieg</v>
      </c>
      <c r="E4190" s="90">
        <f>HLOOKUP(D4190,Analytique_compte!$A$3:$S$4,2,FALSE)</f>
        <v>15</v>
      </c>
      <c r="F4190" s="90" t="str">
        <f t="shared" si="429"/>
        <v>Analytique_compte_PCC11_autre_hors_sieg</v>
      </c>
      <c r="G4190" s="154">
        <f t="shared" si="430"/>
        <v>0</v>
      </c>
    </row>
    <row r="4191" spans="1:7" ht="26.4" x14ac:dyDescent="0.25">
      <c r="A4191" s="153" t="str">
        <f>+Identification!$C$4</f>
        <v>100000001</v>
      </c>
      <c r="B4191" s="153" t="s">
        <v>356</v>
      </c>
      <c r="C4191" s="11" t="s">
        <v>182</v>
      </c>
      <c r="D4191" s="89" t="str">
        <f t="shared" si="441"/>
        <v>autre_hors_sieg</v>
      </c>
      <c r="E4191" s="90">
        <f>HLOOKUP(D4191,Analytique_compte!$A$3:$S$4,2,FALSE)</f>
        <v>15</v>
      </c>
      <c r="F4191" s="90" t="str">
        <f t="shared" si="429"/>
        <v>Analytique_compte_PCC12_autre_hors_sieg</v>
      </c>
      <c r="G4191" s="154">
        <f t="shared" si="430"/>
        <v>0</v>
      </c>
    </row>
    <row r="4192" spans="1:7" ht="26.4" x14ac:dyDescent="0.25">
      <c r="A4192" s="153" t="str">
        <f>+Identification!$C$4</f>
        <v>100000001</v>
      </c>
      <c r="B4192" s="153" t="s">
        <v>356</v>
      </c>
      <c r="C4192" s="11" t="s">
        <v>183</v>
      </c>
      <c r="D4192" s="89" t="str">
        <f t="shared" si="441"/>
        <v>autre_hors_sieg</v>
      </c>
      <c r="E4192" s="90">
        <f>HLOOKUP(D4192,Analytique_compte!$A$3:$S$4,2,FALSE)</f>
        <v>15</v>
      </c>
      <c r="F4192" s="90" t="str">
        <f t="shared" si="429"/>
        <v>Analytique_compte_PCC13_autre_hors_sieg</v>
      </c>
      <c r="G4192" s="154">
        <f t="shared" si="430"/>
        <v>0</v>
      </c>
    </row>
    <row r="4193" spans="1:7" ht="26.4" x14ac:dyDescent="0.25">
      <c r="A4193" s="153" t="str">
        <f>+Identification!$C$4</f>
        <v>100000001</v>
      </c>
      <c r="B4193" s="153" t="s">
        <v>356</v>
      </c>
      <c r="C4193" s="11" t="s">
        <v>184</v>
      </c>
      <c r="D4193" s="89" t="str">
        <f t="shared" si="441"/>
        <v>autre_hors_sieg</v>
      </c>
      <c r="E4193" s="90">
        <f>HLOOKUP(D4193,Analytique_compte!$A$3:$S$4,2,FALSE)</f>
        <v>15</v>
      </c>
      <c r="F4193" s="90" t="str">
        <f t="shared" si="429"/>
        <v>Analytique_compte_PCC14_autre_hors_sieg</v>
      </c>
      <c r="G4193" s="154">
        <f t="shared" si="430"/>
        <v>0</v>
      </c>
    </row>
    <row r="4194" spans="1:7" ht="26.4" x14ac:dyDescent="0.25">
      <c r="A4194" s="153" t="str">
        <f>+Identification!$C$4</f>
        <v>100000001</v>
      </c>
      <c r="B4194" s="153" t="s">
        <v>356</v>
      </c>
      <c r="C4194" s="11" t="s">
        <v>185</v>
      </c>
      <c r="D4194" s="89" t="str">
        <f t="shared" si="441"/>
        <v>autre_hors_sieg</v>
      </c>
      <c r="E4194" s="90">
        <f>HLOOKUP(D4194,Analytique_compte!$A$3:$S$4,2,FALSE)</f>
        <v>15</v>
      </c>
      <c r="F4194" s="90" t="str">
        <f t="shared" si="429"/>
        <v>Analytique_compte_PCC15_autre_hors_sieg</v>
      </c>
      <c r="G4194" s="154">
        <f t="shared" si="430"/>
        <v>0</v>
      </c>
    </row>
    <row r="4195" spans="1:7" ht="26.4" x14ac:dyDescent="0.25">
      <c r="A4195" s="153" t="str">
        <f>+Identification!$C$4</f>
        <v>100000001</v>
      </c>
      <c r="B4195" s="153" t="s">
        <v>356</v>
      </c>
      <c r="C4195" s="11" t="s">
        <v>186</v>
      </c>
      <c r="D4195" s="89" t="str">
        <f t="shared" si="441"/>
        <v>autre_hors_sieg</v>
      </c>
      <c r="E4195" s="90">
        <f>HLOOKUP(D4195,Analytique_compte!$A$3:$S$4,2,FALSE)</f>
        <v>15</v>
      </c>
      <c r="F4195" s="90" t="str">
        <f t="shared" si="429"/>
        <v>Analytique_compte_PCC16_autre_hors_sieg</v>
      </c>
      <c r="G4195" s="154">
        <f t="shared" si="430"/>
        <v>0</v>
      </c>
    </row>
    <row r="4196" spans="1:7" ht="26.4" x14ac:dyDescent="0.25">
      <c r="A4196" s="153" t="str">
        <f>+Identification!$C$4</f>
        <v>100000001</v>
      </c>
      <c r="B4196" s="153" t="s">
        <v>356</v>
      </c>
      <c r="C4196" s="11" t="s">
        <v>187</v>
      </c>
      <c r="D4196" s="89" t="str">
        <f t="shared" si="441"/>
        <v>autre_hors_sieg</v>
      </c>
      <c r="E4196" s="90">
        <f>HLOOKUP(D4196,Analytique_compte!$A$3:$S$4,2,FALSE)</f>
        <v>15</v>
      </c>
      <c r="F4196" s="90" t="str">
        <f t="shared" si="429"/>
        <v>Analytique_compte_PCC17_autre_hors_sieg</v>
      </c>
      <c r="G4196" s="154">
        <f t="shared" si="430"/>
        <v>0</v>
      </c>
    </row>
    <row r="4197" spans="1:7" ht="26.4" x14ac:dyDescent="0.25">
      <c r="A4197" s="153" t="str">
        <f>+Identification!$C$4</f>
        <v>100000001</v>
      </c>
      <c r="B4197" s="153" t="s">
        <v>356</v>
      </c>
      <c r="C4197" s="11" t="s">
        <v>188</v>
      </c>
      <c r="D4197" s="89" t="str">
        <f t="shared" si="441"/>
        <v>autre_hors_sieg</v>
      </c>
      <c r="E4197" s="90">
        <f>HLOOKUP(D4197,Analytique_compte!$A$3:$S$4,2,FALSE)</f>
        <v>15</v>
      </c>
      <c r="F4197" s="90" t="str">
        <f t="shared" si="429"/>
        <v>Analytique_compte_PCC18_autre_hors_sieg</v>
      </c>
      <c r="G4197" s="154">
        <f t="shared" si="430"/>
        <v>0</v>
      </c>
    </row>
    <row r="4198" spans="1:7" ht="26.4" x14ac:dyDescent="0.25">
      <c r="A4198" s="153" t="str">
        <f>+Identification!$C$4</f>
        <v>100000001</v>
      </c>
      <c r="B4198" s="153" t="s">
        <v>356</v>
      </c>
      <c r="C4198" s="11" t="s">
        <v>189</v>
      </c>
      <c r="D4198" s="89" t="str">
        <f t="shared" si="441"/>
        <v>autre_hors_sieg</v>
      </c>
      <c r="E4198" s="90">
        <f>HLOOKUP(D4198,Analytique_compte!$A$3:$S$4,2,FALSE)</f>
        <v>15</v>
      </c>
      <c r="F4198" s="90" t="str">
        <f t="shared" si="429"/>
        <v>Analytique_compte_PCC19_autre_hors_sieg</v>
      </c>
      <c r="G4198" s="154">
        <f t="shared" si="430"/>
        <v>0</v>
      </c>
    </row>
    <row r="4199" spans="1:7" ht="26.4" x14ac:dyDescent="0.25">
      <c r="A4199" s="153" t="str">
        <f>+Identification!$C$4</f>
        <v>100000001</v>
      </c>
      <c r="B4199" s="153" t="s">
        <v>356</v>
      </c>
      <c r="C4199" s="11" t="s">
        <v>190</v>
      </c>
      <c r="D4199" s="89" t="str">
        <f t="shared" si="441"/>
        <v>autre_hors_sieg</v>
      </c>
      <c r="E4199" s="90">
        <f>HLOOKUP(D4199,Analytique_compte!$A$3:$S$4,2,FALSE)</f>
        <v>15</v>
      </c>
      <c r="F4199" s="90" t="str">
        <f t="shared" si="429"/>
        <v>Analytique_compte_PCC20_autre_hors_sieg</v>
      </c>
      <c r="G4199" s="154">
        <f t="shared" si="430"/>
        <v>0</v>
      </c>
    </row>
    <row r="4200" spans="1:7" ht="26.4" x14ac:dyDescent="0.25">
      <c r="A4200" s="153" t="str">
        <f>+Identification!$C$4</f>
        <v>100000001</v>
      </c>
      <c r="B4200" s="153" t="s">
        <v>356</v>
      </c>
      <c r="C4200" s="11" t="s">
        <v>191</v>
      </c>
      <c r="D4200" s="89" t="str">
        <f t="shared" si="441"/>
        <v>autre_hors_sieg</v>
      </c>
      <c r="E4200" s="90">
        <f>HLOOKUP(D4200,Analytique_compte!$A$3:$S$4,2,FALSE)</f>
        <v>15</v>
      </c>
      <c r="F4200" s="90" t="str">
        <f t="shared" si="429"/>
        <v>Analytique_compte_PCC21_autre_hors_sieg</v>
      </c>
      <c r="G4200" s="154">
        <f t="shared" si="430"/>
        <v>0</v>
      </c>
    </row>
    <row r="4201" spans="1:7" ht="26.4" x14ac:dyDescent="0.25">
      <c r="A4201" s="153" t="str">
        <f>+Identification!$C$4</f>
        <v>100000001</v>
      </c>
      <c r="B4201" s="153" t="s">
        <v>356</v>
      </c>
      <c r="C4201" s="11" t="s">
        <v>192</v>
      </c>
      <c r="D4201" s="89" t="str">
        <f t="shared" si="441"/>
        <v>autre_hors_sieg</v>
      </c>
      <c r="E4201" s="90">
        <f>HLOOKUP(D4201,Analytique_compte!$A$3:$S$4,2,FALSE)</f>
        <v>15</v>
      </c>
      <c r="F4201" s="90" t="str">
        <f t="shared" si="429"/>
        <v>Analytique_compte_PCC22_autre_hors_sieg</v>
      </c>
      <c r="G4201" s="154">
        <f t="shared" si="430"/>
        <v>0</v>
      </c>
    </row>
    <row r="4202" spans="1:7" ht="26.4" x14ac:dyDescent="0.25">
      <c r="A4202" s="153" t="str">
        <f>+Identification!$C$4</f>
        <v>100000001</v>
      </c>
      <c r="B4202" s="153" t="s">
        <v>356</v>
      </c>
      <c r="C4202" s="11" t="s">
        <v>193</v>
      </c>
      <c r="D4202" s="89" t="str">
        <f t="shared" si="441"/>
        <v>autre_hors_sieg</v>
      </c>
      <c r="E4202" s="90">
        <f>HLOOKUP(D4202,Analytique_compte!$A$3:$S$4,2,FALSE)</f>
        <v>15</v>
      </c>
      <c r="F4202" s="90" t="str">
        <f t="shared" si="429"/>
        <v>Analytique_compte_PCC23_autre_hors_sieg</v>
      </c>
      <c r="G4202" s="154">
        <f t="shared" si="430"/>
        <v>0</v>
      </c>
    </row>
    <row r="4203" spans="1:7" ht="26.4" x14ac:dyDescent="0.25">
      <c r="A4203" s="153" t="str">
        <f>+Identification!$C$4</f>
        <v>100000001</v>
      </c>
      <c r="B4203" s="153" t="s">
        <v>356</v>
      </c>
      <c r="C4203" s="11" t="s">
        <v>194</v>
      </c>
      <c r="D4203" s="89" t="str">
        <f t="shared" si="441"/>
        <v>autre_hors_sieg</v>
      </c>
      <c r="E4203" s="90">
        <f>HLOOKUP(D4203,Analytique_compte!$A$3:$S$4,2,FALSE)</f>
        <v>15</v>
      </c>
      <c r="F4203" s="90" t="str">
        <f t="shared" si="429"/>
        <v>Analytique_compte_PCC24_autre_hors_sieg</v>
      </c>
      <c r="G4203" s="154">
        <f t="shared" si="430"/>
        <v>0</v>
      </c>
    </row>
    <row r="4204" spans="1:7" ht="26.4" x14ac:dyDescent="0.25">
      <c r="A4204" s="153" t="str">
        <f>+Identification!$C$4</f>
        <v>100000001</v>
      </c>
      <c r="B4204" s="153" t="s">
        <v>356</v>
      </c>
      <c r="C4204" s="11" t="s">
        <v>195</v>
      </c>
      <c r="D4204" s="89" t="str">
        <f t="shared" si="441"/>
        <v>autre_hors_sieg</v>
      </c>
      <c r="E4204" s="90">
        <f>HLOOKUP(D4204,Analytique_compte!$A$3:$S$4,2,FALSE)</f>
        <v>15</v>
      </c>
      <c r="F4204" s="90" t="str">
        <f t="shared" si="429"/>
        <v>Analytique_compte_PCC25_autre_hors_sieg</v>
      </c>
      <c r="G4204" s="154">
        <f t="shared" si="430"/>
        <v>0</v>
      </c>
    </row>
    <row r="4205" spans="1:7" ht="26.4" x14ac:dyDescent="0.25">
      <c r="A4205" s="153" t="str">
        <f>+Identification!$C$4</f>
        <v>100000001</v>
      </c>
      <c r="B4205" s="153" t="s">
        <v>356</v>
      </c>
      <c r="C4205" s="11" t="s">
        <v>196</v>
      </c>
      <c r="D4205" s="89" t="str">
        <f t="shared" si="441"/>
        <v>autre_hors_sieg</v>
      </c>
      <c r="E4205" s="90">
        <f>HLOOKUP(D4205,Analytique_compte!$A$3:$S$4,2,FALSE)</f>
        <v>15</v>
      </c>
      <c r="F4205" s="90" t="str">
        <f t="shared" si="429"/>
        <v>Analytique_compte_PCC26_autre_hors_sieg</v>
      </c>
      <c r="G4205" s="154">
        <f t="shared" si="430"/>
        <v>0</v>
      </c>
    </row>
    <row r="4206" spans="1:7" ht="26.4" x14ac:dyDescent="0.25">
      <c r="A4206" s="153" t="str">
        <f>+Identification!$C$4</f>
        <v>100000001</v>
      </c>
      <c r="B4206" s="153" t="s">
        <v>356</v>
      </c>
      <c r="C4206" s="11" t="s">
        <v>197</v>
      </c>
      <c r="D4206" s="89" t="str">
        <f t="shared" si="441"/>
        <v>autre_hors_sieg</v>
      </c>
      <c r="E4206" s="90">
        <f>HLOOKUP(D4206,Analytique_compte!$A$3:$S$4,2,FALSE)</f>
        <v>15</v>
      </c>
      <c r="F4206" s="90" t="str">
        <f t="shared" si="429"/>
        <v>Analytique_compte_PCC27_autre_hors_sieg</v>
      </c>
      <c r="G4206" s="154">
        <f t="shared" si="430"/>
        <v>0</v>
      </c>
    </row>
    <row r="4207" spans="1:7" ht="26.4" x14ac:dyDescent="0.25">
      <c r="A4207" s="153" t="str">
        <f>+Identification!$C$4</f>
        <v>100000001</v>
      </c>
      <c r="B4207" s="153" t="s">
        <v>356</v>
      </c>
      <c r="C4207" s="11" t="s">
        <v>198</v>
      </c>
      <c r="D4207" s="89" t="str">
        <f t="shared" si="441"/>
        <v>autre_hors_sieg</v>
      </c>
      <c r="E4207" s="90">
        <f>HLOOKUP(D4207,Analytique_compte!$A$3:$S$4,2,FALSE)</f>
        <v>15</v>
      </c>
      <c r="F4207" s="90" t="str">
        <f t="shared" si="429"/>
        <v>Analytique_compte_PCC28_autre_hors_sieg</v>
      </c>
      <c r="G4207" s="154">
        <f t="shared" si="430"/>
        <v>0</v>
      </c>
    </row>
    <row r="4208" spans="1:7" ht="26.4" x14ac:dyDescent="0.25">
      <c r="A4208" s="153" t="str">
        <f>+Identification!$C$4</f>
        <v>100000001</v>
      </c>
      <c r="B4208" s="153" t="s">
        <v>356</v>
      </c>
      <c r="C4208" s="11" t="s">
        <v>199</v>
      </c>
      <c r="D4208" s="89" t="str">
        <f t="shared" si="441"/>
        <v>autre_hors_sieg</v>
      </c>
      <c r="E4208" s="90">
        <f>HLOOKUP(D4208,Analytique_compte!$A$3:$S$4,2,FALSE)</f>
        <v>15</v>
      </c>
      <c r="F4208" s="90" t="str">
        <f t="shared" si="429"/>
        <v>Analytique_compte_PCC29_autre_hors_sieg</v>
      </c>
      <c r="G4208" s="154">
        <f t="shared" si="430"/>
        <v>0</v>
      </c>
    </row>
    <row r="4209" spans="1:7" ht="26.4" x14ac:dyDescent="0.25">
      <c r="A4209" s="153" t="str">
        <f>+Identification!$C$4</f>
        <v>100000001</v>
      </c>
      <c r="B4209" s="153" t="s">
        <v>356</v>
      </c>
      <c r="C4209" s="11" t="s">
        <v>200</v>
      </c>
      <c r="D4209" s="89" t="str">
        <f t="shared" si="441"/>
        <v>autre_hors_sieg</v>
      </c>
      <c r="E4209" s="90">
        <f>HLOOKUP(D4209,Analytique_compte!$A$3:$S$4,2,FALSE)</f>
        <v>15</v>
      </c>
      <c r="F4209" s="90" t="str">
        <f t="shared" si="429"/>
        <v>Analytique_compte_PCC30_autre_hors_sieg</v>
      </c>
      <c r="G4209" s="154">
        <f t="shared" si="430"/>
        <v>0</v>
      </c>
    </row>
    <row r="4210" spans="1:7" ht="26.4" x14ac:dyDescent="0.25">
      <c r="A4210" s="153" t="str">
        <f>+Identification!$C$4</f>
        <v>100000001</v>
      </c>
      <c r="B4210" s="153" t="s">
        <v>356</v>
      </c>
      <c r="C4210" s="11" t="s">
        <v>201</v>
      </c>
      <c r="D4210" s="89" t="str">
        <f t="shared" si="441"/>
        <v>autre_hors_sieg</v>
      </c>
      <c r="E4210" s="90">
        <f>HLOOKUP(D4210,Analytique_compte!$A$3:$S$4,2,FALSE)</f>
        <v>15</v>
      </c>
      <c r="F4210" s="90" t="str">
        <f t="shared" si="429"/>
        <v>Analytique_compte_PCC31_autre_hors_sieg</v>
      </c>
      <c r="G4210" s="154">
        <f t="shared" si="430"/>
        <v>0</v>
      </c>
    </row>
    <row r="4211" spans="1:7" ht="26.4" x14ac:dyDescent="0.25">
      <c r="A4211" s="153" t="str">
        <f>+Identification!$C$4</f>
        <v>100000001</v>
      </c>
      <c r="B4211" s="153" t="s">
        <v>356</v>
      </c>
      <c r="C4211" s="11" t="s">
        <v>202</v>
      </c>
      <c r="D4211" s="89" t="str">
        <f t="shared" si="441"/>
        <v>autre_hors_sieg</v>
      </c>
      <c r="E4211" s="90">
        <f>HLOOKUP(D4211,Analytique_compte!$A$3:$S$4,2,FALSE)</f>
        <v>15</v>
      </c>
      <c r="F4211" s="90" t="str">
        <f t="shared" si="429"/>
        <v>Analytique_compte_PCC32_autre_hors_sieg</v>
      </c>
      <c r="G4211" s="154">
        <f t="shared" si="430"/>
        <v>0</v>
      </c>
    </row>
    <row r="4212" spans="1:7" ht="26.4" x14ac:dyDescent="0.25">
      <c r="A4212" s="153" t="str">
        <f>+Identification!$C$4</f>
        <v>100000001</v>
      </c>
      <c r="B4212" s="153" t="s">
        <v>356</v>
      </c>
      <c r="C4212" s="11" t="s">
        <v>203</v>
      </c>
      <c r="D4212" s="89" t="str">
        <f t="shared" si="441"/>
        <v>autre_hors_sieg</v>
      </c>
      <c r="E4212" s="90">
        <f>HLOOKUP(D4212,Analytique_compte!$A$3:$S$4,2,FALSE)</f>
        <v>15</v>
      </c>
      <c r="F4212" s="90" t="str">
        <f t="shared" si="429"/>
        <v>Analytique_compte_PCC33_autre_hors_sieg</v>
      </c>
      <c r="G4212" s="154">
        <f t="shared" si="430"/>
        <v>0</v>
      </c>
    </row>
    <row r="4213" spans="1:7" ht="26.4" x14ac:dyDescent="0.25">
      <c r="A4213" s="153" t="str">
        <f>+Identification!$C$4</f>
        <v>100000001</v>
      </c>
      <c r="B4213" s="153" t="s">
        <v>356</v>
      </c>
      <c r="C4213" s="11" t="s">
        <v>204</v>
      </c>
      <c r="D4213" s="89" t="str">
        <f t="shared" si="441"/>
        <v>autre_hors_sieg</v>
      </c>
      <c r="E4213" s="90">
        <f>HLOOKUP(D4213,Analytique_compte!$A$3:$S$4,2,FALSE)</f>
        <v>15</v>
      </c>
      <c r="F4213" s="90" t="str">
        <f t="shared" si="429"/>
        <v>Analytique_compte_PCC34_autre_hors_sieg</v>
      </c>
      <c r="G4213" s="154">
        <f t="shared" si="430"/>
        <v>0</v>
      </c>
    </row>
    <row r="4214" spans="1:7" ht="26.4" x14ac:dyDescent="0.25">
      <c r="A4214" s="153" t="str">
        <f>+Identification!$C$4</f>
        <v>100000001</v>
      </c>
      <c r="B4214" s="153" t="s">
        <v>356</v>
      </c>
      <c r="C4214" s="11" t="s">
        <v>205</v>
      </c>
      <c r="D4214" s="89" t="str">
        <f t="shared" si="441"/>
        <v>autre_hors_sieg</v>
      </c>
      <c r="E4214" s="90">
        <f>HLOOKUP(D4214,Analytique_compte!$A$3:$S$4,2,FALSE)</f>
        <v>15</v>
      </c>
      <c r="F4214" s="90" t="str">
        <f t="shared" ref="F4214:F4293" si="442">CONCATENATE(B4214,"_",C4214,"_",D4214)</f>
        <v>Analytique_compte_PCC35_autre_hors_sieg</v>
      </c>
      <c r="G4214" s="154">
        <f t="shared" si="430"/>
        <v>0</v>
      </c>
    </row>
    <row r="4215" spans="1:7" ht="26.4" x14ac:dyDescent="0.25">
      <c r="A4215" s="153" t="str">
        <f>+Identification!$C$4</f>
        <v>100000001</v>
      </c>
      <c r="B4215" s="153" t="s">
        <v>356</v>
      </c>
      <c r="C4215" s="11" t="s">
        <v>206</v>
      </c>
      <c r="D4215" s="89" t="str">
        <f t="shared" si="441"/>
        <v>autre_hors_sieg</v>
      </c>
      <c r="E4215" s="90">
        <f>HLOOKUP(D4215,Analytique_compte!$A$3:$S$4,2,FALSE)</f>
        <v>15</v>
      </c>
      <c r="F4215" s="90" t="str">
        <f t="shared" si="442"/>
        <v>Analytique_compte_PCC36_autre_hors_sieg</v>
      </c>
      <c r="G4215" s="154">
        <f t="shared" si="430"/>
        <v>0</v>
      </c>
    </row>
    <row r="4216" spans="1:7" ht="26.4" x14ac:dyDescent="0.25">
      <c r="A4216" s="153" t="str">
        <f>+Identification!$C$4</f>
        <v>100000001</v>
      </c>
      <c r="B4216" s="153" t="s">
        <v>356</v>
      </c>
      <c r="C4216" s="11" t="s">
        <v>207</v>
      </c>
      <c r="D4216" s="89" t="str">
        <f t="shared" si="441"/>
        <v>autre_hors_sieg</v>
      </c>
      <c r="E4216" s="90">
        <f>HLOOKUP(D4216,Analytique_compte!$A$3:$S$4,2,FALSE)</f>
        <v>15</v>
      </c>
      <c r="F4216" s="90" t="str">
        <f t="shared" si="442"/>
        <v>Analytique_compte_PCC37_autre_hors_sieg</v>
      </c>
      <c r="G4216" s="154">
        <f t="shared" si="430"/>
        <v>0</v>
      </c>
    </row>
    <row r="4217" spans="1:7" ht="26.4" x14ac:dyDescent="0.25">
      <c r="A4217" s="153" t="str">
        <f>+Identification!$C$4</f>
        <v>100000001</v>
      </c>
      <c r="B4217" s="153" t="s">
        <v>356</v>
      </c>
      <c r="C4217" s="11" t="s">
        <v>208</v>
      </c>
      <c r="D4217" s="89" t="str">
        <f t="shared" si="441"/>
        <v>autre_hors_sieg</v>
      </c>
      <c r="E4217" s="90">
        <f>HLOOKUP(D4217,Analytique_compte!$A$3:$S$4,2,FALSE)</f>
        <v>15</v>
      </c>
      <c r="F4217" s="90" t="str">
        <f t="shared" si="442"/>
        <v>Analytique_compte_PCC38_autre_hors_sieg</v>
      </c>
      <c r="G4217" s="154">
        <f t="shared" si="430"/>
        <v>0</v>
      </c>
    </row>
    <row r="4218" spans="1:7" ht="26.4" x14ac:dyDescent="0.25">
      <c r="A4218" s="153" t="str">
        <f>+Identification!$C$4</f>
        <v>100000001</v>
      </c>
      <c r="B4218" s="153" t="s">
        <v>356</v>
      </c>
      <c r="C4218" s="11" t="s">
        <v>209</v>
      </c>
      <c r="D4218" s="89" t="str">
        <f t="shared" si="441"/>
        <v>autre_hors_sieg</v>
      </c>
      <c r="E4218" s="90">
        <f>HLOOKUP(D4218,Analytique_compte!$A$3:$S$4,2,FALSE)</f>
        <v>15</v>
      </c>
      <c r="F4218" s="90" t="str">
        <f t="shared" si="442"/>
        <v>Analytique_compte_PCC39_autre_hors_sieg</v>
      </c>
      <c r="G4218" s="154">
        <f t="shared" si="430"/>
        <v>0</v>
      </c>
    </row>
    <row r="4219" spans="1:7" ht="26.4" x14ac:dyDescent="0.25">
      <c r="A4219" s="153" t="str">
        <f>+Identification!$C$4</f>
        <v>100000001</v>
      </c>
      <c r="B4219" s="153" t="s">
        <v>356</v>
      </c>
      <c r="C4219" s="11" t="s">
        <v>210</v>
      </c>
      <c r="D4219" s="89" t="str">
        <f t="shared" si="441"/>
        <v>autre_hors_sieg</v>
      </c>
      <c r="E4219" s="90">
        <f>HLOOKUP(D4219,Analytique_compte!$A$3:$S$4,2,FALSE)</f>
        <v>15</v>
      </c>
      <c r="F4219" s="90" t="str">
        <f t="shared" si="442"/>
        <v>Analytique_compte_PCC40_autre_hors_sieg</v>
      </c>
      <c r="G4219" s="154">
        <f t="shared" si="430"/>
        <v>0</v>
      </c>
    </row>
    <row r="4220" spans="1:7" ht="26.4" x14ac:dyDescent="0.25">
      <c r="A4220" s="153" t="str">
        <f>+Identification!$C$4</f>
        <v>100000001</v>
      </c>
      <c r="B4220" s="153" t="s">
        <v>356</v>
      </c>
      <c r="C4220" s="11" t="s">
        <v>211</v>
      </c>
      <c r="D4220" s="89" t="str">
        <f t="shared" si="441"/>
        <v>autre_hors_sieg</v>
      </c>
      <c r="E4220" s="90">
        <f>HLOOKUP(D4220,Analytique_compte!$A$3:$S$4,2,FALSE)</f>
        <v>15</v>
      </c>
      <c r="F4220" s="90" t="str">
        <f t="shared" si="442"/>
        <v>Analytique_compte_PCC41_autre_hors_sieg</v>
      </c>
      <c r="G4220" s="154">
        <f t="shared" si="430"/>
        <v>0</v>
      </c>
    </row>
    <row r="4221" spans="1:7" ht="26.4" x14ac:dyDescent="0.25">
      <c r="A4221" s="153" t="str">
        <f>+Identification!$C$4</f>
        <v>100000001</v>
      </c>
      <c r="B4221" s="153" t="s">
        <v>356</v>
      </c>
      <c r="C4221" s="11" t="s">
        <v>212</v>
      </c>
      <c r="D4221" s="89" t="str">
        <f t="shared" si="441"/>
        <v>autre_hors_sieg</v>
      </c>
      <c r="E4221" s="90">
        <f>HLOOKUP(D4221,Analytique_compte!$A$3:$S$4,2,FALSE)</f>
        <v>15</v>
      </c>
      <c r="F4221" s="90" t="str">
        <f t="shared" si="442"/>
        <v>Analytique_compte_PCC42_autre_hors_sieg</v>
      </c>
      <c r="G4221" s="154">
        <f t="shared" si="430"/>
        <v>0</v>
      </c>
    </row>
    <row r="4222" spans="1:7" ht="26.4" x14ac:dyDescent="0.25">
      <c r="A4222" s="153" t="str">
        <f>+Identification!$C$4</f>
        <v>100000001</v>
      </c>
      <c r="B4222" s="153" t="s">
        <v>356</v>
      </c>
      <c r="C4222" s="11" t="s">
        <v>213</v>
      </c>
      <c r="D4222" s="89" t="str">
        <f t="shared" si="441"/>
        <v>autre_hors_sieg</v>
      </c>
      <c r="E4222" s="90">
        <f>HLOOKUP(D4222,Analytique_compte!$A$3:$S$4,2,FALSE)</f>
        <v>15</v>
      </c>
      <c r="F4222" s="90" t="str">
        <f t="shared" si="442"/>
        <v>Analytique_compte_PCC43_autre_hors_sieg</v>
      </c>
      <c r="G4222" s="154">
        <f t="shared" si="430"/>
        <v>0</v>
      </c>
    </row>
    <row r="4223" spans="1:7" ht="26.4" x14ac:dyDescent="0.25">
      <c r="A4223" s="153" t="str">
        <f>+Identification!$C$4</f>
        <v>100000001</v>
      </c>
      <c r="B4223" s="153" t="s">
        <v>356</v>
      </c>
      <c r="C4223" s="11" t="s">
        <v>214</v>
      </c>
      <c r="D4223" s="89" t="str">
        <f t="shared" si="441"/>
        <v>autre_hors_sieg</v>
      </c>
      <c r="E4223" s="90">
        <f>HLOOKUP(D4223,Analytique_compte!$A$3:$S$4,2,FALSE)</f>
        <v>15</v>
      </c>
      <c r="F4223" s="90" t="str">
        <f t="shared" si="442"/>
        <v>Analytique_compte_PCC44_autre_hors_sieg</v>
      </c>
      <c r="G4223" s="154">
        <f t="shared" si="430"/>
        <v>0</v>
      </c>
    </row>
    <row r="4224" spans="1:7" ht="26.4" x14ac:dyDescent="0.25">
      <c r="A4224" s="153" t="str">
        <f>+Identification!$C$4</f>
        <v>100000001</v>
      </c>
      <c r="B4224" s="153" t="s">
        <v>356</v>
      </c>
      <c r="C4224" s="11" t="s">
        <v>215</v>
      </c>
      <c r="D4224" s="89" t="str">
        <f t="shared" si="441"/>
        <v>autre_hors_sieg</v>
      </c>
      <c r="E4224" s="90">
        <f>HLOOKUP(D4224,Analytique_compte!$A$3:$S$4,2,FALSE)</f>
        <v>15</v>
      </c>
      <c r="F4224" s="90" t="str">
        <f t="shared" si="442"/>
        <v>Analytique_compte_PCC45_autre_hors_sieg</v>
      </c>
      <c r="G4224" s="154">
        <f t="shared" si="430"/>
        <v>0</v>
      </c>
    </row>
    <row r="4225" spans="1:7" ht="26.4" x14ac:dyDescent="0.25">
      <c r="A4225" s="153" t="str">
        <f>+Identification!$C$4</f>
        <v>100000001</v>
      </c>
      <c r="B4225" s="153" t="s">
        <v>356</v>
      </c>
      <c r="C4225" s="11" t="s">
        <v>216</v>
      </c>
      <c r="D4225" s="89" t="str">
        <f t="shared" si="441"/>
        <v>autre_hors_sieg</v>
      </c>
      <c r="E4225" s="90">
        <f>HLOOKUP(D4225,Analytique_compte!$A$3:$S$4,2,FALSE)</f>
        <v>15</v>
      </c>
      <c r="F4225" s="90" t="str">
        <f t="shared" si="442"/>
        <v>Analytique_compte_PCC46_autre_hors_sieg</v>
      </c>
      <c r="G4225" s="154">
        <f t="shared" si="430"/>
        <v>0</v>
      </c>
    </row>
    <row r="4226" spans="1:7" ht="26.4" x14ac:dyDescent="0.25">
      <c r="A4226" s="153" t="str">
        <f>+Identification!$C$4</f>
        <v>100000001</v>
      </c>
      <c r="B4226" s="153" t="s">
        <v>356</v>
      </c>
      <c r="C4226" s="11" t="s">
        <v>217</v>
      </c>
      <c r="D4226" s="89" t="str">
        <f t="shared" si="441"/>
        <v>autre_hors_sieg</v>
      </c>
      <c r="E4226" s="90">
        <f>HLOOKUP(D4226,Analytique_compte!$A$3:$S$4,2,FALSE)</f>
        <v>15</v>
      </c>
      <c r="F4226" s="90" t="str">
        <f t="shared" si="442"/>
        <v>Analytique_compte_PCC47_autre_hors_sieg</v>
      </c>
      <c r="G4226" s="154">
        <f t="shared" si="430"/>
        <v>0</v>
      </c>
    </row>
    <row r="4227" spans="1:7" ht="26.4" x14ac:dyDescent="0.25">
      <c r="A4227" s="153" t="str">
        <f>+Identification!$C$4</f>
        <v>100000001</v>
      </c>
      <c r="B4227" s="153" t="s">
        <v>356</v>
      </c>
      <c r="C4227" s="11" t="s">
        <v>218</v>
      </c>
      <c r="D4227" s="89" t="str">
        <f t="shared" si="441"/>
        <v>autre_hors_sieg</v>
      </c>
      <c r="E4227" s="90">
        <f>HLOOKUP(D4227,Analytique_compte!$A$3:$S$4,2,FALSE)</f>
        <v>15</v>
      </c>
      <c r="F4227" s="90" t="str">
        <f t="shared" si="442"/>
        <v>Analytique_compte_PCC48_autre_hors_sieg</v>
      </c>
      <c r="G4227" s="154">
        <f t="shared" si="430"/>
        <v>0</v>
      </c>
    </row>
    <row r="4228" spans="1:7" ht="26.4" x14ac:dyDescent="0.25">
      <c r="A4228" s="153" t="str">
        <f>+Identification!$C$4</f>
        <v>100000001</v>
      </c>
      <c r="B4228" s="153" t="s">
        <v>356</v>
      </c>
      <c r="C4228" s="11" t="s">
        <v>219</v>
      </c>
      <c r="D4228" s="89" t="str">
        <f t="shared" si="441"/>
        <v>autre_hors_sieg</v>
      </c>
      <c r="E4228" s="90">
        <f>HLOOKUP(D4228,Analytique_compte!$A$3:$S$4,2,FALSE)</f>
        <v>15</v>
      </c>
      <c r="F4228" s="90" t="str">
        <f t="shared" si="442"/>
        <v>Analytique_compte_PCC49_autre_hors_sieg</v>
      </c>
      <c r="G4228" s="154">
        <f t="shared" si="430"/>
        <v>0</v>
      </c>
    </row>
    <row r="4229" spans="1:7" ht="26.4" x14ac:dyDescent="0.25">
      <c r="A4229" s="153" t="str">
        <f>+Identification!$C$4</f>
        <v>100000001</v>
      </c>
      <c r="B4229" s="153" t="s">
        <v>356</v>
      </c>
      <c r="C4229" s="11" t="s">
        <v>220</v>
      </c>
      <c r="D4229" s="89" t="str">
        <f t="shared" si="441"/>
        <v>autre_hors_sieg</v>
      </c>
      <c r="E4229" s="90">
        <f>HLOOKUP(D4229,Analytique_compte!$A$3:$S$4,2,FALSE)</f>
        <v>15</v>
      </c>
      <c r="F4229" s="90" t="str">
        <f t="shared" si="442"/>
        <v>Analytique_compte_PCC50_autre_hors_sieg</v>
      </c>
      <c r="G4229" s="154">
        <f t="shared" si="430"/>
        <v>0</v>
      </c>
    </row>
    <row r="4230" spans="1:7" ht="26.4" x14ac:dyDescent="0.25">
      <c r="A4230" s="153" t="str">
        <f>+Identification!$C$4</f>
        <v>100000001</v>
      </c>
      <c r="B4230" s="153" t="s">
        <v>356</v>
      </c>
      <c r="C4230" s="11" t="s">
        <v>221</v>
      </c>
      <c r="D4230" s="89" t="str">
        <f t="shared" si="441"/>
        <v>autre_hors_sieg</v>
      </c>
      <c r="E4230" s="90">
        <f>HLOOKUP(D4230,Analytique_compte!$A$3:$S$4,2,FALSE)</f>
        <v>15</v>
      </c>
      <c r="F4230" s="90" t="str">
        <f t="shared" si="442"/>
        <v>Analytique_compte_PCC51_autre_hors_sieg</v>
      </c>
      <c r="G4230" s="154">
        <f t="shared" si="430"/>
        <v>0</v>
      </c>
    </row>
    <row r="4231" spans="1:7" ht="26.4" x14ac:dyDescent="0.25">
      <c r="A4231" s="153" t="str">
        <f>+Identification!$C$4</f>
        <v>100000001</v>
      </c>
      <c r="B4231" s="153" t="s">
        <v>356</v>
      </c>
      <c r="C4231" s="11" t="s">
        <v>222</v>
      </c>
      <c r="D4231" s="89" t="str">
        <f t="shared" si="441"/>
        <v>autre_hors_sieg</v>
      </c>
      <c r="E4231" s="90">
        <f>HLOOKUP(D4231,Analytique_compte!$A$3:$S$4,2,FALSE)</f>
        <v>15</v>
      </c>
      <c r="F4231" s="90" t="str">
        <f t="shared" si="442"/>
        <v>Analytique_compte_PCC52_autre_hors_sieg</v>
      </c>
      <c r="G4231" s="154">
        <f t="shared" si="430"/>
        <v>0</v>
      </c>
    </row>
    <row r="4232" spans="1:7" ht="26.4" x14ac:dyDescent="0.25">
      <c r="A4232" s="153" t="str">
        <f>+Identification!$C$4</f>
        <v>100000001</v>
      </c>
      <c r="B4232" s="153" t="s">
        <v>356</v>
      </c>
      <c r="C4232" s="11" t="s">
        <v>223</v>
      </c>
      <c r="D4232" s="89" t="str">
        <f t="shared" si="441"/>
        <v>autre_hors_sieg</v>
      </c>
      <c r="E4232" s="90">
        <f>HLOOKUP(D4232,Analytique_compte!$A$3:$S$4,2,FALSE)</f>
        <v>15</v>
      </c>
      <c r="F4232" s="90" t="str">
        <f t="shared" si="442"/>
        <v>Analytique_compte_PCC53_autre_hors_sieg</v>
      </c>
      <c r="G4232" s="154">
        <f t="shared" ref="G4232:G4311" si="443">VLOOKUP(C4232,ana_compte,E4232,FALSE)</f>
        <v>0</v>
      </c>
    </row>
    <row r="4233" spans="1:7" ht="26.4" x14ac:dyDescent="0.25">
      <c r="A4233" s="153" t="str">
        <f>+Identification!$C$4</f>
        <v>100000001</v>
      </c>
      <c r="B4233" s="153" t="s">
        <v>356</v>
      </c>
      <c r="C4233" s="11" t="s">
        <v>224</v>
      </c>
      <c r="D4233" s="89" t="str">
        <f t="shared" si="441"/>
        <v>autre_hors_sieg</v>
      </c>
      <c r="E4233" s="90">
        <f>HLOOKUP(D4233,Analytique_compte!$A$3:$S$4,2,FALSE)</f>
        <v>15</v>
      </c>
      <c r="F4233" s="90" t="str">
        <f t="shared" si="442"/>
        <v>Analytique_compte_PCC54_autre_hors_sieg</v>
      </c>
      <c r="G4233" s="154">
        <f t="shared" si="443"/>
        <v>0</v>
      </c>
    </row>
    <row r="4234" spans="1:7" ht="26.4" x14ac:dyDescent="0.25">
      <c r="A4234" s="153" t="str">
        <f>+Identification!$C$4</f>
        <v>100000001</v>
      </c>
      <c r="B4234" s="153" t="s">
        <v>356</v>
      </c>
      <c r="C4234" s="11" t="s">
        <v>225</v>
      </c>
      <c r="D4234" s="89" t="str">
        <f t="shared" si="441"/>
        <v>autre_hors_sieg</v>
      </c>
      <c r="E4234" s="90">
        <f>HLOOKUP(D4234,Analytique_compte!$A$3:$S$4,2,FALSE)</f>
        <v>15</v>
      </c>
      <c r="F4234" s="90" t="str">
        <f t="shared" si="442"/>
        <v>Analytique_compte_PCC55_autre_hors_sieg</v>
      </c>
      <c r="G4234" s="154">
        <f t="shared" si="443"/>
        <v>0</v>
      </c>
    </row>
    <row r="4235" spans="1:7" ht="26.4" x14ac:dyDescent="0.25">
      <c r="A4235" s="153" t="str">
        <f>+Identification!$C$4</f>
        <v>100000001</v>
      </c>
      <c r="B4235" s="153" t="s">
        <v>356</v>
      </c>
      <c r="C4235" s="11" t="s">
        <v>226</v>
      </c>
      <c r="D4235" s="89" t="str">
        <f t="shared" si="441"/>
        <v>autre_hors_sieg</v>
      </c>
      <c r="E4235" s="90">
        <f>HLOOKUP(D4235,Analytique_compte!$A$3:$S$4,2,FALSE)</f>
        <v>15</v>
      </c>
      <c r="F4235" s="90" t="str">
        <f t="shared" si="442"/>
        <v>Analytique_compte_PCC56_autre_hors_sieg</v>
      </c>
      <c r="G4235" s="154">
        <f t="shared" si="443"/>
        <v>0</v>
      </c>
    </row>
    <row r="4236" spans="1:7" ht="26.4" x14ac:dyDescent="0.25">
      <c r="A4236" s="153" t="str">
        <f>+Identification!$C$4</f>
        <v>100000001</v>
      </c>
      <c r="B4236" s="153" t="s">
        <v>356</v>
      </c>
      <c r="C4236" s="11" t="s">
        <v>227</v>
      </c>
      <c r="D4236" s="89" t="str">
        <f t="shared" si="441"/>
        <v>autre_hors_sieg</v>
      </c>
      <c r="E4236" s="90">
        <f>HLOOKUP(D4236,Analytique_compte!$A$3:$S$4,2,FALSE)</f>
        <v>15</v>
      </c>
      <c r="F4236" s="90" t="str">
        <f t="shared" si="442"/>
        <v>Analytique_compte_PCC57_autre_hors_sieg</v>
      </c>
      <c r="G4236" s="154">
        <f t="shared" si="443"/>
        <v>0</v>
      </c>
    </row>
    <row r="4237" spans="1:7" ht="26.4" x14ac:dyDescent="0.25">
      <c r="A4237" s="153" t="str">
        <f>+Identification!$C$4</f>
        <v>100000001</v>
      </c>
      <c r="B4237" s="153" t="s">
        <v>356</v>
      </c>
      <c r="C4237" s="11" t="s">
        <v>228</v>
      </c>
      <c r="D4237" s="89" t="str">
        <f t="shared" si="441"/>
        <v>autre_hors_sieg</v>
      </c>
      <c r="E4237" s="90">
        <f>HLOOKUP(D4237,Analytique_compte!$A$3:$S$4,2,FALSE)</f>
        <v>15</v>
      </c>
      <c r="F4237" s="90" t="str">
        <f t="shared" si="442"/>
        <v>Analytique_compte_PCC58_autre_hors_sieg</v>
      </c>
      <c r="G4237" s="154">
        <f t="shared" si="443"/>
        <v>0</v>
      </c>
    </row>
    <row r="4238" spans="1:7" ht="26.4" x14ac:dyDescent="0.25">
      <c r="A4238" s="153" t="str">
        <f>+Identification!$C$4</f>
        <v>100000001</v>
      </c>
      <c r="B4238" s="153" t="s">
        <v>356</v>
      </c>
      <c r="C4238" s="11" t="s">
        <v>229</v>
      </c>
      <c r="D4238" s="89" t="str">
        <f t="shared" si="441"/>
        <v>autre_hors_sieg</v>
      </c>
      <c r="E4238" s="90">
        <f>HLOOKUP(D4238,Analytique_compte!$A$3:$S$4,2,FALSE)</f>
        <v>15</v>
      </c>
      <c r="F4238" s="90" t="str">
        <f t="shared" si="442"/>
        <v>Analytique_compte_PCC59_autre_hors_sieg</v>
      </c>
      <c r="G4238" s="154">
        <f t="shared" si="443"/>
        <v>0</v>
      </c>
    </row>
    <row r="4239" spans="1:7" ht="26.4" x14ac:dyDescent="0.25">
      <c r="A4239" s="153" t="str">
        <f>+Identification!$C$4</f>
        <v>100000001</v>
      </c>
      <c r="B4239" s="153" t="s">
        <v>356</v>
      </c>
      <c r="C4239" s="11" t="s">
        <v>230</v>
      </c>
      <c r="D4239" s="89" t="str">
        <f t="shared" si="441"/>
        <v>autre_hors_sieg</v>
      </c>
      <c r="E4239" s="90">
        <f>HLOOKUP(D4239,Analytique_compte!$A$3:$S$4,2,FALSE)</f>
        <v>15</v>
      </c>
      <c r="F4239" s="90" t="str">
        <f t="shared" si="442"/>
        <v>Analytique_compte_PCC60_autre_hors_sieg</v>
      </c>
      <c r="G4239" s="154">
        <f t="shared" si="443"/>
        <v>0</v>
      </c>
    </row>
    <row r="4240" spans="1:7" ht="26.4" x14ac:dyDescent="0.25">
      <c r="A4240" s="153" t="str">
        <f>+Identification!$C$4</f>
        <v>100000001</v>
      </c>
      <c r="B4240" s="153" t="s">
        <v>356</v>
      </c>
      <c r="C4240" s="11" t="s">
        <v>231</v>
      </c>
      <c r="D4240" s="89" t="str">
        <f t="shared" si="441"/>
        <v>autre_hors_sieg</v>
      </c>
      <c r="E4240" s="90">
        <f>HLOOKUP(D4240,Analytique_compte!$A$3:$S$4,2,FALSE)</f>
        <v>15</v>
      </c>
      <c r="F4240" s="90" t="str">
        <f t="shared" si="442"/>
        <v>Analytique_compte_PCC61_autre_hors_sieg</v>
      </c>
      <c r="G4240" s="154">
        <f t="shared" si="443"/>
        <v>0</v>
      </c>
    </row>
    <row r="4241" spans="1:7" ht="26.4" x14ac:dyDescent="0.25">
      <c r="A4241" s="153" t="str">
        <f>+Identification!$C$4</f>
        <v>100000001</v>
      </c>
      <c r="B4241" s="153" t="s">
        <v>356</v>
      </c>
      <c r="C4241" s="11" t="s">
        <v>232</v>
      </c>
      <c r="D4241" s="89" t="str">
        <f t="shared" si="441"/>
        <v>autre_hors_sieg</v>
      </c>
      <c r="E4241" s="90">
        <f>HLOOKUP(D4241,Analytique_compte!$A$3:$S$4,2,FALSE)</f>
        <v>15</v>
      </c>
      <c r="F4241" s="90" t="str">
        <f t="shared" si="442"/>
        <v>Analytique_compte_PCC62_autre_hors_sieg</v>
      </c>
      <c r="G4241" s="154">
        <f t="shared" si="443"/>
        <v>0</v>
      </c>
    </row>
    <row r="4242" spans="1:7" ht="26.4" x14ac:dyDescent="0.25">
      <c r="A4242" s="153" t="str">
        <f>+Identification!$C$4</f>
        <v>100000001</v>
      </c>
      <c r="B4242" s="153" t="s">
        <v>356</v>
      </c>
      <c r="C4242" s="11" t="s">
        <v>233</v>
      </c>
      <c r="D4242" s="89" t="str">
        <f t="shared" si="441"/>
        <v>autre_hors_sieg</v>
      </c>
      <c r="E4242" s="90">
        <f>HLOOKUP(D4242,Analytique_compte!$A$3:$S$4,2,FALSE)</f>
        <v>15</v>
      </c>
      <c r="F4242" s="90" t="str">
        <f t="shared" si="442"/>
        <v>Analytique_compte_PCC63_autre_hors_sieg</v>
      </c>
      <c r="G4242" s="154">
        <f t="shared" si="443"/>
        <v>0</v>
      </c>
    </row>
    <row r="4243" spans="1:7" ht="26.4" x14ac:dyDescent="0.25">
      <c r="A4243" s="153" t="str">
        <f>+Identification!$C$4</f>
        <v>100000001</v>
      </c>
      <c r="B4243" s="153" t="s">
        <v>356</v>
      </c>
      <c r="C4243" s="11" t="s">
        <v>234</v>
      </c>
      <c r="D4243" s="89" t="str">
        <f t="shared" si="441"/>
        <v>autre_hors_sieg</v>
      </c>
      <c r="E4243" s="90">
        <f>HLOOKUP(D4243,Analytique_compte!$A$3:$S$4,2,FALSE)</f>
        <v>15</v>
      </c>
      <c r="F4243" s="90" t="str">
        <f t="shared" si="442"/>
        <v>Analytique_compte_PCC64_autre_hors_sieg</v>
      </c>
      <c r="G4243" s="154">
        <f t="shared" si="443"/>
        <v>0</v>
      </c>
    </row>
    <row r="4244" spans="1:7" ht="26.4" x14ac:dyDescent="0.25">
      <c r="A4244" s="153" t="str">
        <f>+Identification!$C$4</f>
        <v>100000001</v>
      </c>
      <c r="B4244" s="153" t="s">
        <v>356</v>
      </c>
      <c r="C4244" s="11" t="s">
        <v>235</v>
      </c>
      <c r="D4244" s="89" t="str">
        <f t="shared" si="441"/>
        <v>autre_hors_sieg</v>
      </c>
      <c r="E4244" s="90">
        <f>HLOOKUP(D4244,Analytique_compte!$A$3:$S$4,2,FALSE)</f>
        <v>15</v>
      </c>
      <c r="F4244" s="90" t="str">
        <f t="shared" si="442"/>
        <v>Analytique_compte_PCC65_autre_hors_sieg</v>
      </c>
      <c r="G4244" s="154">
        <f t="shared" si="443"/>
        <v>0</v>
      </c>
    </row>
    <row r="4245" spans="1:7" ht="26.4" x14ac:dyDescent="0.25">
      <c r="A4245" s="153" t="str">
        <f>+Identification!$C$4</f>
        <v>100000001</v>
      </c>
      <c r="B4245" s="153" t="s">
        <v>356</v>
      </c>
      <c r="C4245" s="11" t="s">
        <v>236</v>
      </c>
      <c r="D4245" s="89" t="str">
        <f t="shared" si="441"/>
        <v>autre_hors_sieg</v>
      </c>
      <c r="E4245" s="90">
        <f>HLOOKUP(D4245,Analytique_compte!$A$3:$S$4,2,FALSE)</f>
        <v>15</v>
      </c>
      <c r="F4245" s="90" t="str">
        <f t="shared" si="442"/>
        <v>Analytique_compte_PCC66_autre_hors_sieg</v>
      </c>
      <c r="G4245" s="154">
        <f t="shared" si="443"/>
        <v>0</v>
      </c>
    </row>
    <row r="4246" spans="1:7" ht="26.4" x14ac:dyDescent="0.25">
      <c r="A4246" s="153" t="str">
        <f>+Identification!$C$4</f>
        <v>100000001</v>
      </c>
      <c r="B4246" s="153" t="s">
        <v>356</v>
      </c>
      <c r="C4246" s="11" t="s">
        <v>237</v>
      </c>
      <c r="D4246" s="89" t="str">
        <f t="shared" ref="D4246:D4325" si="444">+D4245</f>
        <v>autre_hors_sieg</v>
      </c>
      <c r="E4246" s="90">
        <f>HLOOKUP(D4246,Analytique_compte!$A$3:$S$4,2,FALSE)</f>
        <v>15</v>
      </c>
      <c r="F4246" s="90" t="str">
        <f t="shared" si="442"/>
        <v>Analytique_compte_PCC67_autre_hors_sieg</v>
      </c>
      <c r="G4246" s="154">
        <f t="shared" si="443"/>
        <v>0</v>
      </c>
    </row>
    <row r="4247" spans="1:7" ht="26.4" x14ac:dyDescent="0.25">
      <c r="A4247" s="153" t="str">
        <f>+Identification!$C$4</f>
        <v>100000001</v>
      </c>
      <c r="B4247" s="153" t="s">
        <v>356</v>
      </c>
      <c r="C4247" s="11" t="s">
        <v>238</v>
      </c>
      <c r="D4247" s="89" t="str">
        <f t="shared" si="444"/>
        <v>autre_hors_sieg</v>
      </c>
      <c r="E4247" s="90">
        <f>HLOOKUP(D4247,Analytique_compte!$A$3:$S$4,2,FALSE)</f>
        <v>15</v>
      </c>
      <c r="F4247" s="90" t="str">
        <f t="shared" si="442"/>
        <v>Analytique_compte_PCC68_autre_hors_sieg</v>
      </c>
      <c r="G4247" s="154">
        <f t="shared" si="443"/>
        <v>0</v>
      </c>
    </row>
    <row r="4248" spans="1:7" ht="26.4" x14ac:dyDescent="0.25">
      <c r="A4248" s="153" t="str">
        <f>+Identification!$C$4</f>
        <v>100000001</v>
      </c>
      <c r="B4248" s="153" t="s">
        <v>356</v>
      </c>
      <c r="C4248" s="11" t="s">
        <v>239</v>
      </c>
      <c r="D4248" s="89" t="str">
        <f t="shared" si="444"/>
        <v>autre_hors_sieg</v>
      </c>
      <c r="E4248" s="90">
        <f>HLOOKUP(D4248,Analytique_compte!$A$3:$S$4,2,FALSE)</f>
        <v>15</v>
      </c>
      <c r="F4248" s="90" t="str">
        <f t="shared" si="442"/>
        <v>Analytique_compte_PCC69_autre_hors_sieg</v>
      </c>
      <c r="G4248" s="154">
        <f t="shared" si="443"/>
        <v>0</v>
      </c>
    </row>
    <row r="4249" spans="1:7" ht="26.4" x14ac:dyDescent="0.25">
      <c r="A4249" s="153" t="str">
        <f>+Identification!$C$4</f>
        <v>100000001</v>
      </c>
      <c r="B4249" s="153" t="s">
        <v>356</v>
      </c>
      <c r="C4249" s="11" t="s">
        <v>240</v>
      </c>
      <c r="D4249" s="89" t="str">
        <f t="shared" si="444"/>
        <v>autre_hors_sieg</v>
      </c>
      <c r="E4249" s="90">
        <f>HLOOKUP(D4249,Analytique_compte!$A$3:$S$4,2,FALSE)</f>
        <v>15</v>
      </c>
      <c r="F4249" s="90" t="str">
        <f t="shared" si="442"/>
        <v>Analytique_compte_PCC70_autre_hors_sieg</v>
      </c>
      <c r="G4249" s="154">
        <f t="shared" si="443"/>
        <v>0</v>
      </c>
    </row>
    <row r="4250" spans="1:7" ht="26.4" x14ac:dyDescent="0.25">
      <c r="A4250" s="153" t="str">
        <f>+Identification!$C$4</f>
        <v>100000001</v>
      </c>
      <c r="B4250" s="153" t="s">
        <v>356</v>
      </c>
      <c r="C4250" s="11" t="s">
        <v>241</v>
      </c>
      <c r="D4250" s="89" t="str">
        <f t="shared" si="444"/>
        <v>autre_hors_sieg</v>
      </c>
      <c r="E4250" s="90">
        <f>HLOOKUP(D4250,Analytique_compte!$A$3:$S$4,2,FALSE)</f>
        <v>15</v>
      </c>
      <c r="F4250" s="90" t="str">
        <f t="shared" si="442"/>
        <v>Analytique_compte_PCC71_autre_hors_sieg</v>
      </c>
      <c r="G4250" s="154">
        <f t="shared" si="443"/>
        <v>0</v>
      </c>
    </row>
    <row r="4251" spans="1:7" ht="26.4" x14ac:dyDescent="0.25">
      <c r="A4251" s="153" t="str">
        <f>+Identification!$C$4</f>
        <v>100000001</v>
      </c>
      <c r="B4251" s="153" t="s">
        <v>356</v>
      </c>
      <c r="C4251" s="11" t="s">
        <v>242</v>
      </c>
      <c r="D4251" s="89" t="str">
        <f t="shared" si="444"/>
        <v>autre_hors_sieg</v>
      </c>
      <c r="E4251" s="90">
        <f>HLOOKUP(D4251,Analytique_compte!$A$3:$S$4,2,FALSE)</f>
        <v>15</v>
      </c>
      <c r="F4251" s="90" t="str">
        <f t="shared" si="442"/>
        <v>Analytique_compte_PCC72_autre_hors_sieg</v>
      </c>
      <c r="G4251" s="154">
        <f t="shared" si="443"/>
        <v>0</v>
      </c>
    </row>
    <row r="4252" spans="1:7" ht="26.4" x14ac:dyDescent="0.25">
      <c r="A4252" s="153" t="str">
        <f>+Identification!$C$4</f>
        <v>100000001</v>
      </c>
      <c r="B4252" s="153" t="s">
        <v>356</v>
      </c>
      <c r="C4252" s="11" t="s">
        <v>243</v>
      </c>
      <c r="D4252" s="89" t="str">
        <f t="shared" si="444"/>
        <v>autre_hors_sieg</v>
      </c>
      <c r="E4252" s="90">
        <f>HLOOKUP(D4252,Analytique_compte!$A$3:$S$4,2,FALSE)</f>
        <v>15</v>
      </c>
      <c r="F4252" s="90" t="str">
        <f t="shared" si="442"/>
        <v>Analytique_compte_PCC73_autre_hors_sieg</v>
      </c>
      <c r="G4252" s="154">
        <f t="shared" si="443"/>
        <v>0</v>
      </c>
    </row>
    <row r="4253" spans="1:7" ht="26.4" x14ac:dyDescent="0.25">
      <c r="A4253" s="153" t="str">
        <f>+Identification!$C$4</f>
        <v>100000001</v>
      </c>
      <c r="B4253" s="153" t="s">
        <v>356</v>
      </c>
      <c r="C4253" s="11" t="s">
        <v>244</v>
      </c>
      <c r="D4253" s="89" t="str">
        <f t="shared" si="444"/>
        <v>autre_hors_sieg</v>
      </c>
      <c r="E4253" s="90">
        <f>HLOOKUP(D4253,Analytique_compte!$A$3:$S$4,2,FALSE)</f>
        <v>15</v>
      </c>
      <c r="F4253" s="90" t="str">
        <f t="shared" si="442"/>
        <v>Analytique_compte_PCC74_autre_hors_sieg</v>
      </c>
      <c r="G4253" s="154">
        <f t="shared" si="443"/>
        <v>0</v>
      </c>
    </row>
    <row r="4254" spans="1:7" ht="26.4" x14ac:dyDescent="0.25">
      <c r="A4254" s="153" t="str">
        <f>+Identification!$C$4</f>
        <v>100000001</v>
      </c>
      <c r="B4254" s="153" t="s">
        <v>356</v>
      </c>
      <c r="C4254" s="11" t="s">
        <v>245</v>
      </c>
      <c r="D4254" s="89" t="str">
        <f t="shared" si="444"/>
        <v>autre_hors_sieg</v>
      </c>
      <c r="E4254" s="90">
        <f>HLOOKUP(D4254,Analytique_compte!$A$3:$S$4,2,FALSE)</f>
        <v>15</v>
      </c>
      <c r="F4254" s="90" t="str">
        <f t="shared" si="442"/>
        <v>Analytique_compte_PCC75_autre_hors_sieg</v>
      </c>
      <c r="G4254" s="154">
        <f t="shared" si="443"/>
        <v>0</v>
      </c>
    </row>
    <row r="4255" spans="1:7" ht="26.4" x14ac:dyDescent="0.25">
      <c r="A4255" s="153" t="str">
        <f>+Identification!$C$4</f>
        <v>100000001</v>
      </c>
      <c r="B4255" s="153" t="s">
        <v>356</v>
      </c>
      <c r="C4255" s="11" t="s">
        <v>246</v>
      </c>
      <c r="D4255" s="89" t="str">
        <f t="shared" si="444"/>
        <v>autre_hors_sieg</v>
      </c>
      <c r="E4255" s="90">
        <f>HLOOKUP(D4255,Analytique_compte!$A$3:$S$4,2,FALSE)</f>
        <v>15</v>
      </c>
      <c r="F4255" s="90" t="str">
        <f t="shared" si="442"/>
        <v>Analytique_compte_PCC76_autre_hors_sieg</v>
      </c>
      <c r="G4255" s="154">
        <f t="shared" si="443"/>
        <v>0</v>
      </c>
    </row>
    <row r="4256" spans="1:7" ht="26.4" x14ac:dyDescent="0.25">
      <c r="A4256" s="153" t="str">
        <f>+Identification!$C$4</f>
        <v>100000001</v>
      </c>
      <c r="B4256" s="153" t="s">
        <v>356</v>
      </c>
      <c r="C4256" s="11" t="s">
        <v>247</v>
      </c>
      <c r="D4256" s="89" t="str">
        <f t="shared" si="444"/>
        <v>autre_hors_sieg</v>
      </c>
      <c r="E4256" s="90">
        <f>HLOOKUP(D4256,Analytique_compte!$A$3:$S$4,2,FALSE)</f>
        <v>15</v>
      </c>
      <c r="F4256" s="90" t="str">
        <f t="shared" si="442"/>
        <v>Analytique_compte_PCC77_autre_hors_sieg</v>
      </c>
      <c r="G4256" s="154">
        <f t="shared" si="443"/>
        <v>0</v>
      </c>
    </row>
    <row r="4257" spans="1:7" ht="26.4" x14ac:dyDescent="0.25">
      <c r="A4257" s="153" t="str">
        <f>+Identification!$C$4</f>
        <v>100000001</v>
      </c>
      <c r="B4257" s="153" t="s">
        <v>356</v>
      </c>
      <c r="C4257" s="11" t="s">
        <v>248</v>
      </c>
      <c r="D4257" s="89" t="str">
        <f t="shared" si="444"/>
        <v>autre_hors_sieg</v>
      </c>
      <c r="E4257" s="90">
        <f>HLOOKUP(D4257,Analytique_compte!$A$3:$S$4,2,FALSE)</f>
        <v>15</v>
      </c>
      <c r="F4257" s="90" t="str">
        <f t="shared" si="442"/>
        <v>Analytique_compte_PCC78_autre_hors_sieg</v>
      </c>
      <c r="G4257" s="154">
        <f t="shared" si="443"/>
        <v>0</v>
      </c>
    </row>
    <row r="4258" spans="1:7" ht="26.4" x14ac:dyDescent="0.25">
      <c r="A4258" s="153" t="str">
        <f>+Identification!$C$4</f>
        <v>100000001</v>
      </c>
      <c r="B4258" s="153" t="s">
        <v>356</v>
      </c>
      <c r="C4258" s="11" t="s">
        <v>249</v>
      </c>
      <c r="D4258" s="89" t="str">
        <f t="shared" si="444"/>
        <v>autre_hors_sieg</v>
      </c>
      <c r="E4258" s="90">
        <f>HLOOKUP(D4258,Analytique_compte!$A$3:$S$4,2,FALSE)</f>
        <v>15</v>
      </c>
      <c r="F4258" s="90" t="str">
        <f t="shared" si="442"/>
        <v>Analytique_compte_PCC79_autre_hors_sieg</v>
      </c>
      <c r="G4258" s="154">
        <f t="shared" si="443"/>
        <v>0</v>
      </c>
    </row>
    <row r="4259" spans="1:7" ht="26.4" x14ac:dyDescent="0.25">
      <c r="A4259" s="153" t="str">
        <f>+Identification!$C$4</f>
        <v>100000001</v>
      </c>
      <c r="B4259" s="153" t="s">
        <v>356</v>
      </c>
      <c r="C4259" s="11" t="s">
        <v>250</v>
      </c>
      <c r="D4259" s="89" t="str">
        <f t="shared" si="444"/>
        <v>autre_hors_sieg</v>
      </c>
      <c r="E4259" s="90">
        <f>HLOOKUP(D4259,Analytique_compte!$A$3:$S$4,2,FALSE)</f>
        <v>15</v>
      </c>
      <c r="F4259" s="90" t="str">
        <f t="shared" si="442"/>
        <v>Analytique_compte_PCC80_autre_hors_sieg</v>
      </c>
      <c r="G4259" s="154">
        <f t="shared" si="443"/>
        <v>0</v>
      </c>
    </row>
    <row r="4260" spans="1:7" ht="26.4" x14ac:dyDescent="0.25">
      <c r="A4260" s="153" t="str">
        <f>+Identification!$C$4</f>
        <v>100000001</v>
      </c>
      <c r="B4260" s="153" t="s">
        <v>356</v>
      </c>
      <c r="C4260" s="11" t="s">
        <v>251</v>
      </c>
      <c r="D4260" s="89" t="str">
        <f t="shared" si="444"/>
        <v>autre_hors_sieg</v>
      </c>
      <c r="E4260" s="90">
        <f>HLOOKUP(D4260,Analytique_compte!$A$3:$S$4,2,FALSE)</f>
        <v>15</v>
      </c>
      <c r="F4260" s="90" t="str">
        <f t="shared" si="442"/>
        <v>Analytique_compte_PCC81_autre_hors_sieg</v>
      </c>
      <c r="G4260" s="154">
        <f t="shared" si="443"/>
        <v>0</v>
      </c>
    </row>
    <row r="4261" spans="1:7" ht="26.4" x14ac:dyDescent="0.25">
      <c r="A4261" s="153" t="str">
        <f>+Identification!$C$4</f>
        <v>100000001</v>
      </c>
      <c r="B4261" s="153" t="s">
        <v>356</v>
      </c>
      <c r="C4261" s="11" t="s">
        <v>252</v>
      </c>
      <c r="D4261" s="89" t="str">
        <f t="shared" si="444"/>
        <v>autre_hors_sieg</v>
      </c>
      <c r="E4261" s="90">
        <f>HLOOKUP(D4261,Analytique_compte!$A$3:$S$4,2,FALSE)</f>
        <v>15</v>
      </c>
      <c r="F4261" s="90" t="str">
        <f t="shared" si="442"/>
        <v>Analytique_compte_PCC82_autre_hors_sieg</v>
      </c>
      <c r="G4261" s="154">
        <f t="shared" si="443"/>
        <v>0</v>
      </c>
    </row>
    <row r="4262" spans="1:7" ht="26.4" x14ac:dyDescent="0.25">
      <c r="A4262" s="153" t="str">
        <f>+Identification!$C$4</f>
        <v>100000001</v>
      </c>
      <c r="B4262" s="153" t="s">
        <v>356</v>
      </c>
      <c r="C4262" s="11" t="s">
        <v>253</v>
      </c>
      <c r="D4262" s="89" t="str">
        <f t="shared" si="444"/>
        <v>autre_hors_sieg</v>
      </c>
      <c r="E4262" s="90">
        <f>HLOOKUP(D4262,Analytique_compte!$A$3:$S$4,2,FALSE)</f>
        <v>15</v>
      </c>
      <c r="F4262" s="90" t="str">
        <f t="shared" si="442"/>
        <v>Analytique_compte_PCC83_autre_hors_sieg</v>
      </c>
      <c r="G4262" s="154">
        <f t="shared" si="443"/>
        <v>0</v>
      </c>
    </row>
    <row r="4263" spans="1:7" ht="26.4" x14ac:dyDescent="0.25">
      <c r="A4263" s="153" t="str">
        <f>+Identification!$C$4</f>
        <v>100000001</v>
      </c>
      <c r="B4263" s="153" t="s">
        <v>356</v>
      </c>
      <c r="C4263" s="11" t="s">
        <v>254</v>
      </c>
      <c r="D4263" s="89" t="str">
        <f t="shared" si="444"/>
        <v>autre_hors_sieg</v>
      </c>
      <c r="E4263" s="90">
        <f>HLOOKUP(D4263,Analytique_compte!$A$3:$S$4,2,FALSE)</f>
        <v>15</v>
      </c>
      <c r="F4263" s="90" t="str">
        <f t="shared" si="442"/>
        <v>Analytique_compte_PCC84_autre_hors_sieg</v>
      </c>
      <c r="G4263" s="154">
        <f t="shared" si="443"/>
        <v>0</v>
      </c>
    </row>
    <row r="4264" spans="1:7" ht="26.4" x14ac:dyDescent="0.25">
      <c r="A4264" s="153" t="str">
        <f>+Identification!$C$4</f>
        <v>100000001</v>
      </c>
      <c r="B4264" s="153" t="s">
        <v>356</v>
      </c>
      <c r="C4264" s="11" t="s">
        <v>255</v>
      </c>
      <c r="D4264" s="89" t="str">
        <f t="shared" si="444"/>
        <v>autre_hors_sieg</v>
      </c>
      <c r="E4264" s="90">
        <f>HLOOKUP(D4264,Analytique_compte!$A$3:$S$4,2,FALSE)</f>
        <v>15</v>
      </c>
      <c r="F4264" s="90" t="str">
        <f t="shared" si="442"/>
        <v>Analytique_compte_PCC85_autre_hors_sieg</v>
      </c>
      <c r="G4264" s="154">
        <f t="shared" si="443"/>
        <v>0</v>
      </c>
    </row>
    <row r="4265" spans="1:7" ht="26.4" x14ac:dyDescent="0.25">
      <c r="A4265" s="153" t="str">
        <f>+Identification!$C$4</f>
        <v>100000001</v>
      </c>
      <c r="B4265" s="153" t="s">
        <v>356</v>
      </c>
      <c r="C4265" s="11" t="s">
        <v>256</v>
      </c>
      <c r="D4265" s="89" t="str">
        <f t="shared" si="444"/>
        <v>autre_hors_sieg</v>
      </c>
      <c r="E4265" s="90">
        <f>HLOOKUP(D4265,Analytique_compte!$A$3:$S$4,2,FALSE)</f>
        <v>15</v>
      </c>
      <c r="F4265" s="90" t="str">
        <f t="shared" si="442"/>
        <v>Analytique_compte_PCC86_autre_hors_sieg</v>
      </c>
      <c r="G4265" s="154">
        <f t="shared" si="443"/>
        <v>0</v>
      </c>
    </row>
    <row r="4266" spans="1:7" ht="26.4" x14ac:dyDescent="0.25">
      <c r="A4266" s="153" t="str">
        <f>+Identification!$C$4</f>
        <v>100000001</v>
      </c>
      <c r="B4266" s="153" t="s">
        <v>356</v>
      </c>
      <c r="C4266" s="11" t="s">
        <v>257</v>
      </c>
      <c r="D4266" s="89" t="str">
        <f t="shared" si="444"/>
        <v>autre_hors_sieg</v>
      </c>
      <c r="E4266" s="90">
        <f>HLOOKUP(D4266,Analytique_compte!$A$3:$S$4,2,FALSE)</f>
        <v>15</v>
      </c>
      <c r="F4266" s="90" t="str">
        <f t="shared" si="442"/>
        <v>Analytique_compte_PCC87_autre_hors_sieg</v>
      </c>
      <c r="G4266" s="154">
        <f t="shared" si="443"/>
        <v>0</v>
      </c>
    </row>
    <row r="4267" spans="1:7" ht="26.4" x14ac:dyDescent="0.25">
      <c r="A4267" s="153" t="str">
        <f>+Identification!$C$4</f>
        <v>100000001</v>
      </c>
      <c r="B4267" s="153" t="s">
        <v>356</v>
      </c>
      <c r="C4267" s="11" t="s">
        <v>258</v>
      </c>
      <c r="D4267" s="89" t="str">
        <f t="shared" si="444"/>
        <v>autre_hors_sieg</v>
      </c>
      <c r="E4267" s="90">
        <f>HLOOKUP(D4267,Analytique_compte!$A$3:$S$4,2,FALSE)</f>
        <v>15</v>
      </c>
      <c r="F4267" s="90" t="str">
        <f t="shared" si="442"/>
        <v>Analytique_compte_PCC88_autre_hors_sieg</v>
      </c>
      <c r="G4267" s="154">
        <f t="shared" si="443"/>
        <v>0</v>
      </c>
    </row>
    <row r="4268" spans="1:7" ht="26.4" x14ac:dyDescent="0.25">
      <c r="A4268" s="153" t="str">
        <f>+Identification!$C$4</f>
        <v>100000001</v>
      </c>
      <c r="B4268" s="153" t="s">
        <v>356</v>
      </c>
      <c r="C4268" s="11" t="s">
        <v>259</v>
      </c>
      <c r="D4268" s="89" t="str">
        <f t="shared" si="444"/>
        <v>autre_hors_sieg</v>
      </c>
      <c r="E4268" s="90">
        <f>HLOOKUP(D4268,Analytique_compte!$A$3:$S$4,2,FALSE)</f>
        <v>15</v>
      </c>
      <c r="F4268" s="90" t="str">
        <f t="shared" si="442"/>
        <v>Analytique_compte_PCC89_autre_hors_sieg</v>
      </c>
      <c r="G4268" s="154">
        <f t="shared" si="443"/>
        <v>0</v>
      </c>
    </row>
    <row r="4269" spans="1:7" ht="26.4" x14ac:dyDescent="0.25">
      <c r="A4269" s="153" t="str">
        <f>+Identification!$C$4</f>
        <v>100000001</v>
      </c>
      <c r="B4269" s="153" t="s">
        <v>356</v>
      </c>
      <c r="C4269" s="11" t="s">
        <v>260</v>
      </c>
      <c r="D4269" s="89" t="str">
        <f t="shared" si="444"/>
        <v>autre_hors_sieg</v>
      </c>
      <c r="E4269" s="90">
        <f>HLOOKUP(D4269,Analytique_compte!$A$3:$S$4,2,FALSE)</f>
        <v>15</v>
      </c>
      <c r="F4269" s="90" t="str">
        <f t="shared" si="442"/>
        <v>Analytique_compte_PCC90_autre_hors_sieg</v>
      </c>
      <c r="G4269" s="154">
        <f t="shared" si="443"/>
        <v>0</v>
      </c>
    </row>
    <row r="4270" spans="1:7" ht="26.4" x14ac:dyDescent="0.25">
      <c r="A4270" s="153" t="str">
        <f>+Identification!$C$4</f>
        <v>100000001</v>
      </c>
      <c r="B4270" s="153" t="s">
        <v>356</v>
      </c>
      <c r="C4270" s="11" t="s">
        <v>261</v>
      </c>
      <c r="D4270" s="89" t="str">
        <f t="shared" si="444"/>
        <v>autre_hors_sieg</v>
      </c>
      <c r="E4270" s="90">
        <f>HLOOKUP(D4270,Analytique_compte!$A$3:$S$4,2,FALSE)</f>
        <v>15</v>
      </c>
      <c r="F4270" s="90" t="str">
        <f t="shared" si="442"/>
        <v>Analytique_compte_PCC91_autre_hors_sieg</v>
      </c>
      <c r="G4270" s="154">
        <f t="shared" si="443"/>
        <v>0</v>
      </c>
    </row>
    <row r="4271" spans="1:7" ht="26.4" x14ac:dyDescent="0.25">
      <c r="A4271" s="153" t="str">
        <f>+Identification!$C$4</f>
        <v>100000001</v>
      </c>
      <c r="B4271" s="153" t="s">
        <v>356</v>
      </c>
      <c r="C4271" s="11" t="s">
        <v>262</v>
      </c>
      <c r="D4271" s="89" t="str">
        <f t="shared" si="444"/>
        <v>autre_hors_sieg</v>
      </c>
      <c r="E4271" s="90">
        <f>HLOOKUP(D4271,Analytique_compte!$A$3:$S$4,2,FALSE)</f>
        <v>15</v>
      </c>
      <c r="F4271" s="90" t="str">
        <f t="shared" si="442"/>
        <v>Analytique_compte_PCC92_autre_hors_sieg</v>
      </c>
      <c r="G4271" s="154">
        <f t="shared" si="443"/>
        <v>0</v>
      </c>
    </row>
    <row r="4272" spans="1:7" ht="26.4" x14ac:dyDescent="0.25">
      <c r="A4272" s="153" t="str">
        <f>+Identification!$C$4</f>
        <v>100000001</v>
      </c>
      <c r="B4272" s="153" t="s">
        <v>356</v>
      </c>
      <c r="C4272" s="11" t="s">
        <v>263</v>
      </c>
      <c r="D4272" s="89" t="str">
        <f t="shared" si="444"/>
        <v>autre_hors_sieg</v>
      </c>
      <c r="E4272" s="90">
        <f>HLOOKUP(D4272,Analytique_compte!$A$3:$S$4,2,FALSE)</f>
        <v>15</v>
      </c>
      <c r="F4272" s="90" t="str">
        <f t="shared" si="442"/>
        <v>Analytique_compte_PCC93_autre_hors_sieg</v>
      </c>
      <c r="G4272" s="154">
        <f t="shared" si="443"/>
        <v>0</v>
      </c>
    </row>
    <row r="4273" spans="1:7" ht="26.4" x14ac:dyDescent="0.25">
      <c r="A4273" s="153" t="str">
        <f>+Identification!$C$4</f>
        <v>100000001</v>
      </c>
      <c r="B4273" s="153" t="s">
        <v>356</v>
      </c>
      <c r="C4273" s="11" t="s">
        <v>264</v>
      </c>
      <c r="D4273" s="89" t="str">
        <f t="shared" si="444"/>
        <v>autre_hors_sieg</v>
      </c>
      <c r="E4273" s="90">
        <f>HLOOKUP(D4273,Analytique_compte!$A$3:$S$4,2,FALSE)</f>
        <v>15</v>
      </c>
      <c r="F4273" s="90" t="str">
        <f t="shared" ref="F4273:F4282" si="445">CONCATENATE(B4273,"_",C4273,"_",D4273)</f>
        <v>Analytique_compte_PCC94_autre_hors_sieg</v>
      </c>
      <c r="G4273" s="154">
        <f t="shared" ref="G4273:G4282" si="446">VLOOKUP(C4273,ana_compte,E4273,FALSE)</f>
        <v>0</v>
      </c>
    </row>
    <row r="4274" spans="1:7" ht="26.4" x14ac:dyDescent="0.25">
      <c r="A4274" s="153" t="str">
        <f>+Identification!$C$4</f>
        <v>100000001</v>
      </c>
      <c r="B4274" s="153" t="s">
        <v>356</v>
      </c>
      <c r="C4274" s="11" t="s">
        <v>435</v>
      </c>
      <c r="D4274" s="89" t="str">
        <f t="shared" si="444"/>
        <v>autre_hors_sieg</v>
      </c>
      <c r="E4274" s="90">
        <f>HLOOKUP(D4274,Analytique_compte!$A$3:$S$4,2,FALSE)</f>
        <v>15</v>
      </c>
      <c r="F4274" s="90" t="str">
        <f t="shared" si="445"/>
        <v>Analytique_compte_PCC95_autre_hors_sieg</v>
      </c>
      <c r="G4274" s="154">
        <f t="shared" si="446"/>
        <v>0</v>
      </c>
    </row>
    <row r="4275" spans="1:7" ht="26.4" x14ac:dyDescent="0.25">
      <c r="A4275" s="153" t="str">
        <f>+Identification!$C$4</f>
        <v>100000001</v>
      </c>
      <c r="B4275" s="153" t="s">
        <v>356</v>
      </c>
      <c r="C4275" s="11" t="s">
        <v>436</v>
      </c>
      <c r="D4275" s="89" t="str">
        <f t="shared" si="444"/>
        <v>autre_hors_sieg</v>
      </c>
      <c r="E4275" s="90">
        <f>HLOOKUP(D4275,Analytique_compte!$A$3:$S$4,2,FALSE)</f>
        <v>15</v>
      </c>
      <c r="F4275" s="90" t="str">
        <f t="shared" si="445"/>
        <v>Analytique_compte_PCC96_autre_hors_sieg</v>
      </c>
      <c r="G4275" s="154">
        <f t="shared" si="446"/>
        <v>0</v>
      </c>
    </row>
    <row r="4276" spans="1:7" ht="26.4" x14ac:dyDescent="0.25">
      <c r="A4276" s="153" t="str">
        <f>+Identification!$C$4</f>
        <v>100000001</v>
      </c>
      <c r="B4276" s="153" t="s">
        <v>356</v>
      </c>
      <c r="C4276" s="11" t="s">
        <v>437</v>
      </c>
      <c r="D4276" s="89" t="str">
        <f t="shared" si="444"/>
        <v>autre_hors_sieg</v>
      </c>
      <c r="E4276" s="90">
        <f>HLOOKUP(D4276,Analytique_compte!$A$3:$S$4,2,FALSE)</f>
        <v>15</v>
      </c>
      <c r="F4276" s="90" t="str">
        <f t="shared" si="445"/>
        <v>Analytique_compte_PCC97_autre_hors_sieg</v>
      </c>
      <c r="G4276" s="154">
        <f t="shared" si="446"/>
        <v>0</v>
      </c>
    </row>
    <row r="4277" spans="1:7" ht="26.4" x14ac:dyDescent="0.25">
      <c r="A4277" s="153" t="str">
        <f>+Identification!$C$4</f>
        <v>100000001</v>
      </c>
      <c r="B4277" s="153" t="s">
        <v>356</v>
      </c>
      <c r="C4277" s="11" t="s">
        <v>438</v>
      </c>
      <c r="D4277" s="89" t="str">
        <f t="shared" si="444"/>
        <v>autre_hors_sieg</v>
      </c>
      <c r="E4277" s="90">
        <f>HLOOKUP(D4277,Analytique_compte!$A$3:$S$4,2,FALSE)</f>
        <v>15</v>
      </c>
      <c r="F4277" s="90" t="str">
        <f t="shared" si="445"/>
        <v>Analytique_compte_PCC98_autre_hors_sieg</v>
      </c>
      <c r="G4277" s="154">
        <f t="shared" si="446"/>
        <v>0</v>
      </c>
    </row>
    <row r="4278" spans="1:7" ht="26.4" x14ac:dyDescent="0.25">
      <c r="A4278" s="153" t="str">
        <f>+Identification!$C$4</f>
        <v>100000001</v>
      </c>
      <c r="B4278" s="153" t="s">
        <v>356</v>
      </c>
      <c r="C4278" s="11" t="s">
        <v>439</v>
      </c>
      <c r="D4278" s="89" t="str">
        <f t="shared" si="444"/>
        <v>autre_hors_sieg</v>
      </c>
      <c r="E4278" s="90">
        <f>HLOOKUP(D4278,Analytique_compte!$A$3:$S$4,2,FALSE)</f>
        <v>15</v>
      </c>
      <c r="F4278" s="90" t="str">
        <f t="shared" si="445"/>
        <v>Analytique_compte_PCC99_autre_hors_sieg</v>
      </c>
      <c r="G4278" s="154">
        <f t="shared" si="446"/>
        <v>0</v>
      </c>
    </row>
    <row r="4279" spans="1:7" ht="26.4" x14ac:dyDescent="0.25">
      <c r="A4279" s="153" t="str">
        <f>+Identification!$C$4</f>
        <v>100000001</v>
      </c>
      <c r="B4279" s="153" t="s">
        <v>356</v>
      </c>
      <c r="C4279" s="11" t="s">
        <v>440</v>
      </c>
      <c r="D4279" s="89" t="str">
        <f t="shared" si="444"/>
        <v>autre_hors_sieg</v>
      </c>
      <c r="E4279" s="90">
        <f>HLOOKUP(D4279,Analytique_compte!$A$3:$S$4,2,FALSE)</f>
        <v>15</v>
      </c>
      <c r="F4279" s="90" t="str">
        <f t="shared" si="445"/>
        <v>Analytique_compte_PCC100_autre_hors_sieg</v>
      </c>
      <c r="G4279" s="154">
        <f t="shared" si="446"/>
        <v>0</v>
      </c>
    </row>
    <row r="4280" spans="1:7" ht="26.4" x14ac:dyDescent="0.25">
      <c r="A4280" s="153" t="str">
        <f>+Identification!$C$4</f>
        <v>100000001</v>
      </c>
      <c r="B4280" s="153" t="s">
        <v>356</v>
      </c>
      <c r="C4280" s="11" t="s">
        <v>441</v>
      </c>
      <c r="D4280" s="89" t="str">
        <f t="shared" si="444"/>
        <v>autre_hors_sieg</v>
      </c>
      <c r="E4280" s="90">
        <f>HLOOKUP(D4280,Analytique_compte!$A$3:$S$4,2,FALSE)</f>
        <v>15</v>
      </c>
      <c r="F4280" s="90" t="str">
        <f t="shared" si="445"/>
        <v>Analytique_compte_PCC101_autre_hors_sieg</v>
      </c>
      <c r="G4280" s="154">
        <f t="shared" si="446"/>
        <v>0</v>
      </c>
    </row>
    <row r="4281" spans="1:7" ht="26.4" x14ac:dyDescent="0.25">
      <c r="A4281" s="153" t="str">
        <f>+Identification!$C$4</f>
        <v>100000001</v>
      </c>
      <c r="B4281" s="153" t="s">
        <v>356</v>
      </c>
      <c r="C4281" s="11" t="s">
        <v>442</v>
      </c>
      <c r="D4281" s="89" t="str">
        <f t="shared" si="444"/>
        <v>autre_hors_sieg</v>
      </c>
      <c r="E4281" s="90">
        <f>HLOOKUP(D4281,Analytique_compte!$A$3:$S$4,2,FALSE)</f>
        <v>15</v>
      </c>
      <c r="F4281" s="90" t="str">
        <f t="shared" si="445"/>
        <v>Analytique_compte_PCC102_autre_hors_sieg</v>
      </c>
      <c r="G4281" s="154">
        <f t="shared" si="446"/>
        <v>0</v>
      </c>
    </row>
    <row r="4282" spans="1:7" ht="26.4" x14ac:dyDescent="0.25">
      <c r="A4282" s="153" t="str">
        <f>+Identification!$C$4</f>
        <v>100000001</v>
      </c>
      <c r="B4282" s="153" t="s">
        <v>356</v>
      </c>
      <c r="C4282" s="11" t="s">
        <v>443</v>
      </c>
      <c r="D4282" s="89" t="str">
        <f t="shared" si="444"/>
        <v>autre_hors_sieg</v>
      </c>
      <c r="E4282" s="90">
        <f>HLOOKUP(D4282,Analytique_compte!$A$3:$S$4,2,FALSE)</f>
        <v>15</v>
      </c>
      <c r="F4282" s="90" t="str">
        <f t="shared" si="445"/>
        <v>Analytique_compte_PCC103_autre_hors_sieg</v>
      </c>
      <c r="G4282" s="154">
        <f t="shared" si="446"/>
        <v>0</v>
      </c>
    </row>
    <row r="4283" spans="1:7" ht="26.4" x14ac:dyDescent="0.25">
      <c r="A4283" s="153" t="str">
        <f>+Identification!$C$4</f>
        <v>100000001</v>
      </c>
      <c r="B4283" s="153" t="s">
        <v>356</v>
      </c>
      <c r="C4283" s="11" t="s">
        <v>444</v>
      </c>
      <c r="D4283" s="89" t="str">
        <f t="shared" si="444"/>
        <v>autre_hors_sieg</v>
      </c>
      <c r="E4283" s="90">
        <f>HLOOKUP(D4283,Analytique_compte!$A$3:$S$4,2,FALSE)</f>
        <v>15</v>
      </c>
      <c r="F4283" s="90" t="str">
        <f t="shared" ref="F4283:F4288" si="447">CONCATENATE(B4283,"_",C4283,"_",D4283)</f>
        <v>Analytique_compte_PCC104_autre_hors_sieg</v>
      </c>
      <c r="G4283" s="154">
        <f t="shared" ref="G4283:G4288" si="448">VLOOKUP(C4283,ana_compte,E4283,FALSE)</f>
        <v>0</v>
      </c>
    </row>
    <row r="4284" spans="1:7" ht="26.4" x14ac:dyDescent="0.25">
      <c r="A4284" s="153" t="str">
        <f>+Identification!$C$4</f>
        <v>100000001</v>
      </c>
      <c r="B4284" s="153" t="s">
        <v>356</v>
      </c>
      <c r="C4284" s="11" t="s">
        <v>659</v>
      </c>
      <c r="D4284" s="89" t="str">
        <f t="shared" si="444"/>
        <v>autre_hors_sieg</v>
      </c>
      <c r="E4284" s="90">
        <f>HLOOKUP(D4284,Analytique_compte!$A$3:$S$4,2,FALSE)</f>
        <v>15</v>
      </c>
      <c r="F4284" s="90" t="str">
        <f t="shared" si="447"/>
        <v>Analytique_compte_PCC105_autre_hors_sieg</v>
      </c>
      <c r="G4284" s="154">
        <f t="shared" si="448"/>
        <v>0</v>
      </c>
    </row>
    <row r="4285" spans="1:7" ht="26.4" x14ac:dyDescent="0.25">
      <c r="A4285" s="153" t="str">
        <f>+Identification!$C$4</f>
        <v>100000001</v>
      </c>
      <c r="B4285" s="153" t="s">
        <v>356</v>
      </c>
      <c r="C4285" s="11" t="s">
        <v>660</v>
      </c>
      <c r="D4285" s="89" t="str">
        <f t="shared" si="444"/>
        <v>autre_hors_sieg</v>
      </c>
      <c r="E4285" s="90">
        <f>HLOOKUP(D4285,Analytique_compte!$A$3:$S$4,2,FALSE)</f>
        <v>15</v>
      </c>
      <c r="F4285" s="90" t="str">
        <f t="shared" si="447"/>
        <v>Analytique_compte_PCC106_autre_hors_sieg</v>
      </c>
      <c r="G4285" s="154">
        <f t="shared" si="448"/>
        <v>0</v>
      </c>
    </row>
    <row r="4286" spans="1:7" ht="26.4" x14ac:dyDescent="0.25">
      <c r="A4286" s="153" t="str">
        <f>+Identification!$C$4</f>
        <v>100000001</v>
      </c>
      <c r="B4286" s="153" t="s">
        <v>356</v>
      </c>
      <c r="C4286" s="11" t="s">
        <v>661</v>
      </c>
      <c r="D4286" s="89" t="str">
        <f t="shared" si="444"/>
        <v>autre_hors_sieg</v>
      </c>
      <c r="E4286" s="90">
        <f>HLOOKUP(D4286,Analytique_compte!$A$3:$S$4,2,FALSE)</f>
        <v>15</v>
      </c>
      <c r="F4286" s="90" t="str">
        <f t="shared" si="447"/>
        <v>Analytique_compte_PCC107_autre_hors_sieg</v>
      </c>
      <c r="G4286" s="154">
        <f t="shared" si="448"/>
        <v>0</v>
      </c>
    </row>
    <row r="4287" spans="1:7" ht="26.4" x14ac:dyDescent="0.25">
      <c r="A4287" s="153" t="str">
        <f>+Identification!$C$4</f>
        <v>100000001</v>
      </c>
      <c r="B4287" s="153" t="s">
        <v>356</v>
      </c>
      <c r="C4287" s="11" t="s">
        <v>662</v>
      </c>
      <c r="D4287" s="89" t="str">
        <f t="shared" si="444"/>
        <v>autre_hors_sieg</v>
      </c>
      <c r="E4287" s="90">
        <f>HLOOKUP(D4287,Analytique_compte!$A$3:$S$4,2,FALSE)</f>
        <v>15</v>
      </c>
      <c r="F4287" s="90" t="str">
        <f t="shared" si="447"/>
        <v>Analytique_compte_PCC108_autre_hors_sieg</v>
      </c>
      <c r="G4287" s="154">
        <f t="shared" si="448"/>
        <v>0</v>
      </c>
    </row>
    <row r="4288" spans="1:7" ht="26.4" x14ac:dyDescent="0.25">
      <c r="A4288" s="153" t="str">
        <f>+Identification!$C$4</f>
        <v>100000001</v>
      </c>
      <c r="B4288" s="153" t="s">
        <v>356</v>
      </c>
      <c r="C4288" s="11" t="s">
        <v>663</v>
      </c>
      <c r="D4288" s="89" t="str">
        <f t="shared" si="444"/>
        <v>autre_hors_sieg</v>
      </c>
      <c r="E4288" s="90">
        <f>HLOOKUP(D4288,Analytique_compte!$A$3:$S$4,2,FALSE)</f>
        <v>15</v>
      </c>
      <c r="F4288" s="90" t="str">
        <f t="shared" si="447"/>
        <v>Analytique_compte_PCC109_autre_hors_sieg</v>
      </c>
      <c r="G4288" s="154">
        <f t="shared" si="448"/>
        <v>0</v>
      </c>
    </row>
    <row r="4289" spans="1:7" ht="26.4" x14ac:dyDescent="0.25">
      <c r="A4289" s="153" t="str">
        <f>+Identification!$C$4</f>
        <v>100000001</v>
      </c>
      <c r="B4289" s="153" t="s">
        <v>356</v>
      </c>
      <c r="C4289" s="11" t="s">
        <v>265</v>
      </c>
      <c r="D4289" s="89" t="str">
        <f>+D4272</f>
        <v>autre_hors_sieg</v>
      </c>
      <c r="E4289" s="90">
        <f>HLOOKUP(D4289,Analytique_compte!$A$3:$S$4,2,FALSE)</f>
        <v>15</v>
      </c>
      <c r="F4289" s="90" t="str">
        <f t="shared" si="442"/>
        <v>Analytique_compte_pcctot_autre_hors_sieg</v>
      </c>
      <c r="G4289" s="154">
        <f t="shared" si="443"/>
        <v>0</v>
      </c>
    </row>
    <row r="4290" spans="1:7" ht="26.4" x14ac:dyDescent="0.25">
      <c r="A4290" s="153" t="str">
        <f>+Identification!$C$4</f>
        <v>100000001</v>
      </c>
      <c r="B4290" s="153" t="s">
        <v>356</v>
      </c>
      <c r="C4290" s="48" t="s">
        <v>92</v>
      </c>
      <c r="D4290" s="89" t="str">
        <f t="shared" si="444"/>
        <v>autre_hors_sieg</v>
      </c>
      <c r="E4290" s="90">
        <f>HLOOKUP(D4290,Analytique_compte!$A$3:$S$4,2,FALSE)</f>
        <v>15</v>
      </c>
      <c r="F4290" s="90" t="str">
        <f t="shared" si="442"/>
        <v>Analytique_compte_PCP1_autre_hors_sieg</v>
      </c>
      <c r="G4290" s="154">
        <f t="shared" si="443"/>
        <v>0</v>
      </c>
    </row>
    <row r="4291" spans="1:7" ht="26.4" x14ac:dyDescent="0.25">
      <c r="A4291" s="153" t="str">
        <f>+Identification!$C$4</f>
        <v>100000001</v>
      </c>
      <c r="B4291" s="153" t="s">
        <v>356</v>
      </c>
      <c r="C4291" s="48" t="s">
        <v>93</v>
      </c>
      <c r="D4291" s="89" t="str">
        <f t="shared" si="444"/>
        <v>autre_hors_sieg</v>
      </c>
      <c r="E4291" s="90">
        <f>HLOOKUP(D4291,Analytique_compte!$A$3:$S$4,2,FALSE)</f>
        <v>15</v>
      </c>
      <c r="F4291" s="90" t="str">
        <f t="shared" si="442"/>
        <v>Analytique_compte_PCP2_autre_hors_sieg</v>
      </c>
      <c r="G4291" s="154">
        <f t="shared" si="443"/>
        <v>0</v>
      </c>
    </row>
    <row r="4292" spans="1:7" ht="26.4" x14ac:dyDescent="0.25">
      <c r="A4292" s="153" t="str">
        <f>+Identification!$C$4</f>
        <v>100000001</v>
      </c>
      <c r="B4292" s="153" t="s">
        <v>356</v>
      </c>
      <c r="C4292" s="48" t="s">
        <v>94</v>
      </c>
      <c r="D4292" s="89" t="str">
        <f t="shared" si="444"/>
        <v>autre_hors_sieg</v>
      </c>
      <c r="E4292" s="90">
        <f>HLOOKUP(D4292,Analytique_compte!$A$3:$S$4,2,FALSE)</f>
        <v>15</v>
      </c>
      <c r="F4292" s="90" t="str">
        <f t="shared" si="442"/>
        <v>Analytique_compte_PCP3_autre_hors_sieg</v>
      </c>
      <c r="G4292" s="154">
        <f t="shared" si="443"/>
        <v>0</v>
      </c>
    </row>
    <row r="4293" spans="1:7" ht="26.4" x14ac:dyDescent="0.25">
      <c r="A4293" s="153" t="str">
        <f>+Identification!$C$4</f>
        <v>100000001</v>
      </c>
      <c r="B4293" s="153" t="s">
        <v>356</v>
      </c>
      <c r="C4293" s="48" t="s">
        <v>95</v>
      </c>
      <c r="D4293" s="89" t="str">
        <f t="shared" si="444"/>
        <v>autre_hors_sieg</v>
      </c>
      <c r="E4293" s="90">
        <f>HLOOKUP(D4293,Analytique_compte!$A$3:$S$4,2,FALSE)</f>
        <v>15</v>
      </c>
      <c r="F4293" s="90" t="str">
        <f t="shared" si="442"/>
        <v>Analytique_compte_PCP4_autre_hors_sieg</v>
      </c>
      <c r="G4293" s="154">
        <f t="shared" si="443"/>
        <v>0</v>
      </c>
    </row>
    <row r="4294" spans="1:7" ht="26.4" x14ac:dyDescent="0.25">
      <c r="A4294" s="153" t="str">
        <f>+Identification!$C$4</f>
        <v>100000001</v>
      </c>
      <c r="B4294" s="153" t="s">
        <v>356</v>
      </c>
      <c r="C4294" s="48" t="s">
        <v>96</v>
      </c>
      <c r="D4294" s="89" t="str">
        <f t="shared" si="444"/>
        <v>autre_hors_sieg</v>
      </c>
      <c r="E4294" s="90">
        <f>HLOOKUP(D4294,Analytique_compte!$A$3:$S$4,2,FALSE)</f>
        <v>15</v>
      </c>
      <c r="F4294" s="90" t="str">
        <f t="shared" ref="F4294:F4357" si="449">CONCATENATE(B4294,"_",C4294,"_",D4294)</f>
        <v>Analytique_compte_PCP5_autre_hors_sieg</v>
      </c>
      <c r="G4294" s="154">
        <f t="shared" si="443"/>
        <v>0</v>
      </c>
    </row>
    <row r="4295" spans="1:7" ht="26.4" x14ac:dyDescent="0.25">
      <c r="A4295" s="153" t="str">
        <f>+Identification!$C$4</f>
        <v>100000001</v>
      </c>
      <c r="B4295" s="153" t="s">
        <v>356</v>
      </c>
      <c r="C4295" s="48" t="s">
        <v>97</v>
      </c>
      <c r="D4295" s="89" t="str">
        <f t="shared" si="444"/>
        <v>autre_hors_sieg</v>
      </c>
      <c r="E4295" s="90">
        <f>HLOOKUP(D4295,Analytique_compte!$A$3:$S$4,2,FALSE)</f>
        <v>15</v>
      </c>
      <c r="F4295" s="90" t="str">
        <f t="shared" si="449"/>
        <v>Analytique_compte_PCP6_autre_hors_sieg</v>
      </c>
      <c r="G4295" s="154">
        <f t="shared" si="443"/>
        <v>0</v>
      </c>
    </row>
    <row r="4296" spans="1:7" ht="26.4" x14ac:dyDescent="0.25">
      <c r="A4296" s="153" t="str">
        <f>+Identification!$C$4</f>
        <v>100000001</v>
      </c>
      <c r="B4296" s="153" t="s">
        <v>356</v>
      </c>
      <c r="C4296" s="48" t="s">
        <v>98</v>
      </c>
      <c r="D4296" s="89" t="str">
        <f t="shared" si="444"/>
        <v>autre_hors_sieg</v>
      </c>
      <c r="E4296" s="90">
        <f>HLOOKUP(D4296,Analytique_compte!$A$3:$S$4,2,FALSE)</f>
        <v>15</v>
      </c>
      <c r="F4296" s="90" t="str">
        <f t="shared" si="449"/>
        <v>Analytique_compte_PCP7_autre_hors_sieg</v>
      </c>
      <c r="G4296" s="154">
        <f t="shared" si="443"/>
        <v>0</v>
      </c>
    </row>
    <row r="4297" spans="1:7" ht="26.4" x14ac:dyDescent="0.25">
      <c r="A4297" s="153" t="str">
        <f>+Identification!$C$4</f>
        <v>100000001</v>
      </c>
      <c r="B4297" s="153" t="s">
        <v>356</v>
      </c>
      <c r="C4297" s="48" t="s">
        <v>99</v>
      </c>
      <c r="D4297" s="89" t="str">
        <f t="shared" si="444"/>
        <v>autre_hors_sieg</v>
      </c>
      <c r="E4297" s="90">
        <f>HLOOKUP(D4297,Analytique_compte!$A$3:$S$4,2,FALSE)</f>
        <v>15</v>
      </c>
      <c r="F4297" s="90" t="str">
        <f t="shared" si="449"/>
        <v>Analytique_compte_PCP8_autre_hors_sieg</v>
      </c>
      <c r="G4297" s="154">
        <f t="shared" si="443"/>
        <v>0</v>
      </c>
    </row>
    <row r="4298" spans="1:7" ht="26.4" x14ac:dyDescent="0.25">
      <c r="A4298" s="153" t="str">
        <f>+Identification!$C$4</f>
        <v>100000001</v>
      </c>
      <c r="B4298" s="153" t="s">
        <v>356</v>
      </c>
      <c r="C4298" s="48" t="s">
        <v>100</v>
      </c>
      <c r="D4298" s="89" t="str">
        <f t="shared" si="444"/>
        <v>autre_hors_sieg</v>
      </c>
      <c r="E4298" s="90">
        <f>HLOOKUP(D4298,Analytique_compte!$A$3:$S$4,2,FALSE)</f>
        <v>15</v>
      </c>
      <c r="F4298" s="90" t="str">
        <f t="shared" si="449"/>
        <v>Analytique_compte_PCP9_autre_hors_sieg</v>
      </c>
      <c r="G4298" s="154">
        <f t="shared" si="443"/>
        <v>0</v>
      </c>
    </row>
    <row r="4299" spans="1:7" ht="26.4" x14ac:dyDescent="0.25">
      <c r="A4299" s="153" t="str">
        <f>+Identification!$C$4</f>
        <v>100000001</v>
      </c>
      <c r="B4299" s="153" t="s">
        <v>356</v>
      </c>
      <c r="C4299" s="48" t="s">
        <v>101</v>
      </c>
      <c r="D4299" s="89" t="str">
        <f t="shared" si="444"/>
        <v>autre_hors_sieg</v>
      </c>
      <c r="E4299" s="90">
        <f>HLOOKUP(D4299,Analytique_compte!$A$3:$S$4,2,FALSE)</f>
        <v>15</v>
      </c>
      <c r="F4299" s="90" t="str">
        <f t="shared" si="449"/>
        <v>Analytique_compte_PCP10_autre_hors_sieg</v>
      </c>
      <c r="G4299" s="154">
        <f t="shared" si="443"/>
        <v>0</v>
      </c>
    </row>
    <row r="4300" spans="1:7" ht="26.4" x14ac:dyDescent="0.25">
      <c r="A4300" s="153" t="str">
        <f>+Identification!$C$4</f>
        <v>100000001</v>
      </c>
      <c r="B4300" s="153" t="s">
        <v>356</v>
      </c>
      <c r="C4300" s="48" t="s">
        <v>102</v>
      </c>
      <c r="D4300" s="89" t="str">
        <f t="shared" si="444"/>
        <v>autre_hors_sieg</v>
      </c>
      <c r="E4300" s="90">
        <f>HLOOKUP(D4300,Analytique_compte!$A$3:$S$4,2,FALSE)</f>
        <v>15</v>
      </c>
      <c r="F4300" s="90" t="str">
        <f t="shared" si="449"/>
        <v>Analytique_compte_PCP11_autre_hors_sieg</v>
      </c>
      <c r="G4300" s="154">
        <f t="shared" si="443"/>
        <v>0</v>
      </c>
    </row>
    <row r="4301" spans="1:7" ht="26.4" x14ac:dyDescent="0.25">
      <c r="A4301" s="153" t="str">
        <f>+Identification!$C$4</f>
        <v>100000001</v>
      </c>
      <c r="B4301" s="153" t="s">
        <v>356</v>
      </c>
      <c r="C4301" s="48" t="s">
        <v>103</v>
      </c>
      <c r="D4301" s="89" t="str">
        <f t="shared" si="444"/>
        <v>autre_hors_sieg</v>
      </c>
      <c r="E4301" s="90">
        <f>HLOOKUP(D4301,Analytique_compte!$A$3:$S$4,2,FALSE)</f>
        <v>15</v>
      </c>
      <c r="F4301" s="90" t="str">
        <f t="shared" si="449"/>
        <v>Analytique_compte_PCP12_autre_hors_sieg</v>
      </c>
      <c r="G4301" s="154">
        <f t="shared" si="443"/>
        <v>0</v>
      </c>
    </row>
    <row r="4302" spans="1:7" ht="26.4" x14ac:dyDescent="0.25">
      <c r="A4302" s="153" t="str">
        <f>+Identification!$C$4</f>
        <v>100000001</v>
      </c>
      <c r="B4302" s="153" t="s">
        <v>356</v>
      </c>
      <c r="C4302" s="48" t="s">
        <v>104</v>
      </c>
      <c r="D4302" s="89" t="str">
        <f t="shared" si="444"/>
        <v>autre_hors_sieg</v>
      </c>
      <c r="E4302" s="90">
        <f>HLOOKUP(D4302,Analytique_compte!$A$3:$S$4,2,FALSE)</f>
        <v>15</v>
      </c>
      <c r="F4302" s="90" t="str">
        <f t="shared" si="449"/>
        <v>Analytique_compte_PCP13_autre_hors_sieg</v>
      </c>
      <c r="G4302" s="154">
        <f t="shared" si="443"/>
        <v>0</v>
      </c>
    </row>
    <row r="4303" spans="1:7" ht="26.4" x14ac:dyDescent="0.25">
      <c r="A4303" s="153" t="str">
        <f>+Identification!$C$4</f>
        <v>100000001</v>
      </c>
      <c r="B4303" s="153" t="s">
        <v>356</v>
      </c>
      <c r="C4303" s="48" t="s">
        <v>105</v>
      </c>
      <c r="D4303" s="89" t="str">
        <f t="shared" si="444"/>
        <v>autre_hors_sieg</v>
      </c>
      <c r="E4303" s="90">
        <f>HLOOKUP(D4303,Analytique_compte!$A$3:$S$4,2,FALSE)</f>
        <v>15</v>
      </c>
      <c r="F4303" s="90" t="str">
        <f t="shared" si="449"/>
        <v>Analytique_compte_PCP14_autre_hors_sieg</v>
      </c>
      <c r="G4303" s="154">
        <f t="shared" si="443"/>
        <v>0</v>
      </c>
    </row>
    <row r="4304" spans="1:7" ht="26.4" x14ac:dyDescent="0.25">
      <c r="A4304" s="153" t="str">
        <f>+Identification!$C$4</f>
        <v>100000001</v>
      </c>
      <c r="B4304" s="153" t="s">
        <v>356</v>
      </c>
      <c r="C4304" s="48" t="s">
        <v>106</v>
      </c>
      <c r="D4304" s="89" t="str">
        <f t="shared" si="444"/>
        <v>autre_hors_sieg</v>
      </c>
      <c r="E4304" s="90">
        <f>HLOOKUP(D4304,Analytique_compte!$A$3:$S$4,2,FALSE)</f>
        <v>15</v>
      </c>
      <c r="F4304" s="90" t="str">
        <f t="shared" si="449"/>
        <v>Analytique_compte_PCP15_autre_hors_sieg</v>
      </c>
      <c r="G4304" s="154">
        <f t="shared" si="443"/>
        <v>0</v>
      </c>
    </row>
    <row r="4305" spans="1:7" ht="26.4" x14ac:dyDescent="0.25">
      <c r="A4305" s="153" t="str">
        <f>+Identification!$C$4</f>
        <v>100000001</v>
      </c>
      <c r="B4305" s="153" t="s">
        <v>356</v>
      </c>
      <c r="C4305" s="48" t="s">
        <v>107</v>
      </c>
      <c r="D4305" s="89" t="str">
        <f t="shared" si="444"/>
        <v>autre_hors_sieg</v>
      </c>
      <c r="E4305" s="90">
        <f>HLOOKUP(D4305,Analytique_compte!$A$3:$S$4,2,FALSE)</f>
        <v>15</v>
      </c>
      <c r="F4305" s="90" t="str">
        <f t="shared" si="449"/>
        <v>Analytique_compte_PCP16_autre_hors_sieg</v>
      </c>
      <c r="G4305" s="154">
        <f t="shared" si="443"/>
        <v>0</v>
      </c>
    </row>
    <row r="4306" spans="1:7" ht="26.4" x14ac:dyDescent="0.25">
      <c r="A4306" s="153" t="str">
        <f>+Identification!$C$4</f>
        <v>100000001</v>
      </c>
      <c r="B4306" s="153" t="s">
        <v>356</v>
      </c>
      <c r="C4306" s="48" t="s">
        <v>108</v>
      </c>
      <c r="D4306" s="89" t="str">
        <f t="shared" si="444"/>
        <v>autre_hors_sieg</v>
      </c>
      <c r="E4306" s="90">
        <f>HLOOKUP(D4306,Analytique_compte!$A$3:$S$4,2,FALSE)</f>
        <v>15</v>
      </c>
      <c r="F4306" s="90" t="str">
        <f t="shared" si="449"/>
        <v>Analytique_compte_PCP17_autre_hors_sieg</v>
      </c>
      <c r="G4306" s="154">
        <f t="shared" si="443"/>
        <v>0</v>
      </c>
    </row>
    <row r="4307" spans="1:7" ht="26.4" x14ac:dyDescent="0.25">
      <c r="A4307" s="153" t="str">
        <f>+Identification!$C$4</f>
        <v>100000001</v>
      </c>
      <c r="B4307" s="153" t="s">
        <v>356</v>
      </c>
      <c r="C4307" s="48" t="s">
        <v>109</v>
      </c>
      <c r="D4307" s="89" t="str">
        <f t="shared" si="444"/>
        <v>autre_hors_sieg</v>
      </c>
      <c r="E4307" s="90">
        <f>HLOOKUP(D4307,Analytique_compte!$A$3:$S$4,2,FALSE)</f>
        <v>15</v>
      </c>
      <c r="F4307" s="90" t="str">
        <f t="shared" si="449"/>
        <v>Analytique_compte_PCP18_autre_hors_sieg</v>
      </c>
      <c r="G4307" s="154">
        <f t="shared" si="443"/>
        <v>0</v>
      </c>
    </row>
    <row r="4308" spans="1:7" ht="26.4" x14ac:dyDescent="0.25">
      <c r="A4308" s="153" t="str">
        <f>+Identification!$C$4</f>
        <v>100000001</v>
      </c>
      <c r="B4308" s="153" t="s">
        <v>356</v>
      </c>
      <c r="C4308" s="48" t="s">
        <v>110</v>
      </c>
      <c r="D4308" s="89" t="str">
        <f t="shared" si="444"/>
        <v>autre_hors_sieg</v>
      </c>
      <c r="E4308" s="90">
        <f>HLOOKUP(D4308,Analytique_compte!$A$3:$S$4,2,FALSE)</f>
        <v>15</v>
      </c>
      <c r="F4308" s="90" t="str">
        <f t="shared" si="449"/>
        <v>Analytique_compte_PCP19_autre_hors_sieg</v>
      </c>
      <c r="G4308" s="154">
        <f t="shared" si="443"/>
        <v>0</v>
      </c>
    </row>
    <row r="4309" spans="1:7" ht="26.4" x14ac:dyDescent="0.25">
      <c r="A4309" s="153" t="str">
        <f>+Identification!$C$4</f>
        <v>100000001</v>
      </c>
      <c r="B4309" s="153" t="s">
        <v>356</v>
      </c>
      <c r="C4309" s="48" t="s">
        <v>111</v>
      </c>
      <c r="D4309" s="89" t="str">
        <f t="shared" si="444"/>
        <v>autre_hors_sieg</v>
      </c>
      <c r="E4309" s="90">
        <f>HLOOKUP(D4309,Analytique_compte!$A$3:$S$4,2,FALSE)</f>
        <v>15</v>
      </c>
      <c r="F4309" s="90" t="str">
        <f t="shared" si="449"/>
        <v>Analytique_compte_PCP20_autre_hors_sieg</v>
      </c>
      <c r="G4309" s="154">
        <f t="shared" si="443"/>
        <v>0</v>
      </c>
    </row>
    <row r="4310" spans="1:7" ht="26.4" x14ac:dyDescent="0.25">
      <c r="A4310" s="153" t="str">
        <f>+Identification!$C$4</f>
        <v>100000001</v>
      </c>
      <c r="B4310" s="153" t="s">
        <v>356</v>
      </c>
      <c r="C4310" s="48" t="s">
        <v>112</v>
      </c>
      <c r="D4310" s="89" t="str">
        <f t="shared" si="444"/>
        <v>autre_hors_sieg</v>
      </c>
      <c r="E4310" s="90">
        <f>HLOOKUP(D4310,Analytique_compte!$A$3:$S$4,2,FALSE)</f>
        <v>15</v>
      </c>
      <c r="F4310" s="90" t="str">
        <f t="shared" si="449"/>
        <v>Analytique_compte_PCP21_autre_hors_sieg</v>
      </c>
      <c r="G4310" s="154">
        <f t="shared" si="443"/>
        <v>0</v>
      </c>
    </row>
    <row r="4311" spans="1:7" ht="26.4" x14ac:dyDescent="0.25">
      <c r="A4311" s="153" t="str">
        <f>+Identification!$C$4</f>
        <v>100000001</v>
      </c>
      <c r="B4311" s="153" t="s">
        <v>356</v>
      </c>
      <c r="C4311" s="48" t="s">
        <v>113</v>
      </c>
      <c r="D4311" s="89" t="str">
        <f t="shared" si="444"/>
        <v>autre_hors_sieg</v>
      </c>
      <c r="E4311" s="90">
        <f>HLOOKUP(D4311,Analytique_compte!$A$3:$S$4,2,FALSE)</f>
        <v>15</v>
      </c>
      <c r="F4311" s="90" t="str">
        <f t="shared" si="449"/>
        <v>Analytique_compte_PCP22_autre_hors_sieg</v>
      </c>
      <c r="G4311" s="154">
        <f t="shared" si="443"/>
        <v>0</v>
      </c>
    </row>
    <row r="4312" spans="1:7" ht="26.4" x14ac:dyDescent="0.25">
      <c r="A4312" s="153" t="str">
        <f>+Identification!$C$4</f>
        <v>100000001</v>
      </c>
      <c r="B4312" s="153" t="s">
        <v>356</v>
      </c>
      <c r="C4312" s="48" t="s">
        <v>114</v>
      </c>
      <c r="D4312" s="89" t="str">
        <f t="shared" si="444"/>
        <v>autre_hors_sieg</v>
      </c>
      <c r="E4312" s="90">
        <f>HLOOKUP(D4312,Analytique_compte!$A$3:$S$4,2,FALSE)</f>
        <v>15</v>
      </c>
      <c r="F4312" s="90" t="str">
        <f t="shared" si="449"/>
        <v>Analytique_compte_PCP23_autre_hors_sieg</v>
      </c>
      <c r="G4312" s="154">
        <f t="shared" ref="G4312:G4411" si="450">VLOOKUP(C4312,ana_compte,E4312,FALSE)</f>
        <v>0</v>
      </c>
    </row>
    <row r="4313" spans="1:7" ht="26.4" x14ac:dyDescent="0.25">
      <c r="A4313" s="153" t="str">
        <f>+Identification!$C$4</f>
        <v>100000001</v>
      </c>
      <c r="B4313" s="153" t="s">
        <v>356</v>
      </c>
      <c r="C4313" s="48" t="s">
        <v>115</v>
      </c>
      <c r="D4313" s="89" t="str">
        <f t="shared" si="444"/>
        <v>autre_hors_sieg</v>
      </c>
      <c r="E4313" s="90">
        <f>HLOOKUP(D4313,Analytique_compte!$A$3:$S$4,2,FALSE)</f>
        <v>15</v>
      </c>
      <c r="F4313" s="90" t="str">
        <f t="shared" si="449"/>
        <v>Analytique_compte_PCP24_autre_hors_sieg</v>
      </c>
      <c r="G4313" s="154">
        <f t="shared" si="450"/>
        <v>0</v>
      </c>
    </row>
    <row r="4314" spans="1:7" ht="26.4" x14ac:dyDescent="0.25">
      <c r="A4314" s="153" t="str">
        <f>+Identification!$C$4</f>
        <v>100000001</v>
      </c>
      <c r="B4314" s="153" t="s">
        <v>356</v>
      </c>
      <c r="C4314" s="48" t="s">
        <v>116</v>
      </c>
      <c r="D4314" s="89" t="str">
        <f t="shared" si="444"/>
        <v>autre_hors_sieg</v>
      </c>
      <c r="E4314" s="90">
        <f>HLOOKUP(D4314,Analytique_compte!$A$3:$S$4,2,FALSE)</f>
        <v>15</v>
      </c>
      <c r="F4314" s="90" t="str">
        <f t="shared" si="449"/>
        <v>Analytique_compte_PCP25_autre_hors_sieg</v>
      </c>
      <c r="G4314" s="154">
        <f t="shared" si="450"/>
        <v>0</v>
      </c>
    </row>
    <row r="4315" spans="1:7" ht="26.4" x14ac:dyDescent="0.25">
      <c r="A4315" s="153" t="str">
        <f>+Identification!$C$4</f>
        <v>100000001</v>
      </c>
      <c r="B4315" s="153" t="s">
        <v>356</v>
      </c>
      <c r="C4315" s="48" t="s">
        <v>117</v>
      </c>
      <c r="D4315" s="89" t="str">
        <f t="shared" si="444"/>
        <v>autre_hors_sieg</v>
      </c>
      <c r="E4315" s="90">
        <f>HLOOKUP(D4315,Analytique_compte!$A$3:$S$4,2,FALSE)</f>
        <v>15</v>
      </c>
      <c r="F4315" s="90" t="str">
        <f t="shared" si="449"/>
        <v>Analytique_compte_PCP26_autre_hors_sieg</v>
      </c>
      <c r="G4315" s="154">
        <f t="shared" si="450"/>
        <v>0</v>
      </c>
    </row>
    <row r="4316" spans="1:7" ht="26.4" x14ac:dyDescent="0.25">
      <c r="A4316" s="153" t="str">
        <f>+Identification!$C$4</f>
        <v>100000001</v>
      </c>
      <c r="B4316" s="153" t="s">
        <v>356</v>
      </c>
      <c r="C4316" s="48" t="s">
        <v>118</v>
      </c>
      <c r="D4316" s="89" t="str">
        <f t="shared" si="444"/>
        <v>autre_hors_sieg</v>
      </c>
      <c r="E4316" s="90">
        <f>HLOOKUP(D4316,Analytique_compte!$A$3:$S$4,2,FALSE)</f>
        <v>15</v>
      </c>
      <c r="F4316" s="90" t="str">
        <f t="shared" si="449"/>
        <v>Analytique_compte_PCP27_autre_hors_sieg</v>
      </c>
      <c r="G4316" s="154">
        <f t="shared" si="450"/>
        <v>0</v>
      </c>
    </row>
    <row r="4317" spans="1:7" ht="26.4" x14ac:dyDescent="0.25">
      <c r="A4317" s="153" t="str">
        <f>+Identification!$C$4</f>
        <v>100000001</v>
      </c>
      <c r="B4317" s="153" t="s">
        <v>356</v>
      </c>
      <c r="C4317" s="48" t="s">
        <v>119</v>
      </c>
      <c r="D4317" s="89" t="str">
        <f t="shared" si="444"/>
        <v>autre_hors_sieg</v>
      </c>
      <c r="E4317" s="90">
        <f>HLOOKUP(D4317,Analytique_compte!$A$3:$S$4,2,FALSE)</f>
        <v>15</v>
      </c>
      <c r="F4317" s="90" t="str">
        <f t="shared" si="449"/>
        <v>Analytique_compte_PCP28_autre_hors_sieg</v>
      </c>
      <c r="G4317" s="154">
        <f t="shared" si="450"/>
        <v>0</v>
      </c>
    </row>
    <row r="4318" spans="1:7" ht="26.4" x14ac:dyDescent="0.25">
      <c r="A4318" s="153" t="str">
        <f>+Identification!$C$4</f>
        <v>100000001</v>
      </c>
      <c r="B4318" s="153" t="s">
        <v>356</v>
      </c>
      <c r="C4318" s="48" t="s">
        <v>120</v>
      </c>
      <c r="D4318" s="89" t="str">
        <f t="shared" si="444"/>
        <v>autre_hors_sieg</v>
      </c>
      <c r="E4318" s="90">
        <f>HLOOKUP(D4318,Analytique_compte!$A$3:$S$4,2,FALSE)</f>
        <v>15</v>
      </c>
      <c r="F4318" s="90" t="str">
        <f t="shared" si="449"/>
        <v>Analytique_compte_PCP29_autre_hors_sieg</v>
      </c>
      <c r="G4318" s="154">
        <f t="shared" si="450"/>
        <v>0</v>
      </c>
    </row>
    <row r="4319" spans="1:7" ht="26.4" x14ac:dyDescent="0.25">
      <c r="A4319" s="153" t="str">
        <f>+Identification!$C$4</f>
        <v>100000001</v>
      </c>
      <c r="B4319" s="153" t="s">
        <v>356</v>
      </c>
      <c r="C4319" s="48" t="s">
        <v>121</v>
      </c>
      <c r="D4319" s="89" t="str">
        <f t="shared" si="444"/>
        <v>autre_hors_sieg</v>
      </c>
      <c r="E4319" s="90">
        <f>HLOOKUP(D4319,Analytique_compte!$A$3:$S$4,2,FALSE)</f>
        <v>15</v>
      </c>
      <c r="F4319" s="90" t="str">
        <f t="shared" si="449"/>
        <v>Analytique_compte_PCP30_autre_hors_sieg</v>
      </c>
      <c r="G4319" s="154">
        <f t="shared" si="450"/>
        <v>0</v>
      </c>
    </row>
    <row r="4320" spans="1:7" ht="26.4" x14ac:dyDescent="0.25">
      <c r="A4320" s="153" t="str">
        <f>+Identification!$C$4</f>
        <v>100000001</v>
      </c>
      <c r="B4320" s="153" t="s">
        <v>356</v>
      </c>
      <c r="C4320" s="48" t="s">
        <v>122</v>
      </c>
      <c r="D4320" s="89" t="str">
        <f t="shared" si="444"/>
        <v>autre_hors_sieg</v>
      </c>
      <c r="E4320" s="90">
        <f>HLOOKUP(D4320,Analytique_compte!$A$3:$S$4,2,FALSE)</f>
        <v>15</v>
      </c>
      <c r="F4320" s="90" t="str">
        <f t="shared" si="449"/>
        <v>Analytique_compte_PCP31_autre_hors_sieg</v>
      </c>
      <c r="G4320" s="154">
        <f t="shared" si="450"/>
        <v>0</v>
      </c>
    </row>
    <row r="4321" spans="1:7" ht="26.4" x14ac:dyDescent="0.25">
      <c r="A4321" s="153" t="str">
        <f>+Identification!$C$4</f>
        <v>100000001</v>
      </c>
      <c r="B4321" s="153" t="s">
        <v>356</v>
      </c>
      <c r="C4321" s="48" t="s">
        <v>123</v>
      </c>
      <c r="D4321" s="89" t="str">
        <f t="shared" si="444"/>
        <v>autre_hors_sieg</v>
      </c>
      <c r="E4321" s="90">
        <f>HLOOKUP(D4321,Analytique_compte!$A$3:$S$4,2,FALSE)</f>
        <v>15</v>
      </c>
      <c r="F4321" s="90" t="str">
        <f t="shared" si="449"/>
        <v>Analytique_compte_PCP32_autre_hors_sieg</v>
      </c>
      <c r="G4321" s="154">
        <f t="shared" si="450"/>
        <v>0</v>
      </c>
    </row>
    <row r="4322" spans="1:7" ht="26.4" x14ac:dyDescent="0.25">
      <c r="A4322" s="153" t="str">
        <f>+Identification!$C$4</f>
        <v>100000001</v>
      </c>
      <c r="B4322" s="153" t="s">
        <v>356</v>
      </c>
      <c r="C4322" s="48" t="s">
        <v>124</v>
      </c>
      <c r="D4322" s="89" t="str">
        <f t="shared" si="444"/>
        <v>autre_hors_sieg</v>
      </c>
      <c r="E4322" s="90">
        <f>HLOOKUP(D4322,Analytique_compte!$A$3:$S$4,2,FALSE)</f>
        <v>15</v>
      </c>
      <c r="F4322" s="90" t="str">
        <f t="shared" si="449"/>
        <v>Analytique_compte_PCP33_autre_hors_sieg</v>
      </c>
      <c r="G4322" s="154">
        <f t="shared" si="450"/>
        <v>0</v>
      </c>
    </row>
    <row r="4323" spans="1:7" ht="26.4" x14ac:dyDescent="0.25">
      <c r="A4323" s="153" t="str">
        <f>+Identification!$C$4</f>
        <v>100000001</v>
      </c>
      <c r="B4323" s="153" t="s">
        <v>356</v>
      </c>
      <c r="C4323" s="48" t="s">
        <v>125</v>
      </c>
      <c r="D4323" s="89" t="str">
        <f t="shared" si="444"/>
        <v>autre_hors_sieg</v>
      </c>
      <c r="E4323" s="90">
        <f>HLOOKUP(D4323,Analytique_compte!$A$3:$S$4,2,FALSE)</f>
        <v>15</v>
      </c>
      <c r="F4323" s="90" t="str">
        <f t="shared" si="449"/>
        <v>Analytique_compte_PCP34_autre_hors_sieg</v>
      </c>
      <c r="G4323" s="154">
        <f t="shared" si="450"/>
        <v>0</v>
      </c>
    </row>
    <row r="4324" spans="1:7" ht="26.4" x14ac:dyDescent="0.25">
      <c r="A4324" s="153" t="str">
        <f>+Identification!$C$4</f>
        <v>100000001</v>
      </c>
      <c r="B4324" s="153" t="s">
        <v>356</v>
      </c>
      <c r="C4324" s="48" t="s">
        <v>126</v>
      </c>
      <c r="D4324" s="89" t="str">
        <f t="shared" si="444"/>
        <v>autre_hors_sieg</v>
      </c>
      <c r="E4324" s="90">
        <f>HLOOKUP(D4324,Analytique_compte!$A$3:$S$4,2,FALSE)</f>
        <v>15</v>
      </c>
      <c r="F4324" s="90" t="str">
        <f t="shared" si="449"/>
        <v>Analytique_compte_PCP35_autre_hors_sieg</v>
      </c>
      <c r="G4324" s="154">
        <f t="shared" si="450"/>
        <v>0</v>
      </c>
    </row>
    <row r="4325" spans="1:7" ht="26.4" x14ac:dyDescent="0.25">
      <c r="A4325" s="153" t="str">
        <f>+Identification!$C$4</f>
        <v>100000001</v>
      </c>
      <c r="B4325" s="153" t="s">
        <v>356</v>
      </c>
      <c r="C4325" s="48" t="s">
        <v>127</v>
      </c>
      <c r="D4325" s="89" t="str">
        <f t="shared" si="444"/>
        <v>autre_hors_sieg</v>
      </c>
      <c r="E4325" s="90">
        <f>HLOOKUP(D4325,Analytique_compte!$A$3:$S$4,2,FALSE)</f>
        <v>15</v>
      </c>
      <c r="F4325" s="90" t="str">
        <f t="shared" si="449"/>
        <v>Analytique_compte_PCP36_autre_hors_sieg</v>
      </c>
      <c r="G4325" s="154">
        <f t="shared" si="450"/>
        <v>0</v>
      </c>
    </row>
    <row r="4326" spans="1:7" ht="26.4" x14ac:dyDescent="0.25">
      <c r="A4326" s="153" t="str">
        <f>+Identification!$C$4</f>
        <v>100000001</v>
      </c>
      <c r="B4326" s="153" t="s">
        <v>356</v>
      </c>
      <c r="C4326" s="48" t="s">
        <v>128</v>
      </c>
      <c r="D4326" s="89" t="str">
        <f t="shared" ref="D4326:D4405" si="451">+D4325</f>
        <v>autre_hors_sieg</v>
      </c>
      <c r="E4326" s="90">
        <f>HLOOKUP(D4326,Analytique_compte!$A$3:$S$4,2,FALSE)</f>
        <v>15</v>
      </c>
      <c r="F4326" s="90" t="str">
        <f t="shared" si="449"/>
        <v>Analytique_compte_PCP37_autre_hors_sieg</v>
      </c>
      <c r="G4326" s="154">
        <f t="shared" si="450"/>
        <v>0</v>
      </c>
    </row>
    <row r="4327" spans="1:7" ht="26.4" x14ac:dyDescent="0.25">
      <c r="A4327" s="153" t="str">
        <f>+Identification!$C$4</f>
        <v>100000001</v>
      </c>
      <c r="B4327" s="153" t="s">
        <v>356</v>
      </c>
      <c r="C4327" s="48" t="s">
        <v>129</v>
      </c>
      <c r="D4327" s="89" t="str">
        <f t="shared" si="451"/>
        <v>autre_hors_sieg</v>
      </c>
      <c r="E4327" s="90">
        <f>HLOOKUP(D4327,Analytique_compte!$A$3:$S$4,2,FALSE)</f>
        <v>15</v>
      </c>
      <c r="F4327" s="90" t="str">
        <f t="shared" si="449"/>
        <v>Analytique_compte_PCP38_autre_hors_sieg</v>
      </c>
      <c r="G4327" s="154">
        <f t="shared" si="450"/>
        <v>0</v>
      </c>
    </row>
    <row r="4328" spans="1:7" ht="26.4" x14ac:dyDescent="0.25">
      <c r="A4328" s="153" t="str">
        <f>+Identification!$C$4</f>
        <v>100000001</v>
      </c>
      <c r="B4328" s="153" t="s">
        <v>356</v>
      </c>
      <c r="C4328" s="48" t="s">
        <v>130</v>
      </c>
      <c r="D4328" s="89" t="str">
        <f t="shared" si="451"/>
        <v>autre_hors_sieg</v>
      </c>
      <c r="E4328" s="90">
        <f>HLOOKUP(D4328,Analytique_compte!$A$3:$S$4,2,FALSE)</f>
        <v>15</v>
      </c>
      <c r="F4328" s="90" t="str">
        <f t="shared" si="449"/>
        <v>Analytique_compte_PCP39_autre_hors_sieg</v>
      </c>
      <c r="G4328" s="154">
        <f t="shared" si="450"/>
        <v>0</v>
      </c>
    </row>
    <row r="4329" spans="1:7" ht="26.4" x14ac:dyDescent="0.25">
      <c r="A4329" s="153" t="str">
        <f>+Identification!$C$4</f>
        <v>100000001</v>
      </c>
      <c r="B4329" s="153" t="s">
        <v>356</v>
      </c>
      <c r="C4329" s="48" t="s">
        <v>131</v>
      </c>
      <c r="D4329" s="89" t="str">
        <f t="shared" si="451"/>
        <v>autre_hors_sieg</v>
      </c>
      <c r="E4329" s="90">
        <f>HLOOKUP(D4329,Analytique_compte!$A$3:$S$4,2,FALSE)</f>
        <v>15</v>
      </c>
      <c r="F4329" s="90" t="str">
        <f t="shared" si="449"/>
        <v>Analytique_compte_PCP40_autre_hors_sieg</v>
      </c>
      <c r="G4329" s="154">
        <f t="shared" si="450"/>
        <v>0</v>
      </c>
    </row>
    <row r="4330" spans="1:7" ht="26.4" x14ac:dyDescent="0.25">
      <c r="A4330" s="153" t="str">
        <f>+Identification!$C$4</f>
        <v>100000001</v>
      </c>
      <c r="B4330" s="153" t="s">
        <v>356</v>
      </c>
      <c r="C4330" s="48" t="s">
        <v>132</v>
      </c>
      <c r="D4330" s="89" t="str">
        <f t="shared" si="451"/>
        <v>autre_hors_sieg</v>
      </c>
      <c r="E4330" s="90">
        <f>HLOOKUP(D4330,Analytique_compte!$A$3:$S$4,2,FALSE)</f>
        <v>15</v>
      </c>
      <c r="F4330" s="90" t="str">
        <f t="shared" si="449"/>
        <v>Analytique_compte_PCP41_autre_hors_sieg</v>
      </c>
      <c r="G4330" s="154">
        <f t="shared" si="450"/>
        <v>0</v>
      </c>
    </row>
    <row r="4331" spans="1:7" ht="26.4" x14ac:dyDescent="0.25">
      <c r="A4331" s="153" t="str">
        <f>+Identification!$C$4</f>
        <v>100000001</v>
      </c>
      <c r="B4331" s="153" t="s">
        <v>356</v>
      </c>
      <c r="C4331" s="48" t="s">
        <v>133</v>
      </c>
      <c r="D4331" s="89" t="str">
        <f t="shared" si="451"/>
        <v>autre_hors_sieg</v>
      </c>
      <c r="E4331" s="90">
        <f>HLOOKUP(D4331,Analytique_compte!$A$3:$S$4,2,FALSE)</f>
        <v>15</v>
      </c>
      <c r="F4331" s="90" t="str">
        <f t="shared" si="449"/>
        <v>Analytique_compte_PCP42_autre_hors_sieg</v>
      </c>
      <c r="G4331" s="154">
        <f t="shared" si="450"/>
        <v>0</v>
      </c>
    </row>
    <row r="4332" spans="1:7" ht="26.4" x14ac:dyDescent="0.25">
      <c r="A4332" s="153" t="str">
        <f>+Identification!$C$4</f>
        <v>100000001</v>
      </c>
      <c r="B4332" s="153" t="s">
        <v>356</v>
      </c>
      <c r="C4332" s="48" t="s">
        <v>134</v>
      </c>
      <c r="D4332" s="89" t="str">
        <f t="shared" si="451"/>
        <v>autre_hors_sieg</v>
      </c>
      <c r="E4332" s="90">
        <f>HLOOKUP(D4332,Analytique_compte!$A$3:$S$4,2,FALSE)</f>
        <v>15</v>
      </c>
      <c r="F4332" s="90" t="str">
        <f t="shared" si="449"/>
        <v>Analytique_compte_PCP43_autre_hors_sieg</v>
      </c>
      <c r="G4332" s="154">
        <f t="shared" si="450"/>
        <v>0</v>
      </c>
    </row>
    <row r="4333" spans="1:7" ht="26.4" x14ac:dyDescent="0.25">
      <c r="A4333" s="153" t="str">
        <f>+Identification!$C$4</f>
        <v>100000001</v>
      </c>
      <c r="B4333" s="153" t="s">
        <v>356</v>
      </c>
      <c r="C4333" s="48" t="s">
        <v>135</v>
      </c>
      <c r="D4333" s="89" t="str">
        <f t="shared" si="451"/>
        <v>autre_hors_sieg</v>
      </c>
      <c r="E4333" s="90">
        <f>HLOOKUP(D4333,Analytique_compte!$A$3:$S$4,2,FALSE)</f>
        <v>15</v>
      </c>
      <c r="F4333" s="90" t="str">
        <f t="shared" si="449"/>
        <v>Analytique_compte_PCP44_autre_hors_sieg</v>
      </c>
      <c r="G4333" s="154">
        <f t="shared" si="450"/>
        <v>0</v>
      </c>
    </row>
    <row r="4334" spans="1:7" ht="26.4" x14ac:dyDescent="0.25">
      <c r="A4334" s="153" t="str">
        <f>+Identification!$C$4</f>
        <v>100000001</v>
      </c>
      <c r="B4334" s="153" t="s">
        <v>356</v>
      </c>
      <c r="C4334" s="48" t="s">
        <v>136</v>
      </c>
      <c r="D4334" s="89" t="str">
        <f t="shared" si="451"/>
        <v>autre_hors_sieg</v>
      </c>
      <c r="E4334" s="90">
        <f>HLOOKUP(D4334,Analytique_compte!$A$3:$S$4,2,FALSE)</f>
        <v>15</v>
      </c>
      <c r="F4334" s="90" t="str">
        <f t="shared" si="449"/>
        <v>Analytique_compte_PCP45_autre_hors_sieg</v>
      </c>
      <c r="G4334" s="154">
        <f t="shared" si="450"/>
        <v>0</v>
      </c>
    </row>
    <row r="4335" spans="1:7" ht="26.4" x14ac:dyDescent="0.25">
      <c r="A4335" s="153" t="str">
        <f>+Identification!$C$4</f>
        <v>100000001</v>
      </c>
      <c r="B4335" s="153" t="s">
        <v>356</v>
      </c>
      <c r="C4335" s="48" t="s">
        <v>137</v>
      </c>
      <c r="D4335" s="89" t="str">
        <f t="shared" si="451"/>
        <v>autre_hors_sieg</v>
      </c>
      <c r="E4335" s="90">
        <f>HLOOKUP(D4335,Analytique_compte!$A$3:$S$4,2,FALSE)</f>
        <v>15</v>
      </c>
      <c r="F4335" s="90" t="str">
        <f t="shared" si="449"/>
        <v>Analytique_compte_PCP46_autre_hors_sieg</v>
      </c>
      <c r="G4335" s="154">
        <f t="shared" si="450"/>
        <v>0</v>
      </c>
    </row>
    <row r="4336" spans="1:7" ht="26.4" x14ac:dyDescent="0.25">
      <c r="A4336" s="153" t="str">
        <f>+Identification!$C$4</f>
        <v>100000001</v>
      </c>
      <c r="B4336" s="153" t="s">
        <v>356</v>
      </c>
      <c r="C4336" s="48" t="s">
        <v>138</v>
      </c>
      <c r="D4336" s="89" t="str">
        <f t="shared" si="451"/>
        <v>autre_hors_sieg</v>
      </c>
      <c r="E4336" s="90">
        <f>HLOOKUP(D4336,Analytique_compte!$A$3:$S$4,2,FALSE)</f>
        <v>15</v>
      </c>
      <c r="F4336" s="90" t="str">
        <f t="shared" si="449"/>
        <v>Analytique_compte_PCP47_autre_hors_sieg</v>
      </c>
      <c r="G4336" s="154">
        <f t="shared" si="450"/>
        <v>0</v>
      </c>
    </row>
    <row r="4337" spans="1:7" ht="26.4" x14ac:dyDescent="0.25">
      <c r="A4337" s="153" t="str">
        <f>+Identification!$C$4</f>
        <v>100000001</v>
      </c>
      <c r="B4337" s="153" t="s">
        <v>356</v>
      </c>
      <c r="C4337" s="48" t="s">
        <v>139</v>
      </c>
      <c r="D4337" s="89" t="str">
        <f t="shared" si="451"/>
        <v>autre_hors_sieg</v>
      </c>
      <c r="E4337" s="90">
        <f>HLOOKUP(D4337,Analytique_compte!$A$3:$S$4,2,FALSE)</f>
        <v>15</v>
      </c>
      <c r="F4337" s="90" t="str">
        <f t="shared" si="449"/>
        <v>Analytique_compte_PCP48_autre_hors_sieg</v>
      </c>
      <c r="G4337" s="154">
        <f t="shared" si="450"/>
        <v>0</v>
      </c>
    </row>
    <row r="4338" spans="1:7" ht="26.4" x14ac:dyDescent="0.25">
      <c r="A4338" s="153" t="str">
        <f>+Identification!$C$4</f>
        <v>100000001</v>
      </c>
      <c r="B4338" s="153" t="s">
        <v>356</v>
      </c>
      <c r="C4338" s="48" t="s">
        <v>140</v>
      </c>
      <c r="D4338" s="89" t="str">
        <f t="shared" si="451"/>
        <v>autre_hors_sieg</v>
      </c>
      <c r="E4338" s="90">
        <f>HLOOKUP(D4338,Analytique_compte!$A$3:$S$4,2,FALSE)</f>
        <v>15</v>
      </c>
      <c r="F4338" s="90" t="str">
        <f t="shared" si="449"/>
        <v>Analytique_compte_PCP49_autre_hors_sieg</v>
      </c>
      <c r="G4338" s="154">
        <f t="shared" si="450"/>
        <v>0</v>
      </c>
    </row>
    <row r="4339" spans="1:7" ht="26.4" x14ac:dyDescent="0.25">
      <c r="A4339" s="153" t="str">
        <f>+Identification!$C$4</f>
        <v>100000001</v>
      </c>
      <c r="B4339" s="153" t="s">
        <v>356</v>
      </c>
      <c r="C4339" s="48" t="s">
        <v>141</v>
      </c>
      <c r="D4339" s="89" t="str">
        <f t="shared" si="451"/>
        <v>autre_hors_sieg</v>
      </c>
      <c r="E4339" s="90">
        <f>HLOOKUP(D4339,Analytique_compte!$A$3:$S$4,2,FALSE)</f>
        <v>15</v>
      </c>
      <c r="F4339" s="90" t="str">
        <f t="shared" si="449"/>
        <v>Analytique_compte_PCP50_autre_hors_sieg</v>
      </c>
      <c r="G4339" s="154">
        <f t="shared" si="450"/>
        <v>0</v>
      </c>
    </row>
    <row r="4340" spans="1:7" ht="26.4" x14ac:dyDescent="0.25">
      <c r="A4340" s="153" t="str">
        <f>+Identification!$C$4</f>
        <v>100000001</v>
      </c>
      <c r="B4340" s="153" t="s">
        <v>356</v>
      </c>
      <c r="C4340" s="48" t="s">
        <v>142</v>
      </c>
      <c r="D4340" s="89" t="str">
        <f t="shared" si="451"/>
        <v>autre_hors_sieg</v>
      </c>
      <c r="E4340" s="90">
        <f>HLOOKUP(D4340,Analytique_compte!$A$3:$S$4,2,FALSE)</f>
        <v>15</v>
      </c>
      <c r="F4340" s="90" t="str">
        <f t="shared" si="449"/>
        <v>Analytique_compte_PCP51_autre_hors_sieg</v>
      </c>
      <c r="G4340" s="154">
        <f t="shared" si="450"/>
        <v>0</v>
      </c>
    </row>
    <row r="4341" spans="1:7" ht="26.4" x14ac:dyDescent="0.25">
      <c r="A4341" s="153" t="str">
        <f>+Identification!$C$4</f>
        <v>100000001</v>
      </c>
      <c r="B4341" s="153" t="s">
        <v>356</v>
      </c>
      <c r="C4341" s="48" t="s">
        <v>143</v>
      </c>
      <c r="D4341" s="89" t="str">
        <f t="shared" si="451"/>
        <v>autre_hors_sieg</v>
      </c>
      <c r="E4341" s="90">
        <f>HLOOKUP(D4341,Analytique_compte!$A$3:$S$4,2,FALSE)</f>
        <v>15</v>
      </c>
      <c r="F4341" s="90" t="str">
        <f t="shared" si="449"/>
        <v>Analytique_compte_PCP52_autre_hors_sieg</v>
      </c>
      <c r="G4341" s="154">
        <f t="shared" si="450"/>
        <v>0</v>
      </c>
    </row>
    <row r="4342" spans="1:7" ht="26.4" x14ac:dyDescent="0.25">
      <c r="A4342" s="153" t="str">
        <f>+Identification!$C$4</f>
        <v>100000001</v>
      </c>
      <c r="B4342" s="153" t="s">
        <v>356</v>
      </c>
      <c r="C4342" s="48" t="s">
        <v>144</v>
      </c>
      <c r="D4342" s="89" t="str">
        <f t="shared" si="451"/>
        <v>autre_hors_sieg</v>
      </c>
      <c r="E4342" s="90">
        <f>HLOOKUP(D4342,Analytique_compte!$A$3:$S$4,2,FALSE)</f>
        <v>15</v>
      </c>
      <c r="F4342" s="90" t="str">
        <f t="shared" si="449"/>
        <v>Analytique_compte_PCP53_autre_hors_sieg</v>
      </c>
      <c r="G4342" s="154">
        <f t="shared" si="450"/>
        <v>0</v>
      </c>
    </row>
    <row r="4343" spans="1:7" ht="26.4" x14ac:dyDescent="0.25">
      <c r="A4343" s="153" t="str">
        <f>+Identification!$C$4</f>
        <v>100000001</v>
      </c>
      <c r="B4343" s="153" t="s">
        <v>356</v>
      </c>
      <c r="C4343" s="48" t="s">
        <v>145</v>
      </c>
      <c r="D4343" s="89" t="str">
        <f t="shared" si="451"/>
        <v>autre_hors_sieg</v>
      </c>
      <c r="E4343" s="90">
        <f>HLOOKUP(D4343,Analytique_compte!$A$3:$S$4,2,FALSE)</f>
        <v>15</v>
      </c>
      <c r="F4343" s="90" t="str">
        <f t="shared" si="449"/>
        <v>Analytique_compte_PCP54_autre_hors_sieg</v>
      </c>
      <c r="G4343" s="154">
        <f t="shared" si="450"/>
        <v>0</v>
      </c>
    </row>
    <row r="4344" spans="1:7" ht="26.4" x14ac:dyDescent="0.25">
      <c r="A4344" s="153" t="str">
        <f>+Identification!$C$4</f>
        <v>100000001</v>
      </c>
      <c r="B4344" s="153" t="s">
        <v>356</v>
      </c>
      <c r="C4344" s="48" t="s">
        <v>146</v>
      </c>
      <c r="D4344" s="89" t="str">
        <f t="shared" si="451"/>
        <v>autre_hors_sieg</v>
      </c>
      <c r="E4344" s="90">
        <f>HLOOKUP(D4344,Analytique_compte!$A$3:$S$4,2,FALSE)</f>
        <v>15</v>
      </c>
      <c r="F4344" s="90" t="str">
        <f t="shared" si="449"/>
        <v>Analytique_compte_PCP55_autre_hors_sieg</v>
      </c>
      <c r="G4344" s="154">
        <f t="shared" si="450"/>
        <v>0</v>
      </c>
    </row>
    <row r="4345" spans="1:7" ht="26.4" x14ac:dyDescent="0.25">
      <c r="A4345" s="153" t="str">
        <f>+Identification!$C$4</f>
        <v>100000001</v>
      </c>
      <c r="B4345" s="153" t="s">
        <v>356</v>
      </c>
      <c r="C4345" s="48" t="s">
        <v>147</v>
      </c>
      <c r="D4345" s="89" t="str">
        <f t="shared" si="451"/>
        <v>autre_hors_sieg</v>
      </c>
      <c r="E4345" s="90">
        <f>HLOOKUP(D4345,Analytique_compte!$A$3:$S$4,2,FALSE)</f>
        <v>15</v>
      </c>
      <c r="F4345" s="90" t="str">
        <f t="shared" si="449"/>
        <v>Analytique_compte_PCP56_autre_hors_sieg</v>
      </c>
      <c r="G4345" s="154">
        <f t="shared" si="450"/>
        <v>0</v>
      </c>
    </row>
    <row r="4346" spans="1:7" ht="26.4" x14ac:dyDescent="0.25">
      <c r="A4346" s="153" t="str">
        <f>+Identification!$C$4</f>
        <v>100000001</v>
      </c>
      <c r="B4346" s="153" t="s">
        <v>356</v>
      </c>
      <c r="C4346" s="48" t="s">
        <v>148</v>
      </c>
      <c r="D4346" s="89" t="str">
        <f t="shared" si="451"/>
        <v>autre_hors_sieg</v>
      </c>
      <c r="E4346" s="90">
        <f>HLOOKUP(D4346,Analytique_compte!$A$3:$S$4,2,FALSE)</f>
        <v>15</v>
      </c>
      <c r="F4346" s="90" t="str">
        <f t="shared" si="449"/>
        <v>Analytique_compte_PCP57_autre_hors_sieg</v>
      </c>
      <c r="G4346" s="154">
        <f t="shared" si="450"/>
        <v>0</v>
      </c>
    </row>
    <row r="4347" spans="1:7" ht="26.4" x14ac:dyDescent="0.25">
      <c r="A4347" s="153" t="str">
        <f>+Identification!$C$4</f>
        <v>100000001</v>
      </c>
      <c r="B4347" s="153" t="s">
        <v>356</v>
      </c>
      <c r="C4347" s="48" t="s">
        <v>149</v>
      </c>
      <c r="D4347" s="89" t="str">
        <f t="shared" si="451"/>
        <v>autre_hors_sieg</v>
      </c>
      <c r="E4347" s="90">
        <f>HLOOKUP(D4347,Analytique_compte!$A$3:$S$4,2,FALSE)</f>
        <v>15</v>
      </c>
      <c r="F4347" s="90" t="str">
        <f t="shared" si="449"/>
        <v>Analytique_compte_PCP58_autre_hors_sieg</v>
      </c>
      <c r="G4347" s="154">
        <f t="shared" si="450"/>
        <v>0</v>
      </c>
    </row>
    <row r="4348" spans="1:7" ht="26.4" x14ac:dyDescent="0.25">
      <c r="A4348" s="153" t="str">
        <f>+Identification!$C$4</f>
        <v>100000001</v>
      </c>
      <c r="B4348" s="153" t="s">
        <v>356</v>
      </c>
      <c r="C4348" s="48" t="s">
        <v>150</v>
      </c>
      <c r="D4348" s="89" t="str">
        <f t="shared" si="451"/>
        <v>autre_hors_sieg</v>
      </c>
      <c r="E4348" s="90">
        <f>HLOOKUP(D4348,Analytique_compte!$A$3:$S$4,2,FALSE)</f>
        <v>15</v>
      </c>
      <c r="F4348" s="90" t="str">
        <f t="shared" si="449"/>
        <v>Analytique_compte_PCP59_autre_hors_sieg</v>
      </c>
      <c r="G4348" s="154">
        <f t="shared" si="450"/>
        <v>0</v>
      </c>
    </row>
    <row r="4349" spans="1:7" ht="26.4" x14ac:dyDescent="0.25">
      <c r="A4349" s="153" t="str">
        <f>+Identification!$C$4</f>
        <v>100000001</v>
      </c>
      <c r="B4349" s="153" t="s">
        <v>356</v>
      </c>
      <c r="C4349" s="48" t="s">
        <v>151</v>
      </c>
      <c r="D4349" s="89" t="str">
        <f t="shared" si="451"/>
        <v>autre_hors_sieg</v>
      </c>
      <c r="E4349" s="90">
        <f>HLOOKUP(D4349,Analytique_compte!$A$3:$S$4,2,FALSE)</f>
        <v>15</v>
      </c>
      <c r="F4349" s="90" t="str">
        <f t="shared" si="449"/>
        <v>Analytique_compte_PCP60_autre_hors_sieg</v>
      </c>
      <c r="G4349" s="154">
        <f t="shared" si="450"/>
        <v>0</v>
      </c>
    </row>
    <row r="4350" spans="1:7" ht="26.4" x14ac:dyDescent="0.25">
      <c r="A4350" s="153" t="str">
        <f>+Identification!$C$4</f>
        <v>100000001</v>
      </c>
      <c r="B4350" s="153" t="s">
        <v>356</v>
      </c>
      <c r="C4350" s="48" t="s">
        <v>152</v>
      </c>
      <c r="D4350" s="89" t="str">
        <f t="shared" si="451"/>
        <v>autre_hors_sieg</v>
      </c>
      <c r="E4350" s="90">
        <f>HLOOKUP(D4350,Analytique_compte!$A$3:$S$4,2,FALSE)</f>
        <v>15</v>
      </c>
      <c r="F4350" s="90" t="str">
        <f t="shared" si="449"/>
        <v>Analytique_compte_PCP61_autre_hors_sieg</v>
      </c>
      <c r="G4350" s="154">
        <f t="shared" si="450"/>
        <v>0</v>
      </c>
    </row>
    <row r="4351" spans="1:7" ht="26.4" x14ac:dyDescent="0.25">
      <c r="A4351" s="153" t="str">
        <f>+Identification!$C$4</f>
        <v>100000001</v>
      </c>
      <c r="B4351" s="153" t="s">
        <v>356</v>
      </c>
      <c r="C4351" s="48" t="s">
        <v>153</v>
      </c>
      <c r="D4351" s="89" t="str">
        <f t="shared" si="451"/>
        <v>autre_hors_sieg</v>
      </c>
      <c r="E4351" s="90">
        <f>HLOOKUP(D4351,Analytique_compte!$A$3:$S$4,2,FALSE)</f>
        <v>15</v>
      </c>
      <c r="F4351" s="90" t="str">
        <f t="shared" si="449"/>
        <v>Analytique_compte_PCP62_autre_hors_sieg</v>
      </c>
      <c r="G4351" s="154">
        <f t="shared" si="450"/>
        <v>0</v>
      </c>
    </row>
    <row r="4352" spans="1:7" ht="26.4" x14ac:dyDescent="0.25">
      <c r="A4352" s="153" t="str">
        <f>+Identification!$C$4</f>
        <v>100000001</v>
      </c>
      <c r="B4352" s="153" t="s">
        <v>356</v>
      </c>
      <c r="C4352" s="48" t="s">
        <v>154</v>
      </c>
      <c r="D4352" s="89" t="str">
        <f t="shared" si="451"/>
        <v>autre_hors_sieg</v>
      </c>
      <c r="E4352" s="90">
        <f>HLOOKUP(D4352,Analytique_compte!$A$3:$S$4,2,FALSE)</f>
        <v>15</v>
      </c>
      <c r="F4352" s="90" t="str">
        <f t="shared" si="449"/>
        <v>Analytique_compte_PCP63_autre_hors_sieg</v>
      </c>
      <c r="G4352" s="154">
        <f t="shared" si="450"/>
        <v>0</v>
      </c>
    </row>
    <row r="4353" spans="1:7" ht="26.4" x14ac:dyDescent="0.25">
      <c r="A4353" s="153" t="str">
        <f>+Identification!$C$4</f>
        <v>100000001</v>
      </c>
      <c r="B4353" s="153" t="s">
        <v>356</v>
      </c>
      <c r="C4353" s="48" t="s">
        <v>155</v>
      </c>
      <c r="D4353" s="89" t="str">
        <f t="shared" si="451"/>
        <v>autre_hors_sieg</v>
      </c>
      <c r="E4353" s="90">
        <f>HLOOKUP(D4353,Analytique_compte!$A$3:$S$4,2,FALSE)</f>
        <v>15</v>
      </c>
      <c r="F4353" s="90" t="str">
        <f t="shared" si="449"/>
        <v>Analytique_compte_PCP64_autre_hors_sieg</v>
      </c>
      <c r="G4353" s="154">
        <f t="shared" si="450"/>
        <v>0</v>
      </c>
    </row>
    <row r="4354" spans="1:7" ht="26.4" x14ac:dyDescent="0.25">
      <c r="A4354" s="153" t="str">
        <f>+Identification!$C$4</f>
        <v>100000001</v>
      </c>
      <c r="B4354" s="153" t="s">
        <v>356</v>
      </c>
      <c r="C4354" s="48" t="s">
        <v>156</v>
      </c>
      <c r="D4354" s="89" t="str">
        <f t="shared" si="451"/>
        <v>autre_hors_sieg</v>
      </c>
      <c r="E4354" s="90">
        <f>HLOOKUP(D4354,Analytique_compte!$A$3:$S$4,2,FALSE)</f>
        <v>15</v>
      </c>
      <c r="F4354" s="90" t="str">
        <f t="shared" si="449"/>
        <v>Analytique_compte_PCP65_autre_hors_sieg</v>
      </c>
      <c r="G4354" s="154">
        <f t="shared" si="450"/>
        <v>0</v>
      </c>
    </row>
    <row r="4355" spans="1:7" ht="26.4" x14ac:dyDescent="0.25">
      <c r="A4355" s="153" t="str">
        <f>+Identification!$C$4</f>
        <v>100000001</v>
      </c>
      <c r="B4355" s="153" t="s">
        <v>356</v>
      </c>
      <c r="C4355" s="48" t="s">
        <v>157</v>
      </c>
      <c r="D4355" s="89" t="str">
        <f t="shared" si="451"/>
        <v>autre_hors_sieg</v>
      </c>
      <c r="E4355" s="90">
        <f>HLOOKUP(D4355,Analytique_compte!$A$3:$S$4,2,FALSE)</f>
        <v>15</v>
      </c>
      <c r="F4355" s="90" t="str">
        <f t="shared" si="449"/>
        <v>Analytique_compte_PCP66_autre_hors_sieg</v>
      </c>
      <c r="G4355" s="154">
        <f t="shared" si="450"/>
        <v>0</v>
      </c>
    </row>
    <row r="4356" spans="1:7" ht="26.4" x14ac:dyDescent="0.25">
      <c r="A4356" s="153" t="str">
        <f>+Identification!$C$4</f>
        <v>100000001</v>
      </c>
      <c r="B4356" s="153" t="s">
        <v>356</v>
      </c>
      <c r="C4356" s="48" t="s">
        <v>158</v>
      </c>
      <c r="D4356" s="89" t="str">
        <f t="shared" si="451"/>
        <v>autre_hors_sieg</v>
      </c>
      <c r="E4356" s="90">
        <f>HLOOKUP(D4356,Analytique_compte!$A$3:$S$4,2,FALSE)</f>
        <v>15</v>
      </c>
      <c r="F4356" s="90" t="str">
        <f t="shared" si="449"/>
        <v>Analytique_compte_PCP67_autre_hors_sieg</v>
      </c>
      <c r="G4356" s="154">
        <f t="shared" si="450"/>
        <v>0</v>
      </c>
    </row>
    <row r="4357" spans="1:7" ht="26.4" x14ac:dyDescent="0.25">
      <c r="A4357" s="153" t="str">
        <f>+Identification!$C$4</f>
        <v>100000001</v>
      </c>
      <c r="B4357" s="153" t="s">
        <v>356</v>
      </c>
      <c r="C4357" s="48" t="s">
        <v>159</v>
      </c>
      <c r="D4357" s="89" t="str">
        <f t="shared" si="451"/>
        <v>autre_hors_sieg</v>
      </c>
      <c r="E4357" s="90">
        <f>HLOOKUP(D4357,Analytique_compte!$A$3:$S$4,2,FALSE)</f>
        <v>15</v>
      </c>
      <c r="F4357" s="90" t="str">
        <f t="shared" si="449"/>
        <v>Analytique_compte_PCP68_autre_hors_sieg</v>
      </c>
      <c r="G4357" s="154">
        <f t="shared" si="450"/>
        <v>0</v>
      </c>
    </row>
    <row r="4358" spans="1:7" ht="26.4" x14ac:dyDescent="0.25">
      <c r="A4358" s="153" t="str">
        <f>+Identification!$C$4</f>
        <v>100000001</v>
      </c>
      <c r="B4358" s="153" t="s">
        <v>356</v>
      </c>
      <c r="C4358" s="48" t="s">
        <v>160</v>
      </c>
      <c r="D4358" s="89" t="str">
        <f t="shared" si="451"/>
        <v>autre_hors_sieg</v>
      </c>
      <c r="E4358" s="90">
        <f>HLOOKUP(D4358,Analytique_compte!$A$3:$S$4,2,FALSE)</f>
        <v>15</v>
      </c>
      <c r="F4358" s="90" t="str">
        <f t="shared" ref="F4358:F4457" si="452">CONCATENATE(B4358,"_",C4358,"_",D4358)</f>
        <v>Analytique_compte_PCP69_autre_hors_sieg</v>
      </c>
      <c r="G4358" s="154">
        <f t="shared" si="450"/>
        <v>0</v>
      </c>
    </row>
    <row r="4359" spans="1:7" ht="26.4" x14ac:dyDescent="0.25">
      <c r="A4359" s="153" t="str">
        <f>+Identification!$C$4</f>
        <v>100000001</v>
      </c>
      <c r="B4359" s="153" t="s">
        <v>356</v>
      </c>
      <c r="C4359" s="48" t="s">
        <v>161</v>
      </c>
      <c r="D4359" s="89" t="str">
        <f t="shared" si="451"/>
        <v>autre_hors_sieg</v>
      </c>
      <c r="E4359" s="90">
        <f>HLOOKUP(D4359,Analytique_compte!$A$3:$S$4,2,FALSE)</f>
        <v>15</v>
      </c>
      <c r="F4359" s="90" t="str">
        <f t="shared" si="452"/>
        <v>Analytique_compte_PCP70_autre_hors_sieg</v>
      </c>
      <c r="G4359" s="154">
        <f t="shared" si="450"/>
        <v>0</v>
      </c>
    </row>
    <row r="4360" spans="1:7" ht="26.4" x14ac:dyDescent="0.25">
      <c r="A4360" s="153" t="str">
        <f>+Identification!$C$4</f>
        <v>100000001</v>
      </c>
      <c r="B4360" s="153" t="s">
        <v>356</v>
      </c>
      <c r="C4360" s="48" t="s">
        <v>162</v>
      </c>
      <c r="D4360" s="89" t="str">
        <f t="shared" si="451"/>
        <v>autre_hors_sieg</v>
      </c>
      <c r="E4360" s="90">
        <f>HLOOKUP(D4360,Analytique_compte!$A$3:$S$4,2,FALSE)</f>
        <v>15</v>
      </c>
      <c r="F4360" s="90" t="str">
        <f t="shared" si="452"/>
        <v>Analytique_compte_PCP71_autre_hors_sieg</v>
      </c>
      <c r="G4360" s="154">
        <f t="shared" si="450"/>
        <v>0</v>
      </c>
    </row>
    <row r="4361" spans="1:7" ht="26.4" x14ac:dyDescent="0.25">
      <c r="A4361" s="153" t="str">
        <f>+Identification!$C$4</f>
        <v>100000001</v>
      </c>
      <c r="B4361" s="153" t="s">
        <v>356</v>
      </c>
      <c r="C4361" s="48" t="s">
        <v>163</v>
      </c>
      <c r="D4361" s="89" t="str">
        <f t="shared" si="451"/>
        <v>autre_hors_sieg</v>
      </c>
      <c r="E4361" s="90">
        <f>HLOOKUP(D4361,Analytique_compte!$A$3:$S$4,2,FALSE)</f>
        <v>15</v>
      </c>
      <c r="F4361" s="90" t="str">
        <f t="shared" si="452"/>
        <v>Analytique_compte_PCP72_autre_hors_sieg</v>
      </c>
      <c r="G4361" s="154">
        <f t="shared" si="450"/>
        <v>0</v>
      </c>
    </row>
    <row r="4362" spans="1:7" ht="26.4" x14ac:dyDescent="0.25">
      <c r="A4362" s="153" t="str">
        <f>+Identification!$C$4</f>
        <v>100000001</v>
      </c>
      <c r="B4362" s="153" t="s">
        <v>356</v>
      </c>
      <c r="C4362" s="48" t="s">
        <v>164</v>
      </c>
      <c r="D4362" s="89" t="str">
        <f t="shared" si="451"/>
        <v>autre_hors_sieg</v>
      </c>
      <c r="E4362" s="90">
        <f>HLOOKUP(D4362,Analytique_compte!$A$3:$S$4,2,FALSE)</f>
        <v>15</v>
      </c>
      <c r="F4362" s="90" t="str">
        <f t="shared" si="452"/>
        <v>Analytique_compte_PCP73_autre_hors_sieg</v>
      </c>
      <c r="G4362" s="154">
        <f t="shared" si="450"/>
        <v>0</v>
      </c>
    </row>
    <row r="4363" spans="1:7" ht="26.4" x14ac:dyDescent="0.25">
      <c r="A4363" s="153" t="str">
        <f>+Identification!$C$4</f>
        <v>100000001</v>
      </c>
      <c r="B4363" s="153" t="s">
        <v>356</v>
      </c>
      <c r="C4363" s="48" t="s">
        <v>165</v>
      </c>
      <c r="D4363" s="89" t="str">
        <f t="shared" si="451"/>
        <v>autre_hors_sieg</v>
      </c>
      <c r="E4363" s="90">
        <f>HLOOKUP(D4363,Analytique_compte!$A$3:$S$4,2,FALSE)</f>
        <v>15</v>
      </c>
      <c r="F4363" s="90" t="str">
        <f t="shared" si="452"/>
        <v>Analytique_compte_PCP74_autre_hors_sieg</v>
      </c>
      <c r="G4363" s="154">
        <f t="shared" si="450"/>
        <v>0</v>
      </c>
    </row>
    <row r="4364" spans="1:7" ht="26.4" x14ac:dyDescent="0.25">
      <c r="A4364" s="153" t="str">
        <f>+Identification!$C$4</f>
        <v>100000001</v>
      </c>
      <c r="B4364" s="153" t="s">
        <v>356</v>
      </c>
      <c r="C4364" s="48" t="s">
        <v>166</v>
      </c>
      <c r="D4364" s="89" t="str">
        <f t="shared" si="451"/>
        <v>autre_hors_sieg</v>
      </c>
      <c r="E4364" s="90">
        <f>HLOOKUP(D4364,Analytique_compte!$A$3:$S$4,2,FALSE)</f>
        <v>15</v>
      </c>
      <c r="F4364" s="90" t="str">
        <f t="shared" si="452"/>
        <v>Analytique_compte_PCP75_autre_hors_sieg</v>
      </c>
      <c r="G4364" s="154">
        <f t="shared" si="450"/>
        <v>0</v>
      </c>
    </row>
    <row r="4365" spans="1:7" ht="26.4" x14ac:dyDescent="0.25">
      <c r="A4365" s="153" t="str">
        <f>+Identification!$C$4</f>
        <v>100000001</v>
      </c>
      <c r="B4365" s="153" t="s">
        <v>356</v>
      </c>
      <c r="C4365" s="48" t="s">
        <v>167</v>
      </c>
      <c r="D4365" s="89" t="str">
        <f t="shared" si="451"/>
        <v>autre_hors_sieg</v>
      </c>
      <c r="E4365" s="90">
        <f>HLOOKUP(D4365,Analytique_compte!$A$3:$S$4,2,FALSE)</f>
        <v>15</v>
      </c>
      <c r="F4365" s="90" t="str">
        <f t="shared" si="452"/>
        <v>Analytique_compte_PCP76_autre_hors_sieg</v>
      </c>
      <c r="G4365" s="154">
        <f t="shared" si="450"/>
        <v>0</v>
      </c>
    </row>
    <row r="4366" spans="1:7" ht="26.4" x14ac:dyDescent="0.25">
      <c r="A4366" s="153" t="str">
        <f>+Identification!$C$4</f>
        <v>100000001</v>
      </c>
      <c r="B4366" s="153" t="s">
        <v>356</v>
      </c>
      <c r="C4366" s="48" t="s">
        <v>168</v>
      </c>
      <c r="D4366" s="89" t="str">
        <f t="shared" si="451"/>
        <v>autre_hors_sieg</v>
      </c>
      <c r="E4366" s="90">
        <f>HLOOKUP(D4366,Analytique_compte!$A$3:$S$4,2,FALSE)</f>
        <v>15</v>
      </c>
      <c r="F4366" s="90" t="str">
        <f t="shared" si="452"/>
        <v>Analytique_compte_PCP77_autre_hors_sieg</v>
      </c>
      <c r="G4366" s="154">
        <f t="shared" si="450"/>
        <v>0</v>
      </c>
    </row>
    <row r="4367" spans="1:7" ht="26.4" x14ac:dyDescent="0.25">
      <c r="A4367" s="153" t="str">
        <f>+Identification!$C$4</f>
        <v>100000001</v>
      </c>
      <c r="B4367" s="153" t="s">
        <v>356</v>
      </c>
      <c r="C4367" s="48" t="s">
        <v>169</v>
      </c>
      <c r="D4367" s="89" t="str">
        <f t="shared" si="451"/>
        <v>autre_hors_sieg</v>
      </c>
      <c r="E4367" s="90">
        <f>HLOOKUP(D4367,Analytique_compte!$A$3:$S$4,2,FALSE)</f>
        <v>15</v>
      </c>
      <c r="F4367" s="90" t="str">
        <f t="shared" si="452"/>
        <v>Analytique_compte_PCP78_autre_hors_sieg</v>
      </c>
      <c r="G4367" s="154">
        <f t="shared" si="450"/>
        <v>0</v>
      </c>
    </row>
    <row r="4368" spans="1:7" ht="26.4" x14ac:dyDescent="0.25">
      <c r="A4368" s="153" t="str">
        <f>+Identification!$C$4</f>
        <v>100000001</v>
      </c>
      <c r="B4368" s="153" t="s">
        <v>356</v>
      </c>
      <c r="C4368" s="48" t="s">
        <v>170</v>
      </c>
      <c r="D4368" s="89" t="str">
        <f t="shared" si="451"/>
        <v>autre_hors_sieg</v>
      </c>
      <c r="E4368" s="90">
        <f>HLOOKUP(D4368,Analytique_compte!$A$3:$S$4,2,FALSE)</f>
        <v>15</v>
      </c>
      <c r="F4368" s="90" t="str">
        <f t="shared" ref="F4368:F4375" si="453">CONCATENATE(B4368,"_",C4368,"_",D4368)</f>
        <v>Analytique_compte_PCP79_autre_hors_sieg</v>
      </c>
      <c r="G4368" s="154">
        <f t="shared" ref="G4368:G4375" si="454">VLOOKUP(C4368,ana_compte,E4368,FALSE)</f>
        <v>0</v>
      </c>
    </row>
    <row r="4369" spans="1:7" ht="26.4" x14ac:dyDescent="0.25">
      <c r="A4369" s="153" t="str">
        <f>+Identification!$C$4</f>
        <v>100000001</v>
      </c>
      <c r="B4369" s="153" t="s">
        <v>356</v>
      </c>
      <c r="C4369" s="48" t="s">
        <v>416</v>
      </c>
      <c r="D4369" s="89" t="str">
        <f t="shared" si="451"/>
        <v>autre_hors_sieg</v>
      </c>
      <c r="E4369" s="90">
        <f>HLOOKUP(D4369,Analytique_compte!$A$3:$S$4,2,FALSE)</f>
        <v>15</v>
      </c>
      <c r="F4369" s="90" t="str">
        <f t="shared" si="453"/>
        <v>Analytique_compte_PCP80_autre_hors_sieg</v>
      </c>
      <c r="G4369" s="154">
        <f t="shared" si="454"/>
        <v>0</v>
      </c>
    </row>
    <row r="4370" spans="1:7" ht="26.4" x14ac:dyDescent="0.25">
      <c r="A4370" s="153" t="str">
        <f>+Identification!$C$4</f>
        <v>100000001</v>
      </c>
      <c r="B4370" s="153" t="s">
        <v>356</v>
      </c>
      <c r="C4370" s="48" t="s">
        <v>417</v>
      </c>
      <c r="D4370" s="89" t="str">
        <f t="shared" si="451"/>
        <v>autre_hors_sieg</v>
      </c>
      <c r="E4370" s="90">
        <f>HLOOKUP(D4370,Analytique_compte!$A$3:$S$4,2,FALSE)</f>
        <v>15</v>
      </c>
      <c r="F4370" s="90" t="str">
        <f t="shared" si="453"/>
        <v>Analytique_compte_PCP81_autre_hors_sieg</v>
      </c>
      <c r="G4370" s="154">
        <f t="shared" si="454"/>
        <v>0</v>
      </c>
    </row>
    <row r="4371" spans="1:7" ht="26.4" x14ac:dyDescent="0.25">
      <c r="A4371" s="153" t="str">
        <f>+Identification!$C$4</f>
        <v>100000001</v>
      </c>
      <c r="B4371" s="153" t="s">
        <v>356</v>
      </c>
      <c r="C4371" s="48" t="s">
        <v>418</v>
      </c>
      <c r="D4371" s="89" t="str">
        <f t="shared" si="451"/>
        <v>autre_hors_sieg</v>
      </c>
      <c r="E4371" s="90">
        <f>HLOOKUP(D4371,Analytique_compte!$A$3:$S$4,2,FALSE)</f>
        <v>15</v>
      </c>
      <c r="F4371" s="90" t="str">
        <f t="shared" si="453"/>
        <v>Analytique_compte_PCP82_autre_hors_sieg</v>
      </c>
      <c r="G4371" s="154">
        <f t="shared" si="454"/>
        <v>0</v>
      </c>
    </row>
    <row r="4372" spans="1:7" ht="26.4" x14ac:dyDescent="0.25">
      <c r="A4372" s="153" t="str">
        <f>+Identification!$C$4</f>
        <v>100000001</v>
      </c>
      <c r="B4372" s="153" t="s">
        <v>356</v>
      </c>
      <c r="C4372" s="48" t="s">
        <v>419</v>
      </c>
      <c r="D4372" s="89" t="str">
        <f t="shared" si="451"/>
        <v>autre_hors_sieg</v>
      </c>
      <c r="E4372" s="90">
        <f>HLOOKUP(D4372,Analytique_compte!$A$3:$S$4,2,FALSE)</f>
        <v>15</v>
      </c>
      <c r="F4372" s="90" t="str">
        <f t="shared" si="453"/>
        <v>Analytique_compte_PCP83_autre_hors_sieg</v>
      </c>
      <c r="G4372" s="154">
        <f t="shared" si="454"/>
        <v>0</v>
      </c>
    </row>
    <row r="4373" spans="1:7" ht="26.4" x14ac:dyDescent="0.25">
      <c r="A4373" s="153" t="str">
        <f>+Identification!$C$4</f>
        <v>100000001</v>
      </c>
      <c r="B4373" s="153" t="s">
        <v>356</v>
      </c>
      <c r="C4373" s="48" t="s">
        <v>420</v>
      </c>
      <c r="D4373" s="89" t="str">
        <f t="shared" si="451"/>
        <v>autre_hors_sieg</v>
      </c>
      <c r="E4373" s="90">
        <f>HLOOKUP(D4373,Analytique_compte!$A$3:$S$4,2,FALSE)</f>
        <v>15</v>
      </c>
      <c r="F4373" s="90" t="str">
        <f t="shared" si="453"/>
        <v>Analytique_compte_PCP84_autre_hors_sieg</v>
      </c>
      <c r="G4373" s="154">
        <f t="shared" si="454"/>
        <v>0</v>
      </c>
    </row>
    <row r="4374" spans="1:7" ht="26.4" x14ac:dyDescent="0.25">
      <c r="A4374" s="153" t="str">
        <f>+Identification!$C$4</f>
        <v>100000001</v>
      </c>
      <c r="B4374" s="153" t="s">
        <v>356</v>
      </c>
      <c r="C4374" s="48" t="s">
        <v>421</v>
      </c>
      <c r="D4374" s="89" t="str">
        <f t="shared" si="451"/>
        <v>autre_hors_sieg</v>
      </c>
      <c r="E4374" s="90">
        <f>HLOOKUP(D4374,Analytique_compte!$A$3:$S$4,2,FALSE)</f>
        <v>15</v>
      </c>
      <c r="F4374" s="90" t="str">
        <f t="shared" si="453"/>
        <v>Analytique_compte_PCP85_autre_hors_sieg</v>
      </c>
      <c r="G4374" s="154">
        <f t="shared" si="454"/>
        <v>0</v>
      </c>
    </row>
    <row r="4375" spans="1:7" ht="26.4" x14ac:dyDescent="0.25">
      <c r="A4375" s="153" t="str">
        <f>+Identification!$C$4</f>
        <v>100000001</v>
      </c>
      <c r="B4375" s="153" t="s">
        <v>356</v>
      </c>
      <c r="C4375" s="48" t="s">
        <v>422</v>
      </c>
      <c r="D4375" s="89" t="str">
        <f t="shared" si="451"/>
        <v>autre_hors_sieg</v>
      </c>
      <c r="E4375" s="90">
        <f>HLOOKUP(D4375,Analytique_compte!$A$3:$S$4,2,FALSE)</f>
        <v>15</v>
      </c>
      <c r="F4375" s="90" t="str">
        <f t="shared" si="453"/>
        <v>Analytique_compte_PCP86_autre_hors_sieg</v>
      </c>
      <c r="G4375" s="154">
        <f t="shared" si="454"/>
        <v>0</v>
      </c>
    </row>
    <row r="4376" spans="1:7" ht="26.4" x14ac:dyDescent="0.25">
      <c r="A4376" s="153" t="str">
        <f>+Identification!$C$4</f>
        <v>100000001</v>
      </c>
      <c r="B4376" s="153" t="s">
        <v>356</v>
      </c>
      <c r="C4376" s="48" t="s">
        <v>423</v>
      </c>
      <c r="D4376" s="89" t="str">
        <f t="shared" ref="D4376:D4377" si="455">+D4373</f>
        <v>autre_hors_sieg</v>
      </c>
      <c r="E4376" s="90">
        <f>HLOOKUP(D4376,Analytique_compte!$A$3:$S$4,2,FALSE)</f>
        <v>15</v>
      </c>
      <c r="F4376" s="90" t="str">
        <f t="shared" ref="F4376:F4403" si="456">CONCATENATE(B4376,"_",C4376,"_",D4376)</f>
        <v>Analytique_compte_PCP87_autre_hors_sieg</v>
      </c>
      <c r="G4376" s="154">
        <f t="shared" ref="G4376:G4403" si="457">VLOOKUP(C4376,ana_compte,E4376,FALSE)</f>
        <v>0</v>
      </c>
    </row>
    <row r="4377" spans="1:7" ht="26.4" x14ac:dyDescent="0.25">
      <c r="A4377" s="153" t="str">
        <f>+Identification!$C$4</f>
        <v>100000001</v>
      </c>
      <c r="B4377" s="153" t="s">
        <v>356</v>
      </c>
      <c r="C4377" s="48" t="s">
        <v>424</v>
      </c>
      <c r="D4377" s="89" t="str">
        <f t="shared" si="455"/>
        <v>autre_hors_sieg</v>
      </c>
      <c r="E4377" s="90">
        <f>HLOOKUP(D4377,Analytique_compte!$A$3:$S$4,2,FALSE)</f>
        <v>15</v>
      </c>
      <c r="F4377" s="90" t="str">
        <f t="shared" si="456"/>
        <v>Analytique_compte_PCP88_autre_hors_sieg</v>
      </c>
      <c r="G4377" s="154">
        <f t="shared" si="457"/>
        <v>0</v>
      </c>
    </row>
    <row r="4378" spans="1:7" ht="26.4" x14ac:dyDescent="0.25">
      <c r="A4378" s="153" t="str">
        <f>+Identification!$C$4</f>
        <v>100000001</v>
      </c>
      <c r="B4378" s="153" t="s">
        <v>356</v>
      </c>
      <c r="C4378" s="48" t="s">
        <v>449</v>
      </c>
      <c r="D4378" s="89" t="str">
        <f t="shared" ref="D4378:D4380" si="458">+D4372</f>
        <v>autre_hors_sieg</v>
      </c>
      <c r="E4378" s="90">
        <f>HLOOKUP(D4378,Analytique_compte!$A$3:$S$4,2,FALSE)</f>
        <v>15</v>
      </c>
      <c r="F4378" s="90" t="str">
        <f t="shared" si="456"/>
        <v>Analytique_compte_PCP89_autre_hors_sieg</v>
      </c>
      <c r="G4378" s="154">
        <f t="shared" si="457"/>
        <v>0</v>
      </c>
    </row>
    <row r="4379" spans="1:7" ht="26.4" x14ac:dyDescent="0.25">
      <c r="A4379" s="153" t="str">
        <f>+Identification!$C$4</f>
        <v>100000001</v>
      </c>
      <c r="B4379" s="153" t="s">
        <v>356</v>
      </c>
      <c r="C4379" s="48" t="s">
        <v>450</v>
      </c>
      <c r="D4379" s="89" t="str">
        <f t="shared" si="458"/>
        <v>autre_hors_sieg</v>
      </c>
      <c r="E4379" s="90">
        <f>HLOOKUP(D4379,Analytique_compte!$A$3:$S$4,2,FALSE)</f>
        <v>15</v>
      </c>
      <c r="F4379" s="90" t="str">
        <f t="shared" si="456"/>
        <v>Analytique_compte_PCP90_autre_hors_sieg</v>
      </c>
      <c r="G4379" s="154">
        <f t="shared" si="457"/>
        <v>0</v>
      </c>
    </row>
    <row r="4380" spans="1:7" ht="26.4" x14ac:dyDescent="0.25">
      <c r="A4380" s="153" t="str">
        <f>+Identification!$C$4</f>
        <v>100000001</v>
      </c>
      <c r="B4380" s="153" t="s">
        <v>356</v>
      </c>
      <c r="C4380" s="48" t="s">
        <v>467</v>
      </c>
      <c r="D4380" s="89" t="str">
        <f t="shared" si="458"/>
        <v>autre_hors_sieg</v>
      </c>
      <c r="E4380" s="90">
        <f>HLOOKUP(D4380,Analytique_compte!$A$3:$S$4,2,FALSE)</f>
        <v>15</v>
      </c>
      <c r="F4380" s="90" t="str">
        <f t="shared" si="456"/>
        <v>Analytique_compte_PCP91_autre_hors_sieg</v>
      </c>
      <c r="G4380" s="154">
        <f t="shared" si="457"/>
        <v>0</v>
      </c>
    </row>
    <row r="4381" spans="1:7" ht="26.4" x14ac:dyDescent="0.25">
      <c r="A4381" s="153" t="str">
        <f>+Identification!$C$4</f>
        <v>100000001</v>
      </c>
      <c r="B4381" s="153" t="s">
        <v>356</v>
      </c>
      <c r="C4381" s="48" t="s">
        <v>468</v>
      </c>
      <c r="D4381" s="89" t="str">
        <f t="shared" ref="D4381:D4397" si="459">+D4350</f>
        <v>autre_hors_sieg</v>
      </c>
      <c r="E4381" s="90">
        <f>HLOOKUP(D4381,Analytique_compte!$A$3:$S$4,2,FALSE)</f>
        <v>15</v>
      </c>
      <c r="F4381" s="90" t="str">
        <f t="shared" si="456"/>
        <v>Analytique_compte_PCP92_autre_hors_sieg</v>
      </c>
      <c r="G4381" s="154">
        <f t="shared" si="457"/>
        <v>0</v>
      </c>
    </row>
    <row r="4382" spans="1:7" ht="26.4" x14ac:dyDescent="0.25">
      <c r="A4382" s="153" t="str">
        <f>+Identification!$C$4</f>
        <v>100000001</v>
      </c>
      <c r="B4382" s="153" t="s">
        <v>356</v>
      </c>
      <c r="C4382" s="48" t="s">
        <v>469</v>
      </c>
      <c r="D4382" s="89" t="str">
        <f t="shared" si="459"/>
        <v>autre_hors_sieg</v>
      </c>
      <c r="E4382" s="90">
        <f>HLOOKUP(D4382,Analytique_compte!$A$3:$S$4,2,FALSE)</f>
        <v>15</v>
      </c>
      <c r="F4382" s="90" t="str">
        <f t="shared" si="456"/>
        <v>Analytique_compte_PCP93_autre_hors_sieg</v>
      </c>
      <c r="G4382" s="154">
        <f t="shared" si="457"/>
        <v>0</v>
      </c>
    </row>
    <row r="4383" spans="1:7" ht="26.4" x14ac:dyDescent="0.25">
      <c r="A4383" s="153" t="str">
        <f>+Identification!$C$4</f>
        <v>100000001</v>
      </c>
      <c r="B4383" s="153" t="s">
        <v>356</v>
      </c>
      <c r="C4383" s="48" t="s">
        <v>665</v>
      </c>
      <c r="D4383" s="89" t="str">
        <f t="shared" si="459"/>
        <v>autre_hors_sieg</v>
      </c>
      <c r="E4383" s="90">
        <f>HLOOKUP(D4383,Analytique_compte!$A$3:$S$4,2,FALSE)</f>
        <v>15</v>
      </c>
      <c r="F4383" s="90" t="str">
        <f t="shared" si="456"/>
        <v>Analytique_compte_PCP94_autre_hors_sieg</v>
      </c>
      <c r="G4383" s="154">
        <f t="shared" si="457"/>
        <v>0</v>
      </c>
    </row>
    <row r="4384" spans="1:7" ht="26.4" x14ac:dyDescent="0.25">
      <c r="A4384" s="153" t="str">
        <f>+Identification!$C$4</f>
        <v>100000001</v>
      </c>
      <c r="B4384" s="153" t="s">
        <v>356</v>
      </c>
      <c r="C4384" s="50" t="s">
        <v>666</v>
      </c>
      <c r="D4384" s="89" t="str">
        <f t="shared" si="459"/>
        <v>autre_hors_sieg</v>
      </c>
      <c r="E4384" s="90">
        <f>HLOOKUP(D4384,Analytique_compte!$A$3:$S$4,2,FALSE)</f>
        <v>15</v>
      </c>
      <c r="F4384" s="90" t="str">
        <f t="shared" si="456"/>
        <v>Analytique_compte_PCP95_autre_hors_sieg</v>
      </c>
      <c r="G4384" s="154">
        <f t="shared" si="457"/>
        <v>0</v>
      </c>
    </row>
    <row r="4385" spans="1:7" ht="26.4" x14ac:dyDescent="0.25">
      <c r="A4385" s="153" t="str">
        <f>+Identification!$C$4</f>
        <v>100000001</v>
      </c>
      <c r="B4385" s="153" t="s">
        <v>356</v>
      </c>
      <c r="C4385" s="50" t="s">
        <v>667</v>
      </c>
      <c r="D4385" s="89" t="str">
        <f t="shared" si="459"/>
        <v>autre_hors_sieg</v>
      </c>
      <c r="E4385" s="90">
        <f>HLOOKUP(D4385,Analytique_compte!$A$3:$S$4,2,FALSE)</f>
        <v>15</v>
      </c>
      <c r="F4385" s="90" t="str">
        <f t="shared" si="456"/>
        <v>Analytique_compte_PCP96_autre_hors_sieg</v>
      </c>
      <c r="G4385" s="154">
        <f t="shared" si="457"/>
        <v>0</v>
      </c>
    </row>
    <row r="4386" spans="1:7" ht="26.4" x14ac:dyDescent="0.25">
      <c r="A4386" s="153" t="str">
        <f>+Identification!$C$4</f>
        <v>100000001</v>
      </c>
      <c r="B4386" s="153" t="s">
        <v>356</v>
      </c>
      <c r="C4386" s="50" t="s">
        <v>668</v>
      </c>
      <c r="D4386" s="89" t="str">
        <f t="shared" si="459"/>
        <v>autre_hors_sieg</v>
      </c>
      <c r="E4386" s="90">
        <f>HLOOKUP(D4386,Analytique_compte!$A$3:$S$4,2,FALSE)</f>
        <v>15</v>
      </c>
      <c r="F4386" s="90" t="str">
        <f t="shared" si="456"/>
        <v>Analytique_compte_PCP97_autre_hors_sieg</v>
      </c>
      <c r="G4386" s="154">
        <f t="shared" si="457"/>
        <v>0</v>
      </c>
    </row>
    <row r="4387" spans="1:7" ht="26.4" x14ac:dyDescent="0.25">
      <c r="A4387" s="153" t="str">
        <f>+Identification!$C$4</f>
        <v>100000001</v>
      </c>
      <c r="B4387" s="153" t="s">
        <v>356</v>
      </c>
      <c r="C4387" s="50" t="s">
        <v>669</v>
      </c>
      <c r="D4387" s="89" t="str">
        <f t="shared" si="459"/>
        <v>autre_hors_sieg</v>
      </c>
      <c r="E4387" s="90">
        <f>HLOOKUP(D4387,Analytique_compte!$A$3:$S$4,2,FALSE)</f>
        <v>15</v>
      </c>
      <c r="F4387" s="90" t="str">
        <f t="shared" si="456"/>
        <v>Analytique_compte_PCP98_autre_hors_sieg</v>
      </c>
      <c r="G4387" s="154">
        <f t="shared" si="457"/>
        <v>0</v>
      </c>
    </row>
    <row r="4388" spans="1:7" ht="26.4" x14ac:dyDescent="0.25">
      <c r="A4388" s="153" t="str">
        <f>+Identification!$C$4</f>
        <v>100000001</v>
      </c>
      <c r="B4388" s="153" t="s">
        <v>356</v>
      </c>
      <c r="C4388" s="50" t="s">
        <v>670</v>
      </c>
      <c r="D4388" s="89" t="str">
        <f t="shared" si="459"/>
        <v>autre_hors_sieg</v>
      </c>
      <c r="E4388" s="90">
        <f>HLOOKUP(D4388,Analytique_compte!$A$3:$S$4,2,FALSE)</f>
        <v>15</v>
      </c>
      <c r="F4388" s="90" t="str">
        <f t="shared" si="456"/>
        <v>Analytique_compte_PCP99_autre_hors_sieg</v>
      </c>
      <c r="G4388" s="154">
        <f t="shared" si="457"/>
        <v>0</v>
      </c>
    </row>
    <row r="4389" spans="1:7" ht="26.4" x14ac:dyDescent="0.25">
      <c r="A4389" s="153" t="str">
        <f>+Identification!$C$4</f>
        <v>100000001</v>
      </c>
      <c r="B4389" s="153" t="s">
        <v>356</v>
      </c>
      <c r="C4389" s="50" t="s">
        <v>671</v>
      </c>
      <c r="D4389" s="89" t="str">
        <f t="shared" si="459"/>
        <v>autre_hors_sieg</v>
      </c>
      <c r="E4389" s="90">
        <f>HLOOKUP(D4389,Analytique_compte!$A$3:$S$4,2,FALSE)</f>
        <v>15</v>
      </c>
      <c r="F4389" s="90" t="str">
        <f t="shared" si="456"/>
        <v>Analytique_compte_PCP100_autre_hors_sieg</v>
      </c>
      <c r="G4389" s="154">
        <f t="shared" si="457"/>
        <v>0</v>
      </c>
    </row>
    <row r="4390" spans="1:7" ht="26.4" x14ac:dyDescent="0.25">
      <c r="A4390" s="153" t="str">
        <f>+Identification!$C$4</f>
        <v>100000001</v>
      </c>
      <c r="B4390" s="153" t="s">
        <v>356</v>
      </c>
      <c r="C4390" s="50" t="s">
        <v>672</v>
      </c>
      <c r="D4390" s="89" t="str">
        <f t="shared" si="459"/>
        <v>autre_hors_sieg</v>
      </c>
      <c r="E4390" s="90">
        <f>HLOOKUP(D4390,Analytique_compte!$A$3:$S$4,2,FALSE)</f>
        <v>15</v>
      </c>
      <c r="F4390" s="90" t="str">
        <f t="shared" si="456"/>
        <v>Analytique_compte_PCP101_autre_hors_sieg</v>
      </c>
      <c r="G4390" s="154">
        <f t="shared" si="457"/>
        <v>0</v>
      </c>
    </row>
    <row r="4391" spans="1:7" ht="26.4" x14ac:dyDescent="0.25">
      <c r="A4391" s="153" t="str">
        <f>+Identification!$C$4</f>
        <v>100000001</v>
      </c>
      <c r="B4391" s="153" t="s">
        <v>356</v>
      </c>
      <c r="C4391" s="50" t="s">
        <v>673</v>
      </c>
      <c r="D4391" s="89" t="str">
        <f t="shared" si="459"/>
        <v>autre_hors_sieg</v>
      </c>
      <c r="E4391" s="90">
        <f>HLOOKUP(D4391,Analytique_compte!$A$3:$S$4,2,FALSE)</f>
        <v>15</v>
      </c>
      <c r="F4391" s="90" t="str">
        <f t="shared" si="456"/>
        <v>Analytique_compte_PCP102_autre_hors_sieg</v>
      </c>
      <c r="G4391" s="154">
        <f t="shared" si="457"/>
        <v>0</v>
      </c>
    </row>
    <row r="4392" spans="1:7" ht="26.4" x14ac:dyDescent="0.25">
      <c r="A4392" s="153" t="str">
        <f>+Identification!$C$4</f>
        <v>100000001</v>
      </c>
      <c r="B4392" s="153" t="s">
        <v>356</v>
      </c>
      <c r="C4392" s="50" t="s">
        <v>674</v>
      </c>
      <c r="D4392" s="89" t="str">
        <f t="shared" si="459"/>
        <v>autre_hors_sieg</v>
      </c>
      <c r="E4392" s="90">
        <f>HLOOKUP(D4392,Analytique_compte!$A$3:$S$4,2,FALSE)</f>
        <v>15</v>
      </c>
      <c r="F4392" s="90" t="str">
        <f t="shared" si="456"/>
        <v>Analytique_compte_PCP103_autre_hors_sieg</v>
      </c>
      <c r="G4392" s="154">
        <f t="shared" si="457"/>
        <v>0</v>
      </c>
    </row>
    <row r="4393" spans="1:7" ht="26.4" x14ac:dyDescent="0.25">
      <c r="A4393" s="153" t="str">
        <f>+Identification!$C$4</f>
        <v>100000001</v>
      </c>
      <c r="B4393" s="153" t="s">
        <v>356</v>
      </c>
      <c r="C4393" s="50" t="s">
        <v>675</v>
      </c>
      <c r="D4393" s="89" t="str">
        <f t="shared" si="459"/>
        <v>autre_hors_sieg</v>
      </c>
      <c r="E4393" s="90">
        <f>HLOOKUP(D4393,Analytique_compte!$A$3:$S$4,2,FALSE)</f>
        <v>15</v>
      </c>
      <c r="F4393" s="90" t="str">
        <f t="shared" si="456"/>
        <v>Analytique_compte_PCP104_autre_hors_sieg</v>
      </c>
      <c r="G4393" s="154">
        <f t="shared" si="457"/>
        <v>0</v>
      </c>
    </row>
    <row r="4394" spans="1:7" ht="26.4" x14ac:dyDescent="0.25">
      <c r="A4394" s="153" t="str">
        <f>+Identification!$C$4</f>
        <v>100000001</v>
      </c>
      <c r="B4394" s="153" t="s">
        <v>356</v>
      </c>
      <c r="C4394" s="50" t="s">
        <v>676</v>
      </c>
      <c r="D4394" s="89" t="str">
        <f t="shared" si="459"/>
        <v>autre_hors_sieg</v>
      </c>
      <c r="E4394" s="90">
        <f>HLOOKUP(D4394,Analytique_compte!$A$3:$S$4,2,FALSE)</f>
        <v>15</v>
      </c>
      <c r="F4394" s="90" t="str">
        <f t="shared" si="456"/>
        <v>Analytique_compte_PCP105_autre_hors_sieg</v>
      </c>
      <c r="G4394" s="154">
        <f t="shared" si="457"/>
        <v>0</v>
      </c>
    </row>
    <row r="4395" spans="1:7" ht="26.4" x14ac:dyDescent="0.25">
      <c r="A4395" s="153" t="str">
        <f>+Identification!$C$4</f>
        <v>100000001</v>
      </c>
      <c r="B4395" s="153" t="s">
        <v>356</v>
      </c>
      <c r="C4395" s="50" t="s">
        <v>677</v>
      </c>
      <c r="D4395" s="89" t="str">
        <f t="shared" si="459"/>
        <v>autre_hors_sieg</v>
      </c>
      <c r="E4395" s="90">
        <f>HLOOKUP(D4395,Analytique_compte!$A$3:$S$4,2,FALSE)</f>
        <v>15</v>
      </c>
      <c r="F4395" s="90" t="str">
        <f t="shared" si="456"/>
        <v>Analytique_compte_PCP106_autre_hors_sieg</v>
      </c>
      <c r="G4395" s="154">
        <f t="shared" si="457"/>
        <v>0</v>
      </c>
    </row>
    <row r="4396" spans="1:7" ht="26.4" x14ac:dyDescent="0.25">
      <c r="A4396" s="153" t="str">
        <f>+Identification!$C$4</f>
        <v>100000001</v>
      </c>
      <c r="B4396" s="153" t="s">
        <v>356</v>
      </c>
      <c r="C4396" s="50" t="s">
        <v>678</v>
      </c>
      <c r="D4396" s="89" t="str">
        <f t="shared" si="459"/>
        <v>autre_hors_sieg</v>
      </c>
      <c r="E4396" s="90">
        <f>HLOOKUP(D4396,Analytique_compte!$A$3:$S$4,2,FALSE)</f>
        <v>15</v>
      </c>
      <c r="F4396" s="90" t="str">
        <f t="shared" si="456"/>
        <v>Analytique_compte_PCP107_autre_hors_sieg</v>
      </c>
      <c r="G4396" s="154">
        <f t="shared" si="457"/>
        <v>0</v>
      </c>
    </row>
    <row r="4397" spans="1:7" ht="26.4" x14ac:dyDescent="0.25">
      <c r="A4397" s="153" t="str">
        <f>+Identification!$C$4</f>
        <v>100000001</v>
      </c>
      <c r="B4397" s="153" t="s">
        <v>356</v>
      </c>
      <c r="C4397" s="50" t="s">
        <v>679</v>
      </c>
      <c r="D4397" s="89" t="str">
        <f t="shared" si="459"/>
        <v>autre_hors_sieg</v>
      </c>
      <c r="E4397" s="90">
        <f>HLOOKUP(D4397,Analytique_compte!$A$3:$S$4,2,FALSE)</f>
        <v>15</v>
      </c>
      <c r="F4397" s="90" t="str">
        <f t="shared" si="456"/>
        <v>Analytique_compte_PCP108_autre_hors_sieg</v>
      </c>
      <c r="G4397" s="154">
        <f t="shared" si="457"/>
        <v>0</v>
      </c>
    </row>
    <row r="4398" spans="1:7" ht="26.4" x14ac:dyDescent="0.25">
      <c r="A4398" s="153" t="str">
        <f>+Identification!$C$4</f>
        <v>100000001</v>
      </c>
      <c r="B4398" s="153" t="s">
        <v>356</v>
      </c>
      <c r="C4398" s="50" t="s">
        <v>680</v>
      </c>
      <c r="D4398" s="89" t="str">
        <f t="shared" ref="D4398:D4401" si="460">+D4363</f>
        <v>autre_hors_sieg</v>
      </c>
      <c r="E4398" s="90">
        <f>HLOOKUP(D4398,Analytique_compte!$A$3:$S$4,2,FALSE)</f>
        <v>15</v>
      </c>
      <c r="F4398" s="90" t="str">
        <f t="shared" ref="F4398:F4402" si="461">CONCATENATE(B4398,"_",C4398,"_",D4398)</f>
        <v>Analytique_compte_PCP109_autre_hors_sieg</v>
      </c>
      <c r="G4398" s="154">
        <f t="shared" ref="G4398:G4402" si="462">VLOOKUP(C4398,ana_compte,E4398,FALSE)</f>
        <v>0</v>
      </c>
    </row>
    <row r="4399" spans="1:7" ht="26.4" x14ac:dyDescent="0.25">
      <c r="A4399" s="153" t="str">
        <f>+Identification!$C$4</f>
        <v>100000001</v>
      </c>
      <c r="B4399" s="153" t="s">
        <v>356</v>
      </c>
      <c r="C4399" s="50" t="s">
        <v>681</v>
      </c>
      <c r="D4399" s="89" t="str">
        <f t="shared" si="460"/>
        <v>autre_hors_sieg</v>
      </c>
      <c r="E4399" s="90">
        <f>HLOOKUP(D4399,Analytique_compte!$A$3:$S$4,2,FALSE)</f>
        <v>15</v>
      </c>
      <c r="F4399" s="90" t="str">
        <f t="shared" si="461"/>
        <v>Analytique_compte_PCP110_autre_hors_sieg</v>
      </c>
      <c r="G4399" s="154">
        <f t="shared" si="462"/>
        <v>0</v>
      </c>
    </row>
    <row r="4400" spans="1:7" ht="26.4" x14ac:dyDescent="0.25">
      <c r="A4400" s="153" t="str">
        <f>+Identification!$C$4</f>
        <v>100000001</v>
      </c>
      <c r="B4400" s="153" t="s">
        <v>356</v>
      </c>
      <c r="C4400" s="50" t="s">
        <v>682</v>
      </c>
      <c r="D4400" s="89" t="str">
        <f t="shared" si="460"/>
        <v>autre_hors_sieg</v>
      </c>
      <c r="E4400" s="90">
        <f>HLOOKUP(D4400,Analytique_compte!$A$3:$S$4,2,FALSE)</f>
        <v>15</v>
      </c>
      <c r="F4400" s="90" t="str">
        <f t="shared" si="461"/>
        <v>Analytique_compte_PCP111_autre_hors_sieg</v>
      </c>
      <c r="G4400" s="154">
        <f t="shared" si="462"/>
        <v>0</v>
      </c>
    </row>
    <row r="4401" spans="1:7" ht="26.4" x14ac:dyDescent="0.25">
      <c r="A4401" s="153" t="str">
        <f>+Identification!$C$4</f>
        <v>100000001</v>
      </c>
      <c r="B4401" s="153" t="s">
        <v>356</v>
      </c>
      <c r="C4401" s="50" t="s">
        <v>683</v>
      </c>
      <c r="D4401" s="89" t="str">
        <f t="shared" si="460"/>
        <v>autre_hors_sieg</v>
      </c>
      <c r="E4401" s="90">
        <f>HLOOKUP(D4401,Analytique_compte!$A$3:$S$4,2,FALSE)</f>
        <v>15</v>
      </c>
      <c r="F4401" s="90" t="str">
        <f t="shared" si="461"/>
        <v>Analytique_compte_PCP112_autre_hors_sieg</v>
      </c>
      <c r="G4401" s="154">
        <f t="shared" si="462"/>
        <v>0</v>
      </c>
    </row>
    <row r="4402" spans="1:7" ht="26.4" x14ac:dyDescent="0.25">
      <c r="A4402" s="153" t="str">
        <f>+Identification!$C$4</f>
        <v>100000001</v>
      </c>
      <c r="B4402" s="153" t="s">
        <v>356</v>
      </c>
      <c r="C4402" s="50" t="s">
        <v>684</v>
      </c>
      <c r="D4402" s="89" t="str">
        <f>+D4366</f>
        <v>autre_hors_sieg</v>
      </c>
      <c r="E4402" s="90">
        <f>HLOOKUP(D4402,Analytique_compte!$A$3:$S$4,2,FALSE)</f>
        <v>15</v>
      </c>
      <c r="F4402" s="90" t="str">
        <f t="shared" si="461"/>
        <v>Analytique_compte_PCP113_autre_hors_sieg</v>
      </c>
      <c r="G4402" s="154">
        <f t="shared" si="462"/>
        <v>0</v>
      </c>
    </row>
    <row r="4403" spans="1:7" ht="26.4" x14ac:dyDescent="0.25">
      <c r="A4403" s="153" t="str">
        <f>+Identification!$C$4</f>
        <v>100000001</v>
      </c>
      <c r="B4403" s="153" t="s">
        <v>356</v>
      </c>
      <c r="C4403" s="50" t="s">
        <v>685</v>
      </c>
      <c r="D4403" s="89" t="str">
        <f>+D4367</f>
        <v>autre_hors_sieg</v>
      </c>
      <c r="E4403" s="90">
        <f>HLOOKUP(D4403,Analytique_compte!$A$3:$S$4,2,FALSE)</f>
        <v>15</v>
      </c>
      <c r="F4403" s="90" t="str">
        <f t="shared" si="456"/>
        <v>Analytique_compte_PCP114_autre_hors_sieg</v>
      </c>
      <c r="G4403" s="154">
        <f t="shared" si="457"/>
        <v>0</v>
      </c>
    </row>
    <row r="4404" spans="1:7" ht="26.4" x14ac:dyDescent="0.25">
      <c r="A4404" s="153" t="str">
        <f>+Identification!$C$4</f>
        <v>100000001</v>
      </c>
      <c r="B4404" s="153" t="s">
        <v>356</v>
      </c>
      <c r="C4404" s="11" t="s">
        <v>266</v>
      </c>
      <c r="D4404" s="89" t="str">
        <f>+D4367</f>
        <v>autre_hors_sieg</v>
      </c>
      <c r="E4404" s="90">
        <f>HLOOKUP(D4404,Analytique_compte!$A$3:$S$4,2,FALSE)</f>
        <v>15</v>
      </c>
      <c r="F4404" s="90" t="str">
        <f t="shared" si="452"/>
        <v>Analytique_compte_pcptot_autre_hors_sieg</v>
      </c>
      <c r="G4404" s="154">
        <f t="shared" si="450"/>
        <v>0</v>
      </c>
    </row>
    <row r="4405" spans="1:7" ht="26.4" x14ac:dyDescent="0.25">
      <c r="A4405" s="153" t="str">
        <f>+Identification!$C$4</f>
        <v>100000001</v>
      </c>
      <c r="B4405" s="153" t="s">
        <v>356</v>
      </c>
      <c r="C4405" s="11" t="s">
        <v>342</v>
      </c>
      <c r="D4405" s="89" t="str">
        <f t="shared" si="451"/>
        <v>autre_hors_sieg</v>
      </c>
      <c r="E4405" s="90">
        <f>HLOOKUP(D4405,Analytique_compte!$A$3:$S$4,2,FALSE)</f>
        <v>15</v>
      </c>
      <c r="F4405" s="90" t="str">
        <f t="shared" si="452"/>
        <v>Analytique_compte_solde_autre_hors_sieg</v>
      </c>
      <c r="G4405" s="154">
        <f t="shared" si="450"/>
        <v>0</v>
      </c>
    </row>
    <row r="4406" spans="1:7" ht="26.4" x14ac:dyDescent="0.25">
      <c r="A4406" s="135" t="str">
        <f>+Identification!$C$4</f>
        <v>100000001</v>
      </c>
      <c r="B4406" s="135" t="s">
        <v>356</v>
      </c>
      <c r="C4406" s="92" t="s">
        <v>171</v>
      </c>
      <c r="D4406" s="91" t="s">
        <v>291</v>
      </c>
      <c r="E4406" s="93">
        <f>HLOOKUP(D4406,Analytique_compte!$A$3:$S$4,2,FALSE)</f>
        <v>16</v>
      </c>
      <c r="F4406" s="93" t="str">
        <f t="shared" si="452"/>
        <v>Analytique_compte_PCC1_chir_esth</v>
      </c>
      <c r="G4406" s="143">
        <f t="shared" si="450"/>
        <v>0</v>
      </c>
    </row>
    <row r="4407" spans="1:7" ht="26.4" x14ac:dyDescent="0.25">
      <c r="A4407" s="153" t="str">
        <f>+Identification!$C$4</f>
        <v>100000001</v>
      </c>
      <c r="B4407" s="153" t="s">
        <v>356</v>
      </c>
      <c r="C4407" s="11" t="s">
        <v>172</v>
      </c>
      <c r="D4407" s="89" t="str">
        <f>+D4406</f>
        <v>chir_esth</v>
      </c>
      <c r="E4407" s="90">
        <f>HLOOKUP(D4407,Analytique_compte!$A$3:$S$4,2,FALSE)</f>
        <v>16</v>
      </c>
      <c r="F4407" s="90" t="str">
        <f t="shared" si="452"/>
        <v>Analytique_compte_PCC2_chir_esth</v>
      </c>
      <c r="G4407" s="154">
        <f t="shared" si="450"/>
        <v>0</v>
      </c>
    </row>
    <row r="4408" spans="1:7" ht="26.4" x14ac:dyDescent="0.25">
      <c r="A4408" s="153" t="str">
        <f>+Identification!$C$4</f>
        <v>100000001</v>
      </c>
      <c r="B4408" s="153" t="s">
        <v>356</v>
      </c>
      <c r="C4408" s="11" t="s">
        <v>173</v>
      </c>
      <c r="D4408" s="89" t="str">
        <f t="shared" ref="D4408:D4471" si="463">+D4407</f>
        <v>chir_esth</v>
      </c>
      <c r="E4408" s="90">
        <f>HLOOKUP(D4408,Analytique_compte!$A$3:$S$4,2,FALSE)</f>
        <v>16</v>
      </c>
      <c r="F4408" s="90" t="str">
        <f t="shared" si="452"/>
        <v>Analytique_compte_PCC3_chir_esth</v>
      </c>
      <c r="G4408" s="154">
        <f t="shared" si="450"/>
        <v>0</v>
      </c>
    </row>
    <row r="4409" spans="1:7" ht="26.4" x14ac:dyDescent="0.25">
      <c r="A4409" s="153" t="str">
        <f>+Identification!$C$4</f>
        <v>100000001</v>
      </c>
      <c r="B4409" s="153" t="s">
        <v>356</v>
      </c>
      <c r="C4409" s="11" t="s">
        <v>174</v>
      </c>
      <c r="D4409" s="89" t="str">
        <f t="shared" si="463"/>
        <v>chir_esth</v>
      </c>
      <c r="E4409" s="90">
        <f>HLOOKUP(D4409,Analytique_compte!$A$3:$S$4,2,FALSE)</f>
        <v>16</v>
      </c>
      <c r="F4409" s="90" t="str">
        <f t="shared" si="452"/>
        <v>Analytique_compte_PCC4_chir_esth</v>
      </c>
      <c r="G4409" s="154">
        <f t="shared" si="450"/>
        <v>0</v>
      </c>
    </row>
    <row r="4410" spans="1:7" ht="26.4" x14ac:dyDescent="0.25">
      <c r="A4410" s="153" t="str">
        <f>+Identification!$C$4</f>
        <v>100000001</v>
      </c>
      <c r="B4410" s="153" t="s">
        <v>356</v>
      </c>
      <c r="C4410" s="11" t="s">
        <v>175</v>
      </c>
      <c r="D4410" s="89" t="str">
        <f t="shared" si="463"/>
        <v>chir_esth</v>
      </c>
      <c r="E4410" s="90">
        <f>HLOOKUP(D4410,Analytique_compte!$A$3:$S$4,2,FALSE)</f>
        <v>16</v>
      </c>
      <c r="F4410" s="90" t="str">
        <f t="shared" si="452"/>
        <v>Analytique_compte_PCC5_chir_esth</v>
      </c>
      <c r="G4410" s="154">
        <f t="shared" si="450"/>
        <v>0</v>
      </c>
    </row>
    <row r="4411" spans="1:7" ht="26.4" x14ac:dyDescent="0.25">
      <c r="A4411" s="153" t="str">
        <f>+Identification!$C$4</f>
        <v>100000001</v>
      </c>
      <c r="B4411" s="153" t="s">
        <v>356</v>
      </c>
      <c r="C4411" s="11" t="s">
        <v>176</v>
      </c>
      <c r="D4411" s="89" t="str">
        <f t="shared" si="463"/>
        <v>chir_esth</v>
      </c>
      <c r="E4411" s="90">
        <f>HLOOKUP(D4411,Analytique_compte!$A$3:$S$4,2,FALSE)</f>
        <v>16</v>
      </c>
      <c r="F4411" s="90" t="str">
        <f t="shared" si="452"/>
        <v>Analytique_compte_PCC6_chir_esth</v>
      </c>
      <c r="G4411" s="154">
        <f t="shared" si="450"/>
        <v>0</v>
      </c>
    </row>
    <row r="4412" spans="1:7" ht="26.4" x14ac:dyDescent="0.25">
      <c r="A4412" s="153" t="str">
        <f>+Identification!$C$4</f>
        <v>100000001</v>
      </c>
      <c r="B4412" s="153" t="s">
        <v>356</v>
      </c>
      <c r="C4412" s="11" t="s">
        <v>177</v>
      </c>
      <c r="D4412" s="89" t="str">
        <f t="shared" si="463"/>
        <v>chir_esth</v>
      </c>
      <c r="E4412" s="90">
        <f>HLOOKUP(D4412,Analytique_compte!$A$3:$S$4,2,FALSE)</f>
        <v>16</v>
      </c>
      <c r="F4412" s="90" t="str">
        <f t="shared" si="452"/>
        <v>Analytique_compte_PCC7_chir_esth</v>
      </c>
      <c r="G4412" s="154">
        <f t="shared" ref="G4412:G4475" si="464">VLOOKUP(C4412,ana_compte,E4412,FALSE)</f>
        <v>0</v>
      </c>
    </row>
    <row r="4413" spans="1:7" ht="26.4" x14ac:dyDescent="0.25">
      <c r="A4413" s="153" t="str">
        <f>+Identification!$C$4</f>
        <v>100000001</v>
      </c>
      <c r="B4413" s="153" t="s">
        <v>356</v>
      </c>
      <c r="C4413" s="11" t="s">
        <v>178</v>
      </c>
      <c r="D4413" s="89" t="str">
        <f t="shared" si="463"/>
        <v>chir_esth</v>
      </c>
      <c r="E4413" s="90">
        <f>HLOOKUP(D4413,Analytique_compte!$A$3:$S$4,2,FALSE)</f>
        <v>16</v>
      </c>
      <c r="F4413" s="90" t="str">
        <f t="shared" si="452"/>
        <v>Analytique_compte_PCC8_chir_esth</v>
      </c>
      <c r="G4413" s="154">
        <f t="shared" si="464"/>
        <v>0</v>
      </c>
    </row>
    <row r="4414" spans="1:7" ht="26.4" x14ac:dyDescent="0.25">
      <c r="A4414" s="153" t="str">
        <f>+Identification!$C$4</f>
        <v>100000001</v>
      </c>
      <c r="B4414" s="153" t="s">
        <v>356</v>
      </c>
      <c r="C4414" s="11" t="s">
        <v>179</v>
      </c>
      <c r="D4414" s="89" t="str">
        <f t="shared" si="463"/>
        <v>chir_esth</v>
      </c>
      <c r="E4414" s="90">
        <f>HLOOKUP(D4414,Analytique_compte!$A$3:$S$4,2,FALSE)</f>
        <v>16</v>
      </c>
      <c r="F4414" s="90" t="str">
        <f t="shared" si="452"/>
        <v>Analytique_compte_PCC9_chir_esth</v>
      </c>
      <c r="G4414" s="154">
        <f t="shared" si="464"/>
        <v>0</v>
      </c>
    </row>
    <row r="4415" spans="1:7" ht="26.4" x14ac:dyDescent="0.25">
      <c r="A4415" s="153" t="str">
        <f>+Identification!$C$4</f>
        <v>100000001</v>
      </c>
      <c r="B4415" s="153" t="s">
        <v>356</v>
      </c>
      <c r="C4415" s="11" t="s">
        <v>180</v>
      </c>
      <c r="D4415" s="89" t="str">
        <f t="shared" si="463"/>
        <v>chir_esth</v>
      </c>
      <c r="E4415" s="90">
        <f>HLOOKUP(D4415,Analytique_compte!$A$3:$S$4,2,FALSE)</f>
        <v>16</v>
      </c>
      <c r="F4415" s="90" t="str">
        <f t="shared" si="452"/>
        <v>Analytique_compte_PCC10_chir_esth</v>
      </c>
      <c r="G4415" s="154">
        <f t="shared" si="464"/>
        <v>0</v>
      </c>
    </row>
    <row r="4416" spans="1:7" ht="26.4" x14ac:dyDescent="0.25">
      <c r="A4416" s="153" t="str">
        <f>+Identification!$C$4</f>
        <v>100000001</v>
      </c>
      <c r="B4416" s="153" t="s">
        <v>356</v>
      </c>
      <c r="C4416" s="11" t="s">
        <v>181</v>
      </c>
      <c r="D4416" s="89" t="str">
        <f t="shared" si="463"/>
        <v>chir_esth</v>
      </c>
      <c r="E4416" s="90">
        <f>HLOOKUP(D4416,Analytique_compte!$A$3:$S$4,2,FALSE)</f>
        <v>16</v>
      </c>
      <c r="F4416" s="90" t="str">
        <f t="shared" si="452"/>
        <v>Analytique_compte_PCC11_chir_esth</v>
      </c>
      <c r="G4416" s="154">
        <f t="shared" si="464"/>
        <v>0</v>
      </c>
    </row>
    <row r="4417" spans="1:7" ht="26.4" x14ac:dyDescent="0.25">
      <c r="A4417" s="153" t="str">
        <f>+Identification!$C$4</f>
        <v>100000001</v>
      </c>
      <c r="B4417" s="153" t="s">
        <v>356</v>
      </c>
      <c r="C4417" s="11" t="s">
        <v>182</v>
      </c>
      <c r="D4417" s="89" t="str">
        <f t="shared" si="463"/>
        <v>chir_esth</v>
      </c>
      <c r="E4417" s="90">
        <f>HLOOKUP(D4417,Analytique_compte!$A$3:$S$4,2,FALSE)</f>
        <v>16</v>
      </c>
      <c r="F4417" s="90" t="str">
        <f t="shared" si="452"/>
        <v>Analytique_compte_PCC12_chir_esth</v>
      </c>
      <c r="G4417" s="154">
        <f t="shared" si="464"/>
        <v>0</v>
      </c>
    </row>
    <row r="4418" spans="1:7" ht="26.4" x14ac:dyDescent="0.25">
      <c r="A4418" s="153" t="str">
        <f>+Identification!$C$4</f>
        <v>100000001</v>
      </c>
      <c r="B4418" s="153" t="s">
        <v>356</v>
      </c>
      <c r="C4418" s="11" t="s">
        <v>183</v>
      </c>
      <c r="D4418" s="89" t="str">
        <f t="shared" si="463"/>
        <v>chir_esth</v>
      </c>
      <c r="E4418" s="90">
        <f>HLOOKUP(D4418,Analytique_compte!$A$3:$S$4,2,FALSE)</f>
        <v>16</v>
      </c>
      <c r="F4418" s="90" t="str">
        <f t="shared" si="452"/>
        <v>Analytique_compte_PCC13_chir_esth</v>
      </c>
      <c r="G4418" s="154">
        <f t="shared" si="464"/>
        <v>0</v>
      </c>
    </row>
    <row r="4419" spans="1:7" ht="26.4" x14ac:dyDescent="0.25">
      <c r="A4419" s="153" t="str">
        <f>+Identification!$C$4</f>
        <v>100000001</v>
      </c>
      <c r="B4419" s="153" t="s">
        <v>356</v>
      </c>
      <c r="C4419" s="11" t="s">
        <v>184</v>
      </c>
      <c r="D4419" s="89" t="str">
        <f t="shared" si="463"/>
        <v>chir_esth</v>
      </c>
      <c r="E4419" s="90">
        <f>HLOOKUP(D4419,Analytique_compte!$A$3:$S$4,2,FALSE)</f>
        <v>16</v>
      </c>
      <c r="F4419" s="90" t="str">
        <f t="shared" si="452"/>
        <v>Analytique_compte_PCC14_chir_esth</v>
      </c>
      <c r="G4419" s="154">
        <f t="shared" si="464"/>
        <v>0</v>
      </c>
    </row>
    <row r="4420" spans="1:7" ht="26.4" x14ac:dyDescent="0.25">
      <c r="A4420" s="153" t="str">
        <f>+Identification!$C$4</f>
        <v>100000001</v>
      </c>
      <c r="B4420" s="153" t="s">
        <v>356</v>
      </c>
      <c r="C4420" s="11" t="s">
        <v>185</v>
      </c>
      <c r="D4420" s="89" t="str">
        <f t="shared" si="463"/>
        <v>chir_esth</v>
      </c>
      <c r="E4420" s="90">
        <f>HLOOKUP(D4420,Analytique_compte!$A$3:$S$4,2,FALSE)</f>
        <v>16</v>
      </c>
      <c r="F4420" s="90" t="str">
        <f t="shared" si="452"/>
        <v>Analytique_compte_PCC15_chir_esth</v>
      </c>
      <c r="G4420" s="154">
        <f t="shared" si="464"/>
        <v>0</v>
      </c>
    </row>
    <row r="4421" spans="1:7" ht="26.4" x14ac:dyDescent="0.25">
      <c r="A4421" s="153" t="str">
        <f>+Identification!$C$4</f>
        <v>100000001</v>
      </c>
      <c r="B4421" s="153" t="s">
        <v>356</v>
      </c>
      <c r="C4421" s="11" t="s">
        <v>186</v>
      </c>
      <c r="D4421" s="89" t="str">
        <f t="shared" si="463"/>
        <v>chir_esth</v>
      </c>
      <c r="E4421" s="90">
        <f>HLOOKUP(D4421,Analytique_compte!$A$3:$S$4,2,FALSE)</f>
        <v>16</v>
      </c>
      <c r="F4421" s="90" t="str">
        <f t="shared" si="452"/>
        <v>Analytique_compte_PCC16_chir_esth</v>
      </c>
      <c r="G4421" s="154">
        <f t="shared" si="464"/>
        <v>0</v>
      </c>
    </row>
    <row r="4422" spans="1:7" ht="26.4" x14ac:dyDescent="0.25">
      <c r="A4422" s="153" t="str">
        <f>+Identification!$C$4</f>
        <v>100000001</v>
      </c>
      <c r="B4422" s="153" t="s">
        <v>356</v>
      </c>
      <c r="C4422" s="11" t="s">
        <v>187</v>
      </c>
      <c r="D4422" s="89" t="str">
        <f t="shared" si="463"/>
        <v>chir_esth</v>
      </c>
      <c r="E4422" s="90">
        <f>HLOOKUP(D4422,Analytique_compte!$A$3:$S$4,2,FALSE)</f>
        <v>16</v>
      </c>
      <c r="F4422" s="90" t="str">
        <f t="shared" si="452"/>
        <v>Analytique_compte_PCC17_chir_esth</v>
      </c>
      <c r="G4422" s="154">
        <f t="shared" si="464"/>
        <v>0</v>
      </c>
    </row>
    <row r="4423" spans="1:7" ht="26.4" x14ac:dyDescent="0.25">
      <c r="A4423" s="153" t="str">
        <f>+Identification!$C$4</f>
        <v>100000001</v>
      </c>
      <c r="B4423" s="153" t="s">
        <v>356</v>
      </c>
      <c r="C4423" s="11" t="s">
        <v>188</v>
      </c>
      <c r="D4423" s="89" t="str">
        <f t="shared" si="463"/>
        <v>chir_esth</v>
      </c>
      <c r="E4423" s="90">
        <f>HLOOKUP(D4423,Analytique_compte!$A$3:$S$4,2,FALSE)</f>
        <v>16</v>
      </c>
      <c r="F4423" s="90" t="str">
        <f t="shared" si="452"/>
        <v>Analytique_compte_PCC18_chir_esth</v>
      </c>
      <c r="G4423" s="154">
        <f t="shared" si="464"/>
        <v>0</v>
      </c>
    </row>
    <row r="4424" spans="1:7" ht="26.4" x14ac:dyDescent="0.25">
      <c r="A4424" s="153" t="str">
        <f>+Identification!$C$4</f>
        <v>100000001</v>
      </c>
      <c r="B4424" s="153" t="s">
        <v>356</v>
      </c>
      <c r="C4424" s="11" t="s">
        <v>189</v>
      </c>
      <c r="D4424" s="89" t="str">
        <f t="shared" si="463"/>
        <v>chir_esth</v>
      </c>
      <c r="E4424" s="90">
        <f>HLOOKUP(D4424,Analytique_compte!$A$3:$S$4,2,FALSE)</f>
        <v>16</v>
      </c>
      <c r="F4424" s="90" t="str">
        <f t="shared" si="452"/>
        <v>Analytique_compte_PCC19_chir_esth</v>
      </c>
      <c r="G4424" s="154">
        <f t="shared" si="464"/>
        <v>0</v>
      </c>
    </row>
    <row r="4425" spans="1:7" ht="26.4" x14ac:dyDescent="0.25">
      <c r="A4425" s="153" t="str">
        <f>+Identification!$C$4</f>
        <v>100000001</v>
      </c>
      <c r="B4425" s="153" t="s">
        <v>356</v>
      </c>
      <c r="C4425" s="11" t="s">
        <v>190</v>
      </c>
      <c r="D4425" s="89" t="str">
        <f t="shared" si="463"/>
        <v>chir_esth</v>
      </c>
      <c r="E4425" s="90">
        <f>HLOOKUP(D4425,Analytique_compte!$A$3:$S$4,2,FALSE)</f>
        <v>16</v>
      </c>
      <c r="F4425" s="90" t="str">
        <f t="shared" si="452"/>
        <v>Analytique_compte_PCC20_chir_esth</v>
      </c>
      <c r="G4425" s="154">
        <f t="shared" si="464"/>
        <v>0</v>
      </c>
    </row>
    <row r="4426" spans="1:7" ht="26.4" x14ac:dyDescent="0.25">
      <c r="A4426" s="153" t="str">
        <f>+Identification!$C$4</f>
        <v>100000001</v>
      </c>
      <c r="B4426" s="153" t="s">
        <v>356</v>
      </c>
      <c r="C4426" s="11" t="s">
        <v>191</v>
      </c>
      <c r="D4426" s="89" t="str">
        <f t="shared" si="463"/>
        <v>chir_esth</v>
      </c>
      <c r="E4426" s="90">
        <f>HLOOKUP(D4426,Analytique_compte!$A$3:$S$4,2,FALSE)</f>
        <v>16</v>
      </c>
      <c r="F4426" s="90" t="str">
        <f t="shared" si="452"/>
        <v>Analytique_compte_PCC21_chir_esth</v>
      </c>
      <c r="G4426" s="154">
        <f t="shared" si="464"/>
        <v>0</v>
      </c>
    </row>
    <row r="4427" spans="1:7" ht="26.4" x14ac:dyDescent="0.25">
      <c r="A4427" s="153" t="str">
        <f>+Identification!$C$4</f>
        <v>100000001</v>
      </c>
      <c r="B4427" s="153" t="s">
        <v>356</v>
      </c>
      <c r="C4427" s="11" t="s">
        <v>192</v>
      </c>
      <c r="D4427" s="89" t="str">
        <f t="shared" si="463"/>
        <v>chir_esth</v>
      </c>
      <c r="E4427" s="90">
        <f>HLOOKUP(D4427,Analytique_compte!$A$3:$S$4,2,FALSE)</f>
        <v>16</v>
      </c>
      <c r="F4427" s="90" t="str">
        <f t="shared" si="452"/>
        <v>Analytique_compte_PCC22_chir_esth</v>
      </c>
      <c r="G4427" s="154">
        <f t="shared" si="464"/>
        <v>0</v>
      </c>
    </row>
    <row r="4428" spans="1:7" ht="26.4" x14ac:dyDescent="0.25">
      <c r="A4428" s="153" t="str">
        <f>+Identification!$C$4</f>
        <v>100000001</v>
      </c>
      <c r="B4428" s="153" t="s">
        <v>356</v>
      </c>
      <c r="C4428" s="11" t="s">
        <v>193</v>
      </c>
      <c r="D4428" s="89" t="str">
        <f t="shared" si="463"/>
        <v>chir_esth</v>
      </c>
      <c r="E4428" s="90">
        <f>HLOOKUP(D4428,Analytique_compte!$A$3:$S$4,2,FALSE)</f>
        <v>16</v>
      </c>
      <c r="F4428" s="90" t="str">
        <f t="shared" si="452"/>
        <v>Analytique_compte_PCC23_chir_esth</v>
      </c>
      <c r="G4428" s="154">
        <f t="shared" si="464"/>
        <v>0</v>
      </c>
    </row>
    <row r="4429" spans="1:7" ht="26.4" x14ac:dyDescent="0.25">
      <c r="A4429" s="153" t="str">
        <f>+Identification!$C$4</f>
        <v>100000001</v>
      </c>
      <c r="B4429" s="153" t="s">
        <v>356</v>
      </c>
      <c r="C4429" s="11" t="s">
        <v>194</v>
      </c>
      <c r="D4429" s="89" t="str">
        <f t="shared" si="463"/>
        <v>chir_esth</v>
      </c>
      <c r="E4429" s="90">
        <f>HLOOKUP(D4429,Analytique_compte!$A$3:$S$4,2,FALSE)</f>
        <v>16</v>
      </c>
      <c r="F4429" s="90" t="str">
        <f t="shared" si="452"/>
        <v>Analytique_compte_PCC24_chir_esth</v>
      </c>
      <c r="G4429" s="154">
        <f t="shared" si="464"/>
        <v>0</v>
      </c>
    </row>
    <row r="4430" spans="1:7" ht="26.4" x14ac:dyDescent="0.25">
      <c r="A4430" s="153" t="str">
        <f>+Identification!$C$4</f>
        <v>100000001</v>
      </c>
      <c r="B4430" s="153" t="s">
        <v>356</v>
      </c>
      <c r="C4430" s="11" t="s">
        <v>195</v>
      </c>
      <c r="D4430" s="89" t="str">
        <f t="shared" si="463"/>
        <v>chir_esth</v>
      </c>
      <c r="E4430" s="90">
        <f>HLOOKUP(D4430,Analytique_compte!$A$3:$S$4,2,FALSE)</f>
        <v>16</v>
      </c>
      <c r="F4430" s="90" t="str">
        <f t="shared" si="452"/>
        <v>Analytique_compte_PCC25_chir_esth</v>
      </c>
      <c r="G4430" s="154">
        <f t="shared" si="464"/>
        <v>0</v>
      </c>
    </row>
    <row r="4431" spans="1:7" ht="26.4" x14ac:dyDescent="0.25">
      <c r="A4431" s="153" t="str">
        <f>+Identification!$C$4</f>
        <v>100000001</v>
      </c>
      <c r="B4431" s="153" t="s">
        <v>356</v>
      </c>
      <c r="C4431" s="11" t="s">
        <v>196</v>
      </c>
      <c r="D4431" s="89" t="str">
        <f t="shared" si="463"/>
        <v>chir_esth</v>
      </c>
      <c r="E4431" s="90">
        <f>HLOOKUP(D4431,Analytique_compte!$A$3:$S$4,2,FALSE)</f>
        <v>16</v>
      </c>
      <c r="F4431" s="90" t="str">
        <f t="shared" si="452"/>
        <v>Analytique_compte_PCC26_chir_esth</v>
      </c>
      <c r="G4431" s="154">
        <f t="shared" si="464"/>
        <v>0</v>
      </c>
    </row>
    <row r="4432" spans="1:7" ht="26.4" x14ac:dyDescent="0.25">
      <c r="A4432" s="153" t="str">
        <f>+Identification!$C$4</f>
        <v>100000001</v>
      </c>
      <c r="B4432" s="153" t="s">
        <v>356</v>
      </c>
      <c r="C4432" s="11" t="s">
        <v>197</v>
      </c>
      <c r="D4432" s="89" t="str">
        <f t="shared" si="463"/>
        <v>chir_esth</v>
      </c>
      <c r="E4432" s="90">
        <f>HLOOKUP(D4432,Analytique_compte!$A$3:$S$4,2,FALSE)</f>
        <v>16</v>
      </c>
      <c r="F4432" s="90" t="str">
        <f t="shared" si="452"/>
        <v>Analytique_compte_PCC27_chir_esth</v>
      </c>
      <c r="G4432" s="154">
        <f t="shared" si="464"/>
        <v>0</v>
      </c>
    </row>
    <row r="4433" spans="1:7" ht="26.4" x14ac:dyDescent="0.25">
      <c r="A4433" s="153" t="str">
        <f>+Identification!$C$4</f>
        <v>100000001</v>
      </c>
      <c r="B4433" s="153" t="s">
        <v>356</v>
      </c>
      <c r="C4433" s="11" t="s">
        <v>198</v>
      </c>
      <c r="D4433" s="89" t="str">
        <f t="shared" si="463"/>
        <v>chir_esth</v>
      </c>
      <c r="E4433" s="90">
        <f>HLOOKUP(D4433,Analytique_compte!$A$3:$S$4,2,FALSE)</f>
        <v>16</v>
      </c>
      <c r="F4433" s="90" t="str">
        <f t="shared" si="452"/>
        <v>Analytique_compte_PCC28_chir_esth</v>
      </c>
      <c r="G4433" s="154">
        <f t="shared" si="464"/>
        <v>0</v>
      </c>
    </row>
    <row r="4434" spans="1:7" ht="26.4" x14ac:dyDescent="0.25">
      <c r="A4434" s="153" t="str">
        <f>+Identification!$C$4</f>
        <v>100000001</v>
      </c>
      <c r="B4434" s="153" t="s">
        <v>356</v>
      </c>
      <c r="C4434" s="11" t="s">
        <v>199</v>
      </c>
      <c r="D4434" s="89" t="str">
        <f t="shared" si="463"/>
        <v>chir_esth</v>
      </c>
      <c r="E4434" s="90">
        <f>HLOOKUP(D4434,Analytique_compte!$A$3:$S$4,2,FALSE)</f>
        <v>16</v>
      </c>
      <c r="F4434" s="90" t="str">
        <f t="shared" si="452"/>
        <v>Analytique_compte_PCC29_chir_esth</v>
      </c>
      <c r="G4434" s="154">
        <f t="shared" si="464"/>
        <v>0</v>
      </c>
    </row>
    <row r="4435" spans="1:7" ht="26.4" x14ac:dyDescent="0.25">
      <c r="A4435" s="153" t="str">
        <f>+Identification!$C$4</f>
        <v>100000001</v>
      </c>
      <c r="B4435" s="153" t="s">
        <v>356</v>
      </c>
      <c r="C4435" s="11" t="s">
        <v>200</v>
      </c>
      <c r="D4435" s="89" t="str">
        <f t="shared" si="463"/>
        <v>chir_esth</v>
      </c>
      <c r="E4435" s="90">
        <f>HLOOKUP(D4435,Analytique_compte!$A$3:$S$4,2,FALSE)</f>
        <v>16</v>
      </c>
      <c r="F4435" s="90" t="str">
        <f t="shared" si="452"/>
        <v>Analytique_compte_PCC30_chir_esth</v>
      </c>
      <c r="G4435" s="154">
        <f t="shared" si="464"/>
        <v>0</v>
      </c>
    </row>
    <row r="4436" spans="1:7" ht="26.4" x14ac:dyDescent="0.25">
      <c r="A4436" s="153" t="str">
        <f>+Identification!$C$4</f>
        <v>100000001</v>
      </c>
      <c r="B4436" s="153" t="s">
        <v>356</v>
      </c>
      <c r="C4436" s="11" t="s">
        <v>201</v>
      </c>
      <c r="D4436" s="89" t="str">
        <f t="shared" si="463"/>
        <v>chir_esth</v>
      </c>
      <c r="E4436" s="90">
        <f>HLOOKUP(D4436,Analytique_compte!$A$3:$S$4,2,FALSE)</f>
        <v>16</v>
      </c>
      <c r="F4436" s="90" t="str">
        <f t="shared" si="452"/>
        <v>Analytique_compte_PCC31_chir_esth</v>
      </c>
      <c r="G4436" s="154">
        <f t="shared" si="464"/>
        <v>0</v>
      </c>
    </row>
    <row r="4437" spans="1:7" ht="26.4" x14ac:dyDescent="0.25">
      <c r="A4437" s="153" t="str">
        <f>+Identification!$C$4</f>
        <v>100000001</v>
      </c>
      <c r="B4437" s="153" t="s">
        <v>356</v>
      </c>
      <c r="C4437" s="11" t="s">
        <v>202</v>
      </c>
      <c r="D4437" s="89" t="str">
        <f t="shared" si="463"/>
        <v>chir_esth</v>
      </c>
      <c r="E4437" s="90">
        <f>HLOOKUP(D4437,Analytique_compte!$A$3:$S$4,2,FALSE)</f>
        <v>16</v>
      </c>
      <c r="F4437" s="90" t="str">
        <f t="shared" si="452"/>
        <v>Analytique_compte_PCC32_chir_esth</v>
      </c>
      <c r="G4437" s="154">
        <f t="shared" si="464"/>
        <v>0</v>
      </c>
    </row>
    <row r="4438" spans="1:7" ht="26.4" x14ac:dyDescent="0.25">
      <c r="A4438" s="153" t="str">
        <f>+Identification!$C$4</f>
        <v>100000001</v>
      </c>
      <c r="B4438" s="153" t="s">
        <v>356</v>
      </c>
      <c r="C4438" s="11" t="s">
        <v>203</v>
      </c>
      <c r="D4438" s="89" t="str">
        <f t="shared" si="463"/>
        <v>chir_esth</v>
      </c>
      <c r="E4438" s="90">
        <f>HLOOKUP(D4438,Analytique_compte!$A$3:$S$4,2,FALSE)</f>
        <v>16</v>
      </c>
      <c r="F4438" s="90" t="str">
        <f t="shared" si="452"/>
        <v>Analytique_compte_PCC33_chir_esth</v>
      </c>
      <c r="G4438" s="154">
        <f t="shared" si="464"/>
        <v>0</v>
      </c>
    </row>
    <row r="4439" spans="1:7" ht="26.4" x14ac:dyDescent="0.25">
      <c r="A4439" s="153" t="str">
        <f>+Identification!$C$4</f>
        <v>100000001</v>
      </c>
      <c r="B4439" s="153" t="s">
        <v>356</v>
      </c>
      <c r="C4439" s="11" t="s">
        <v>204</v>
      </c>
      <c r="D4439" s="89" t="str">
        <f t="shared" si="463"/>
        <v>chir_esth</v>
      </c>
      <c r="E4439" s="90">
        <f>HLOOKUP(D4439,Analytique_compte!$A$3:$S$4,2,FALSE)</f>
        <v>16</v>
      </c>
      <c r="F4439" s="90" t="str">
        <f t="shared" si="452"/>
        <v>Analytique_compte_PCC34_chir_esth</v>
      </c>
      <c r="G4439" s="154">
        <f t="shared" si="464"/>
        <v>0</v>
      </c>
    </row>
    <row r="4440" spans="1:7" ht="26.4" x14ac:dyDescent="0.25">
      <c r="A4440" s="153" t="str">
        <f>+Identification!$C$4</f>
        <v>100000001</v>
      </c>
      <c r="B4440" s="153" t="s">
        <v>356</v>
      </c>
      <c r="C4440" s="11" t="s">
        <v>205</v>
      </c>
      <c r="D4440" s="89" t="str">
        <f t="shared" si="463"/>
        <v>chir_esth</v>
      </c>
      <c r="E4440" s="90">
        <f>HLOOKUP(D4440,Analytique_compte!$A$3:$S$4,2,FALSE)</f>
        <v>16</v>
      </c>
      <c r="F4440" s="90" t="str">
        <f t="shared" si="452"/>
        <v>Analytique_compte_PCC35_chir_esth</v>
      </c>
      <c r="G4440" s="154">
        <f t="shared" si="464"/>
        <v>0</v>
      </c>
    </row>
    <row r="4441" spans="1:7" ht="26.4" x14ac:dyDescent="0.25">
      <c r="A4441" s="153" t="str">
        <f>+Identification!$C$4</f>
        <v>100000001</v>
      </c>
      <c r="B4441" s="153" t="s">
        <v>356</v>
      </c>
      <c r="C4441" s="11" t="s">
        <v>206</v>
      </c>
      <c r="D4441" s="89" t="str">
        <f t="shared" si="463"/>
        <v>chir_esth</v>
      </c>
      <c r="E4441" s="90">
        <f>HLOOKUP(D4441,Analytique_compte!$A$3:$S$4,2,FALSE)</f>
        <v>16</v>
      </c>
      <c r="F4441" s="90" t="str">
        <f t="shared" si="452"/>
        <v>Analytique_compte_PCC36_chir_esth</v>
      </c>
      <c r="G4441" s="154">
        <f t="shared" si="464"/>
        <v>0</v>
      </c>
    </row>
    <row r="4442" spans="1:7" ht="26.4" x14ac:dyDescent="0.25">
      <c r="A4442" s="153" t="str">
        <f>+Identification!$C$4</f>
        <v>100000001</v>
      </c>
      <c r="B4442" s="153" t="s">
        <v>356</v>
      </c>
      <c r="C4442" s="11" t="s">
        <v>207</v>
      </c>
      <c r="D4442" s="89" t="str">
        <f t="shared" si="463"/>
        <v>chir_esth</v>
      </c>
      <c r="E4442" s="90">
        <f>HLOOKUP(D4442,Analytique_compte!$A$3:$S$4,2,FALSE)</f>
        <v>16</v>
      </c>
      <c r="F4442" s="90" t="str">
        <f t="shared" si="452"/>
        <v>Analytique_compte_PCC37_chir_esth</v>
      </c>
      <c r="G4442" s="154">
        <f t="shared" si="464"/>
        <v>0</v>
      </c>
    </row>
    <row r="4443" spans="1:7" ht="26.4" x14ac:dyDescent="0.25">
      <c r="A4443" s="153" t="str">
        <f>+Identification!$C$4</f>
        <v>100000001</v>
      </c>
      <c r="B4443" s="153" t="s">
        <v>356</v>
      </c>
      <c r="C4443" s="11" t="s">
        <v>208</v>
      </c>
      <c r="D4443" s="89" t="str">
        <f t="shared" si="463"/>
        <v>chir_esth</v>
      </c>
      <c r="E4443" s="90">
        <f>HLOOKUP(D4443,Analytique_compte!$A$3:$S$4,2,FALSE)</f>
        <v>16</v>
      </c>
      <c r="F4443" s="90" t="str">
        <f t="shared" si="452"/>
        <v>Analytique_compte_PCC38_chir_esth</v>
      </c>
      <c r="G4443" s="154">
        <f t="shared" si="464"/>
        <v>0</v>
      </c>
    </row>
    <row r="4444" spans="1:7" ht="26.4" x14ac:dyDescent="0.25">
      <c r="A4444" s="153" t="str">
        <f>+Identification!$C$4</f>
        <v>100000001</v>
      </c>
      <c r="B4444" s="153" t="s">
        <v>356</v>
      </c>
      <c r="C4444" s="11" t="s">
        <v>209</v>
      </c>
      <c r="D4444" s="89" t="str">
        <f t="shared" si="463"/>
        <v>chir_esth</v>
      </c>
      <c r="E4444" s="90">
        <f>HLOOKUP(D4444,Analytique_compte!$A$3:$S$4,2,FALSE)</f>
        <v>16</v>
      </c>
      <c r="F4444" s="90" t="str">
        <f t="shared" si="452"/>
        <v>Analytique_compte_PCC39_chir_esth</v>
      </c>
      <c r="G4444" s="154">
        <f t="shared" si="464"/>
        <v>0</v>
      </c>
    </row>
    <row r="4445" spans="1:7" ht="26.4" x14ac:dyDescent="0.25">
      <c r="A4445" s="153" t="str">
        <f>+Identification!$C$4</f>
        <v>100000001</v>
      </c>
      <c r="B4445" s="153" t="s">
        <v>356</v>
      </c>
      <c r="C4445" s="11" t="s">
        <v>210</v>
      </c>
      <c r="D4445" s="89" t="str">
        <f t="shared" si="463"/>
        <v>chir_esth</v>
      </c>
      <c r="E4445" s="90">
        <f>HLOOKUP(D4445,Analytique_compte!$A$3:$S$4,2,FALSE)</f>
        <v>16</v>
      </c>
      <c r="F4445" s="90" t="str">
        <f t="shared" si="452"/>
        <v>Analytique_compte_PCC40_chir_esth</v>
      </c>
      <c r="G4445" s="154">
        <f t="shared" si="464"/>
        <v>0</v>
      </c>
    </row>
    <row r="4446" spans="1:7" ht="26.4" x14ac:dyDescent="0.25">
      <c r="A4446" s="153" t="str">
        <f>+Identification!$C$4</f>
        <v>100000001</v>
      </c>
      <c r="B4446" s="153" t="s">
        <v>356</v>
      </c>
      <c r="C4446" s="11" t="s">
        <v>211</v>
      </c>
      <c r="D4446" s="89" t="str">
        <f t="shared" si="463"/>
        <v>chir_esth</v>
      </c>
      <c r="E4446" s="90">
        <f>HLOOKUP(D4446,Analytique_compte!$A$3:$S$4,2,FALSE)</f>
        <v>16</v>
      </c>
      <c r="F4446" s="90" t="str">
        <f t="shared" si="452"/>
        <v>Analytique_compte_PCC41_chir_esth</v>
      </c>
      <c r="G4446" s="154">
        <f t="shared" si="464"/>
        <v>0</v>
      </c>
    </row>
    <row r="4447" spans="1:7" ht="26.4" x14ac:dyDescent="0.25">
      <c r="A4447" s="153" t="str">
        <f>+Identification!$C$4</f>
        <v>100000001</v>
      </c>
      <c r="B4447" s="153" t="s">
        <v>356</v>
      </c>
      <c r="C4447" s="11" t="s">
        <v>212</v>
      </c>
      <c r="D4447" s="89" t="str">
        <f t="shared" si="463"/>
        <v>chir_esth</v>
      </c>
      <c r="E4447" s="90">
        <f>HLOOKUP(D4447,Analytique_compte!$A$3:$S$4,2,FALSE)</f>
        <v>16</v>
      </c>
      <c r="F4447" s="90" t="str">
        <f t="shared" si="452"/>
        <v>Analytique_compte_PCC42_chir_esth</v>
      </c>
      <c r="G4447" s="154">
        <f t="shared" si="464"/>
        <v>0</v>
      </c>
    </row>
    <row r="4448" spans="1:7" ht="26.4" x14ac:dyDescent="0.25">
      <c r="A4448" s="153" t="str">
        <f>+Identification!$C$4</f>
        <v>100000001</v>
      </c>
      <c r="B4448" s="153" t="s">
        <v>356</v>
      </c>
      <c r="C4448" s="11" t="s">
        <v>213</v>
      </c>
      <c r="D4448" s="89" t="str">
        <f t="shared" si="463"/>
        <v>chir_esth</v>
      </c>
      <c r="E4448" s="90">
        <f>HLOOKUP(D4448,Analytique_compte!$A$3:$S$4,2,FALSE)</f>
        <v>16</v>
      </c>
      <c r="F4448" s="90" t="str">
        <f t="shared" si="452"/>
        <v>Analytique_compte_PCC43_chir_esth</v>
      </c>
      <c r="G4448" s="154">
        <f t="shared" si="464"/>
        <v>0</v>
      </c>
    </row>
    <row r="4449" spans="1:7" ht="26.4" x14ac:dyDescent="0.25">
      <c r="A4449" s="153" t="str">
        <f>+Identification!$C$4</f>
        <v>100000001</v>
      </c>
      <c r="B4449" s="153" t="s">
        <v>356</v>
      </c>
      <c r="C4449" s="11" t="s">
        <v>214</v>
      </c>
      <c r="D4449" s="89" t="str">
        <f t="shared" si="463"/>
        <v>chir_esth</v>
      </c>
      <c r="E4449" s="90">
        <f>HLOOKUP(D4449,Analytique_compte!$A$3:$S$4,2,FALSE)</f>
        <v>16</v>
      </c>
      <c r="F4449" s="90" t="str">
        <f t="shared" si="452"/>
        <v>Analytique_compte_PCC44_chir_esth</v>
      </c>
      <c r="G4449" s="154">
        <f t="shared" si="464"/>
        <v>0</v>
      </c>
    </row>
    <row r="4450" spans="1:7" ht="26.4" x14ac:dyDescent="0.25">
      <c r="A4450" s="153" t="str">
        <f>+Identification!$C$4</f>
        <v>100000001</v>
      </c>
      <c r="B4450" s="153" t="s">
        <v>356</v>
      </c>
      <c r="C4450" s="11" t="s">
        <v>215</v>
      </c>
      <c r="D4450" s="89" t="str">
        <f t="shared" si="463"/>
        <v>chir_esth</v>
      </c>
      <c r="E4450" s="90">
        <f>HLOOKUP(D4450,Analytique_compte!$A$3:$S$4,2,FALSE)</f>
        <v>16</v>
      </c>
      <c r="F4450" s="90" t="str">
        <f t="shared" si="452"/>
        <v>Analytique_compte_PCC45_chir_esth</v>
      </c>
      <c r="G4450" s="154">
        <f t="shared" si="464"/>
        <v>0</v>
      </c>
    </row>
    <row r="4451" spans="1:7" ht="26.4" x14ac:dyDescent="0.25">
      <c r="A4451" s="153" t="str">
        <f>+Identification!$C$4</f>
        <v>100000001</v>
      </c>
      <c r="B4451" s="153" t="s">
        <v>356</v>
      </c>
      <c r="C4451" s="11" t="s">
        <v>216</v>
      </c>
      <c r="D4451" s="89" t="str">
        <f t="shared" si="463"/>
        <v>chir_esth</v>
      </c>
      <c r="E4451" s="90">
        <f>HLOOKUP(D4451,Analytique_compte!$A$3:$S$4,2,FALSE)</f>
        <v>16</v>
      </c>
      <c r="F4451" s="90" t="str">
        <f t="shared" si="452"/>
        <v>Analytique_compte_PCC46_chir_esth</v>
      </c>
      <c r="G4451" s="154">
        <f t="shared" si="464"/>
        <v>0</v>
      </c>
    </row>
    <row r="4452" spans="1:7" ht="26.4" x14ac:dyDescent="0.25">
      <c r="A4452" s="153" t="str">
        <f>+Identification!$C$4</f>
        <v>100000001</v>
      </c>
      <c r="B4452" s="153" t="s">
        <v>356</v>
      </c>
      <c r="C4452" s="11" t="s">
        <v>217</v>
      </c>
      <c r="D4452" s="89" t="str">
        <f t="shared" si="463"/>
        <v>chir_esth</v>
      </c>
      <c r="E4452" s="90">
        <f>HLOOKUP(D4452,Analytique_compte!$A$3:$S$4,2,FALSE)</f>
        <v>16</v>
      </c>
      <c r="F4452" s="90" t="str">
        <f t="shared" si="452"/>
        <v>Analytique_compte_PCC47_chir_esth</v>
      </c>
      <c r="G4452" s="154">
        <f t="shared" si="464"/>
        <v>0</v>
      </c>
    </row>
    <row r="4453" spans="1:7" ht="26.4" x14ac:dyDescent="0.25">
      <c r="A4453" s="153" t="str">
        <f>+Identification!$C$4</f>
        <v>100000001</v>
      </c>
      <c r="B4453" s="153" t="s">
        <v>356</v>
      </c>
      <c r="C4453" s="11" t="s">
        <v>218</v>
      </c>
      <c r="D4453" s="89" t="str">
        <f t="shared" si="463"/>
        <v>chir_esth</v>
      </c>
      <c r="E4453" s="90">
        <f>HLOOKUP(D4453,Analytique_compte!$A$3:$S$4,2,FALSE)</f>
        <v>16</v>
      </c>
      <c r="F4453" s="90" t="str">
        <f t="shared" si="452"/>
        <v>Analytique_compte_PCC48_chir_esth</v>
      </c>
      <c r="G4453" s="154">
        <f t="shared" si="464"/>
        <v>0</v>
      </c>
    </row>
    <row r="4454" spans="1:7" ht="26.4" x14ac:dyDescent="0.25">
      <c r="A4454" s="153" t="str">
        <f>+Identification!$C$4</f>
        <v>100000001</v>
      </c>
      <c r="B4454" s="153" t="s">
        <v>356</v>
      </c>
      <c r="C4454" s="11" t="s">
        <v>219</v>
      </c>
      <c r="D4454" s="89" t="str">
        <f t="shared" si="463"/>
        <v>chir_esth</v>
      </c>
      <c r="E4454" s="90">
        <f>HLOOKUP(D4454,Analytique_compte!$A$3:$S$4,2,FALSE)</f>
        <v>16</v>
      </c>
      <c r="F4454" s="90" t="str">
        <f t="shared" si="452"/>
        <v>Analytique_compte_PCC49_chir_esth</v>
      </c>
      <c r="G4454" s="154">
        <f t="shared" si="464"/>
        <v>0</v>
      </c>
    </row>
    <row r="4455" spans="1:7" ht="26.4" x14ac:dyDescent="0.25">
      <c r="A4455" s="153" t="str">
        <f>+Identification!$C$4</f>
        <v>100000001</v>
      </c>
      <c r="B4455" s="153" t="s">
        <v>356</v>
      </c>
      <c r="C4455" s="11" t="s">
        <v>220</v>
      </c>
      <c r="D4455" s="89" t="str">
        <f t="shared" si="463"/>
        <v>chir_esth</v>
      </c>
      <c r="E4455" s="90">
        <f>HLOOKUP(D4455,Analytique_compte!$A$3:$S$4,2,FALSE)</f>
        <v>16</v>
      </c>
      <c r="F4455" s="90" t="str">
        <f t="shared" si="452"/>
        <v>Analytique_compte_PCC50_chir_esth</v>
      </c>
      <c r="G4455" s="154">
        <f t="shared" si="464"/>
        <v>0</v>
      </c>
    </row>
    <row r="4456" spans="1:7" ht="26.4" x14ac:dyDescent="0.25">
      <c r="A4456" s="153" t="str">
        <f>+Identification!$C$4</f>
        <v>100000001</v>
      </c>
      <c r="B4456" s="153" t="s">
        <v>356</v>
      </c>
      <c r="C4456" s="11" t="s">
        <v>221</v>
      </c>
      <c r="D4456" s="89" t="str">
        <f t="shared" si="463"/>
        <v>chir_esth</v>
      </c>
      <c r="E4456" s="90">
        <f>HLOOKUP(D4456,Analytique_compte!$A$3:$S$4,2,FALSE)</f>
        <v>16</v>
      </c>
      <c r="F4456" s="90" t="str">
        <f t="shared" si="452"/>
        <v>Analytique_compte_PCC51_chir_esth</v>
      </c>
      <c r="G4456" s="154">
        <f t="shared" si="464"/>
        <v>0</v>
      </c>
    </row>
    <row r="4457" spans="1:7" ht="26.4" x14ac:dyDescent="0.25">
      <c r="A4457" s="153" t="str">
        <f>+Identification!$C$4</f>
        <v>100000001</v>
      </c>
      <c r="B4457" s="153" t="s">
        <v>356</v>
      </c>
      <c r="C4457" s="11" t="s">
        <v>222</v>
      </c>
      <c r="D4457" s="89" t="str">
        <f t="shared" si="463"/>
        <v>chir_esth</v>
      </c>
      <c r="E4457" s="90">
        <f>HLOOKUP(D4457,Analytique_compte!$A$3:$S$4,2,FALSE)</f>
        <v>16</v>
      </c>
      <c r="F4457" s="90" t="str">
        <f t="shared" si="452"/>
        <v>Analytique_compte_PCC52_chir_esth</v>
      </c>
      <c r="G4457" s="154">
        <f t="shared" si="464"/>
        <v>0</v>
      </c>
    </row>
    <row r="4458" spans="1:7" ht="26.4" x14ac:dyDescent="0.25">
      <c r="A4458" s="153" t="str">
        <f>+Identification!$C$4</f>
        <v>100000001</v>
      </c>
      <c r="B4458" s="153" t="s">
        <v>356</v>
      </c>
      <c r="C4458" s="11" t="s">
        <v>223</v>
      </c>
      <c r="D4458" s="89" t="str">
        <f t="shared" si="463"/>
        <v>chir_esth</v>
      </c>
      <c r="E4458" s="90">
        <f>HLOOKUP(D4458,Analytique_compte!$A$3:$S$4,2,FALSE)</f>
        <v>16</v>
      </c>
      <c r="F4458" s="90" t="str">
        <f t="shared" ref="F4458:F4537" si="465">CONCATENATE(B4458,"_",C4458,"_",D4458)</f>
        <v>Analytique_compte_PCC53_chir_esth</v>
      </c>
      <c r="G4458" s="154">
        <f t="shared" si="464"/>
        <v>0</v>
      </c>
    </row>
    <row r="4459" spans="1:7" ht="26.4" x14ac:dyDescent="0.25">
      <c r="A4459" s="153" t="str">
        <f>+Identification!$C$4</f>
        <v>100000001</v>
      </c>
      <c r="B4459" s="153" t="s">
        <v>356</v>
      </c>
      <c r="C4459" s="11" t="s">
        <v>224</v>
      </c>
      <c r="D4459" s="89" t="str">
        <f t="shared" si="463"/>
        <v>chir_esth</v>
      </c>
      <c r="E4459" s="90">
        <f>HLOOKUP(D4459,Analytique_compte!$A$3:$S$4,2,FALSE)</f>
        <v>16</v>
      </c>
      <c r="F4459" s="90" t="str">
        <f t="shared" si="465"/>
        <v>Analytique_compte_PCC54_chir_esth</v>
      </c>
      <c r="G4459" s="154">
        <f t="shared" si="464"/>
        <v>0</v>
      </c>
    </row>
    <row r="4460" spans="1:7" ht="26.4" x14ac:dyDescent="0.25">
      <c r="A4460" s="153" t="str">
        <f>+Identification!$C$4</f>
        <v>100000001</v>
      </c>
      <c r="B4460" s="153" t="s">
        <v>356</v>
      </c>
      <c r="C4460" s="11" t="s">
        <v>225</v>
      </c>
      <c r="D4460" s="89" t="str">
        <f t="shared" si="463"/>
        <v>chir_esth</v>
      </c>
      <c r="E4460" s="90">
        <f>HLOOKUP(D4460,Analytique_compte!$A$3:$S$4,2,FALSE)</f>
        <v>16</v>
      </c>
      <c r="F4460" s="90" t="str">
        <f t="shared" si="465"/>
        <v>Analytique_compte_PCC55_chir_esth</v>
      </c>
      <c r="G4460" s="154">
        <f t="shared" si="464"/>
        <v>0</v>
      </c>
    </row>
    <row r="4461" spans="1:7" ht="26.4" x14ac:dyDescent="0.25">
      <c r="A4461" s="153" t="str">
        <f>+Identification!$C$4</f>
        <v>100000001</v>
      </c>
      <c r="B4461" s="153" t="s">
        <v>356</v>
      </c>
      <c r="C4461" s="11" t="s">
        <v>226</v>
      </c>
      <c r="D4461" s="89" t="str">
        <f t="shared" si="463"/>
        <v>chir_esth</v>
      </c>
      <c r="E4461" s="90">
        <f>HLOOKUP(D4461,Analytique_compte!$A$3:$S$4,2,FALSE)</f>
        <v>16</v>
      </c>
      <c r="F4461" s="90" t="str">
        <f t="shared" si="465"/>
        <v>Analytique_compte_PCC56_chir_esth</v>
      </c>
      <c r="G4461" s="154">
        <f t="shared" si="464"/>
        <v>0</v>
      </c>
    </row>
    <row r="4462" spans="1:7" ht="26.4" x14ac:dyDescent="0.25">
      <c r="A4462" s="153" t="str">
        <f>+Identification!$C$4</f>
        <v>100000001</v>
      </c>
      <c r="B4462" s="153" t="s">
        <v>356</v>
      </c>
      <c r="C4462" s="11" t="s">
        <v>227</v>
      </c>
      <c r="D4462" s="89" t="str">
        <f t="shared" si="463"/>
        <v>chir_esth</v>
      </c>
      <c r="E4462" s="90">
        <f>HLOOKUP(D4462,Analytique_compte!$A$3:$S$4,2,FALSE)</f>
        <v>16</v>
      </c>
      <c r="F4462" s="90" t="str">
        <f t="shared" si="465"/>
        <v>Analytique_compte_PCC57_chir_esth</v>
      </c>
      <c r="G4462" s="154">
        <f t="shared" si="464"/>
        <v>0</v>
      </c>
    </row>
    <row r="4463" spans="1:7" ht="26.4" x14ac:dyDescent="0.25">
      <c r="A4463" s="153" t="str">
        <f>+Identification!$C$4</f>
        <v>100000001</v>
      </c>
      <c r="B4463" s="153" t="s">
        <v>356</v>
      </c>
      <c r="C4463" s="11" t="s">
        <v>228</v>
      </c>
      <c r="D4463" s="89" t="str">
        <f t="shared" si="463"/>
        <v>chir_esth</v>
      </c>
      <c r="E4463" s="90">
        <f>HLOOKUP(D4463,Analytique_compte!$A$3:$S$4,2,FALSE)</f>
        <v>16</v>
      </c>
      <c r="F4463" s="90" t="str">
        <f t="shared" si="465"/>
        <v>Analytique_compte_PCC58_chir_esth</v>
      </c>
      <c r="G4463" s="154">
        <f t="shared" si="464"/>
        <v>0</v>
      </c>
    </row>
    <row r="4464" spans="1:7" ht="26.4" x14ac:dyDescent="0.25">
      <c r="A4464" s="153" t="str">
        <f>+Identification!$C$4</f>
        <v>100000001</v>
      </c>
      <c r="B4464" s="153" t="s">
        <v>356</v>
      </c>
      <c r="C4464" s="11" t="s">
        <v>229</v>
      </c>
      <c r="D4464" s="89" t="str">
        <f t="shared" si="463"/>
        <v>chir_esth</v>
      </c>
      <c r="E4464" s="90">
        <f>HLOOKUP(D4464,Analytique_compte!$A$3:$S$4,2,FALSE)</f>
        <v>16</v>
      </c>
      <c r="F4464" s="90" t="str">
        <f t="shared" si="465"/>
        <v>Analytique_compte_PCC59_chir_esth</v>
      </c>
      <c r="G4464" s="154">
        <f t="shared" si="464"/>
        <v>0</v>
      </c>
    </row>
    <row r="4465" spans="1:7" ht="26.4" x14ac:dyDescent="0.25">
      <c r="A4465" s="153" t="str">
        <f>+Identification!$C$4</f>
        <v>100000001</v>
      </c>
      <c r="B4465" s="153" t="s">
        <v>356</v>
      </c>
      <c r="C4465" s="11" t="s">
        <v>230</v>
      </c>
      <c r="D4465" s="89" t="str">
        <f t="shared" si="463"/>
        <v>chir_esth</v>
      </c>
      <c r="E4465" s="90">
        <f>HLOOKUP(D4465,Analytique_compte!$A$3:$S$4,2,FALSE)</f>
        <v>16</v>
      </c>
      <c r="F4465" s="90" t="str">
        <f t="shared" si="465"/>
        <v>Analytique_compte_PCC60_chir_esth</v>
      </c>
      <c r="G4465" s="154">
        <f t="shared" si="464"/>
        <v>0</v>
      </c>
    </row>
    <row r="4466" spans="1:7" ht="26.4" x14ac:dyDescent="0.25">
      <c r="A4466" s="153" t="str">
        <f>+Identification!$C$4</f>
        <v>100000001</v>
      </c>
      <c r="B4466" s="153" t="s">
        <v>356</v>
      </c>
      <c r="C4466" s="11" t="s">
        <v>231</v>
      </c>
      <c r="D4466" s="89" t="str">
        <f t="shared" si="463"/>
        <v>chir_esth</v>
      </c>
      <c r="E4466" s="90">
        <f>HLOOKUP(D4466,Analytique_compte!$A$3:$S$4,2,FALSE)</f>
        <v>16</v>
      </c>
      <c r="F4466" s="90" t="str">
        <f t="shared" si="465"/>
        <v>Analytique_compte_PCC61_chir_esth</v>
      </c>
      <c r="G4466" s="154">
        <f t="shared" si="464"/>
        <v>0</v>
      </c>
    </row>
    <row r="4467" spans="1:7" ht="26.4" x14ac:dyDescent="0.25">
      <c r="A4467" s="153" t="str">
        <f>+Identification!$C$4</f>
        <v>100000001</v>
      </c>
      <c r="B4467" s="153" t="s">
        <v>356</v>
      </c>
      <c r="C4467" s="11" t="s">
        <v>232</v>
      </c>
      <c r="D4467" s="89" t="str">
        <f t="shared" si="463"/>
        <v>chir_esth</v>
      </c>
      <c r="E4467" s="90">
        <f>HLOOKUP(D4467,Analytique_compte!$A$3:$S$4,2,FALSE)</f>
        <v>16</v>
      </c>
      <c r="F4467" s="90" t="str">
        <f t="shared" si="465"/>
        <v>Analytique_compte_PCC62_chir_esth</v>
      </c>
      <c r="G4467" s="154">
        <f t="shared" si="464"/>
        <v>0</v>
      </c>
    </row>
    <row r="4468" spans="1:7" ht="26.4" x14ac:dyDescent="0.25">
      <c r="A4468" s="153" t="str">
        <f>+Identification!$C$4</f>
        <v>100000001</v>
      </c>
      <c r="B4468" s="153" t="s">
        <v>356</v>
      </c>
      <c r="C4468" s="11" t="s">
        <v>233</v>
      </c>
      <c r="D4468" s="89" t="str">
        <f t="shared" si="463"/>
        <v>chir_esth</v>
      </c>
      <c r="E4468" s="90">
        <f>HLOOKUP(D4468,Analytique_compte!$A$3:$S$4,2,FALSE)</f>
        <v>16</v>
      </c>
      <c r="F4468" s="90" t="str">
        <f t="shared" si="465"/>
        <v>Analytique_compte_PCC63_chir_esth</v>
      </c>
      <c r="G4468" s="154">
        <f t="shared" si="464"/>
        <v>0</v>
      </c>
    </row>
    <row r="4469" spans="1:7" ht="26.4" x14ac:dyDescent="0.25">
      <c r="A4469" s="153" t="str">
        <f>+Identification!$C$4</f>
        <v>100000001</v>
      </c>
      <c r="B4469" s="153" t="s">
        <v>356</v>
      </c>
      <c r="C4469" s="11" t="s">
        <v>234</v>
      </c>
      <c r="D4469" s="89" t="str">
        <f t="shared" si="463"/>
        <v>chir_esth</v>
      </c>
      <c r="E4469" s="90">
        <f>HLOOKUP(D4469,Analytique_compte!$A$3:$S$4,2,FALSE)</f>
        <v>16</v>
      </c>
      <c r="F4469" s="90" t="str">
        <f t="shared" si="465"/>
        <v>Analytique_compte_PCC64_chir_esth</v>
      </c>
      <c r="G4469" s="154">
        <f t="shared" si="464"/>
        <v>0</v>
      </c>
    </row>
    <row r="4470" spans="1:7" ht="26.4" x14ac:dyDescent="0.25">
      <c r="A4470" s="153" t="str">
        <f>+Identification!$C$4</f>
        <v>100000001</v>
      </c>
      <c r="B4470" s="153" t="s">
        <v>356</v>
      </c>
      <c r="C4470" s="11" t="s">
        <v>235</v>
      </c>
      <c r="D4470" s="89" t="str">
        <f t="shared" si="463"/>
        <v>chir_esth</v>
      </c>
      <c r="E4470" s="90">
        <f>HLOOKUP(D4470,Analytique_compte!$A$3:$S$4,2,FALSE)</f>
        <v>16</v>
      </c>
      <c r="F4470" s="90" t="str">
        <f t="shared" si="465"/>
        <v>Analytique_compte_PCC65_chir_esth</v>
      </c>
      <c r="G4470" s="154">
        <f t="shared" si="464"/>
        <v>0</v>
      </c>
    </row>
    <row r="4471" spans="1:7" ht="26.4" x14ac:dyDescent="0.25">
      <c r="A4471" s="153" t="str">
        <f>+Identification!$C$4</f>
        <v>100000001</v>
      </c>
      <c r="B4471" s="153" t="s">
        <v>356</v>
      </c>
      <c r="C4471" s="11" t="s">
        <v>236</v>
      </c>
      <c r="D4471" s="89" t="str">
        <f t="shared" si="463"/>
        <v>chir_esth</v>
      </c>
      <c r="E4471" s="90">
        <f>HLOOKUP(D4471,Analytique_compte!$A$3:$S$4,2,FALSE)</f>
        <v>16</v>
      </c>
      <c r="F4471" s="90" t="str">
        <f t="shared" si="465"/>
        <v>Analytique_compte_PCC66_chir_esth</v>
      </c>
      <c r="G4471" s="154">
        <f t="shared" si="464"/>
        <v>0</v>
      </c>
    </row>
    <row r="4472" spans="1:7" ht="26.4" x14ac:dyDescent="0.25">
      <c r="A4472" s="153" t="str">
        <f>+Identification!$C$4</f>
        <v>100000001</v>
      </c>
      <c r="B4472" s="153" t="s">
        <v>356</v>
      </c>
      <c r="C4472" s="11" t="s">
        <v>237</v>
      </c>
      <c r="D4472" s="89" t="str">
        <f t="shared" ref="D4472:D4551" si="466">+D4471</f>
        <v>chir_esth</v>
      </c>
      <c r="E4472" s="90">
        <f>HLOOKUP(D4472,Analytique_compte!$A$3:$S$4,2,FALSE)</f>
        <v>16</v>
      </c>
      <c r="F4472" s="90" t="str">
        <f t="shared" si="465"/>
        <v>Analytique_compte_PCC67_chir_esth</v>
      </c>
      <c r="G4472" s="154">
        <f t="shared" si="464"/>
        <v>0</v>
      </c>
    </row>
    <row r="4473" spans="1:7" ht="26.4" x14ac:dyDescent="0.25">
      <c r="A4473" s="153" t="str">
        <f>+Identification!$C$4</f>
        <v>100000001</v>
      </c>
      <c r="B4473" s="153" t="s">
        <v>356</v>
      </c>
      <c r="C4473" s="11" t="s">
        <v>238</v>
      </c>
      <c r="D4473" s="89" t="str">
        <f t="shared" si="466"/>
        <v>chir_esth</v>
      </c>
      <c r="E4473" s="90">
        <f>HLOOKUP(D4473,Analytique_compte!$A$3:$S$4,2,FALSE)</f>
        <v>16</v>
      </c>
      <c r="F4473" s="90" t="str">
        <f t="shared" si="465"/>
        <v>Analytique_compte_PCC68_chir_esth</v>
      </c>
      <c r="G4473" s="154">
        <f t="shared" si="464"/>
        <v>0</v>
      </c>
    </row>
    <row r="4474" spans="1:7" ht="26.4" x14ac:dyDescent="0.25">
      <c r="A4474" s="153" t="str">
        <f>+Identification!$C$4</f>
        <v>100000001</v>
      </c>
      <c r="B4474" s="153" t="s">
        <v>356</v>
      </c>
      <c r="C4474" s="11" t="s">
        <v>239</v>
      </c>
      <c r="D4474" s="89" t="str">
        <f t="shared" si="466"/>
        <v>chir_esth</v>
      </c>
      <c r="E4474" s="90">
        <f>HLOOKUP(D4474,Analytique_compte!$A$3:$S$4,2,FALSE)</f>
        <v>16</v>
      </c>
      <c r="F4474" s="90" t="str">
        <f t="shared" si="465"/>
        <v>Analytique_compte_PCC69_chir_esth</v>
      </c>
      <c r="G4474" s="154">
        <f t="shared" si="464"/>
        <v>0</v>
      </c>
    </row>
    <row r="4475" spans="1:7" ht="26.4" x14ac:dyDescent="0.25">
      <c r="A4475" s="153" t="str">
        <f>+Identification!$C$4</f>
        <v>100000001</v>
      </c>
      <c r="B4475" s="153" t="s">
        <v>356</v>
      </c>
      <c r="C4475" s="11" t="s">
        <v>240</v>
      </c>
      <c r="D4475" s="89" t="str">
        <f t="shared" si="466"/>
        <v>chir_esth</v>
      </c>
      <c r="E4475" s="90">
        <f>HLOOKUP(D4475,Analytique_compte!$A$3:$S$4,2,FALSE)</f>
        <v>16</v>
      </c>
      <c r="F4475" s="90" t="str">
        <f t="shared" si="465"/>
        <v>Analytique_compte_PCC70_chir_esth</v>
      </c>
      <c r="G4475" s="154">
        <f t="shared" si="464"/>
        <v>0</v>
      </c>
    </row>
    <row r="4476" spans="1:7" ht="26.4" x14ac:dyDescent="0.25">
      <c r="A4476" s="153" t="str">
        <f>+Identification!$C$4</f>
        <v>100000001</v>
      </c>
      <c r="B4476" s="153" t="s">
        <v>356</v>
      </c>
      <c r="C4476" s="11" t="s">
        <v>241</v>
      </c>
      <c r="D4476" s="89" t="str">
        <f t="shared" si="466"/>
        <v>chir_esth</v>
      </c>
      <c r="E4476" s="90">
        <f>HLOOKUP(D4476,Analytique_compte!$A$3:$S$4,2,FALSE)</f>
        <v>16</v>
      </c>
      <c r="F4476" s="90" t="str">
        <f t="shared" si="465"/>
        <v>Analytique_compte_PCC71_chir_esth</v>
      </c>
      <c r="G4476" s="154">
        <f t="shared" ref="G4476:G4555" si="467">VLOOKUP(C4476,ana_compte,E4476,FALSE)</f>
        <v>0</v>
      </c>
    </row>
    <row r="4477" spans="1:7" ht="26.4" x14ac:dyDescent="0.25">
      <c r="A4477" s="153" t="str">
        <f>+Identification!$C$4</f>
        <v>100000001</v>
      </c>
      <c r="B4477" s="153" t="s">
        <v>356</v>
      </c>
      <c r="C4477" s="11" t="s">
        <v>242</v>
      </c>
      <c r="D4477" s="89" t="str">
        <f t="shared" si="466"/>
        <v>chir_esth</v>
      </c>
      <c r="E4477" s="90">
        <f>HLOOKUP(D4477,Analytique_compte!$A$3:$S$4,2,FALSE)</f>
        <v>16</v>
      </c>
      <c r="F4477" s="90" t="str">
        <f t="shared" si="465"/>
        <v>Analytique_compte_PCC72_chir_esth</v>
      </c>
      <c r="G4477" s="154">
        <f t="shared" si="467"/>
        <v>0</v>
      </c>
    </row>
    <row r="4478" spans="1:7" ht="26.4" x14ac:dyDescent="0.25">
      <c r="A4478" s="153" t="str">
        <f>+Identification!$C$4</f>
        <v>100000001</v>
      </c>
      <c r="B4478" s="153" t="s">
        <v>356</v>
      </c>
      <c r="C4478" s="11" t="s">
        <v>243</v>
      </c>
      <c r="D4478" s="89" t="str">
        <f t="shared" si="466"/>
        <v>chir_esth</v>
      </c>
      <c r="E4478" s="90">
        <f>HLOOKUP(D4478,Analytique_compte!$A$3:$S$4,2,FALSE)</f>
        <v>16</v>
      </c>
      <c r="F4478" s="90" t="str">
        <f t="shared" si="465"/>
        <v>Analytique_compte_PCC73_chir_esth</v>
      </c>
      <c r="G4478" s="154">
        <f t="shared" si="467"/>
        <v>0</v>
      </c>
    </row>
    <row r="4479" spans="1:7" ht="26.4" x14ac:dyDescent="0.25">
      <c r="A4479" s="153" t="str">
        <f>+Identification!$C$4</f>
        <v>100000001</v>
      </c>
      <c r="B4479" s="153" t="s">
        <v>356</v>
      </c>
      <c r="C4479" s="11" t="s">
        <v>244</v>
      </c>
      <c r="D4479" s="89" t="str">
        <f t="shared" si="466"/>
        <v>chir_esth</v>
      </c>
      <c r="E4479" s="90">
        <f>HLOOKUP(D4479,Analytique_compte!$A$3:$S$4,2,FALSE)</f>
        <v>16</v>
      </c>
      <c r="F4479" s="90" t="str">
        <f t="shared" si="465"/>
        <v>Analytique_compte_PCC74_chir_esth</v>
      </c>
      <c r="G4479" s="154">
        <f t="shared" si="467"/>
        <v>0</v>
      </c>
    </row>
    <row r="4480" spans="1:7" ht="26.4" x14ac:dyDescent="0.25">
      <c r="A4480" s="153" t="str">
        <f>+Identification!$C$4</f>
        <v>100000001</v>
      </c>
      <c r="B4480" s="153" t="s">
        <v>356</v>
      </c>
      <c r="C4480" s="11" t="s">
        <v>245</v>
      </c>
      <c r="D4480" s="89" t="str">
        <f t="shared" si="466"/>
        <v>chir_esth</v>
      </c>
      <c r="E4480" s="90">
        <f>HLOOKUP(D4480,Analytique_compte!$A$3:$S$4,2,FALSE)</f>
        <v>16</v>
      </c>
      <c r="F4480" s="90" t="str">
        <f t="shared" si="465"/>
        <v>Analytique_compte_PCC75_chir_esth</v>
      </c>
      <c r="G4480" s="154">
        <f t="shared" si="467"/>
        <v>0</v>
      </c>
    </row>
    <row r="4481" spans="1:7" ht="26.4" x14ac:dyDescent="0.25">
      <c r="A4481" s="153" t="str">
        <f>+Identification!$C$4</f>
        <v>100000001</v>
      </c>
      <c r="B4481" s="153" t="s">
        <v>356</v>
      </c>
      <c r="C4481" s="11" t="s">
        <v>246</v>
      </c>
      <c r="D4481" s="89" t="str">
        <f t="shared" si="466"/>
        <v>chir_esth</v>
      </c>
      <c r="E4481" s="90">
        <f>HLOOKUP(D4481,Analytique_compte!$A$3:$S$4,2,FALSE)</f>
        <v>16</v>
      </c>
      <c r="F4481" s="90" t="str">
        <f t="shared" si="465"/>
        <v>Analytique_compte_PCC76_chir_esth</v>
      </c>
      <c r="G4481" s="154">
        <f t="shared" si="467"/>
        <v>0</v>
      </c>
    </row>
    <row r="4482" spans="1:7" ht="26.4" x14ac:dyDescent="0.25">
      <c r="A4482" s="153" t="str">
        <f>+Identification!$C$4</f>
        <v>100000001</v>
      </c>
      <c r="B4482" s="153" t="s">
        <v>356</v>
      </c>
      <c r="C4482" s="11" t="s">
        <v>247</v>
      </c>
      <c r="D4482" s="89" t="str">
        <f t="shared" si="466"/>
        <v>chir_esth</v>
      </c>
      <c r="E4482" s="90">
        <f>HLOOKUP(D4482,Analytique_compte!$A$3:$S$4,2,FALSE)</f>
        <v>16</v>
      </c>
      <c r="F4482" s="90" t="str">
        <f t="shared" si="465"/>
        <v>Analytique_compte_PCC77_chir_esth</v>
      </c>
      <c r="G4482" s="154">
        <f t="shared" si="467"/>
        <v>0</v>
      </c>
    </row>
    <row r="4483" spans="1:7" ht="26.4" x14ac:dyDescent="0.25">
      <c r="A4483" s="153" t="str">
        <f>+Identification!$C$4</f>
        <v>100000001</v>
      </c>
      <c r="B4483" s="153" t="s">
        <v>356</v>
      </c>
      <c r="C4483" s="11" t="s">
        <v>248</v>
      </c>
      <c r="D4483" s="89" t="str">
        <f t="shared" si="466"/>
        <v>chir_esth</v>
      </c>
      <c r="E4483" s="90">
        <f>HLOOKUP(D4483,Analytique_compte!$A$3:$S$4,2,FALSE)</f>
        <v>16</v>
      </c>
      <c r="F4483" s="90" t="str">
        <f t="shared" si="465"/>
        <v>Analytique_compte_PCC78_chir_esth</v>
      </c>
      <c r="G4483" s="154">
        <f t="shared" si="467"/>
        <v>0</v>
      </c>
    </row>
    <row r="4484" spans="1:7" ht="26.4" x14ac:dyDescent="0.25">
      <c r="A4484" s="153" t="str">
        <f>+Identification!$C$4</f>
        <v>100000001</v>
      </c>
      <c r="B4484" s="153" t="s">
        <v>356</v>
      </c>
      <c r="C4484" s="11" t="s">
        <v>249</v>
      </c>
      <c r="D4484" s="89" t="str">
        <f t="shared" si="466"/>
        <v>chir_esth</v>
      </c>
      <c r="E4484" s="90">
        <f>HLOOKUP(D4484,Analytique_compte!$A$3:$S$4,2,FALSE)</f>
        <v>16</v>
      </c>
      <c r="F4484" s="90" t="str">
        <f t="shared" si="465"/>
        <v>Analytique_compte_PCC79_chir_esth</v>
      </c>
      <c r="G4484" s="154">
        <f t="shared" si="467"/>
        <v>0</v>
      </c>
    </row>
    <row r="4485" spans="1:7" ht="26.4" x14ac:dyDescent="0.25">
      <c r="A4485" s="153" t="str">
        <f>+Identification!$C$4</f>
        <v>100000001</v>
      </c>
      <c r="B4485" s="153" t="s">
        <v>356</v>
      </c>
      <c r="C4485" s="11" t="s">
        <v>250</v>
      </c>
      <c r="D4485" s="89" t="str">
        <f t="shared" si="466"/>
        <v>chir_esth</v>
      </c>
      <c r="E4485" s="90">
        <f>HLOOKUP(D4485,Analytique_compte!$A$3:$S$4,2,FALSE)</f>
        <v>16</v>
      </c>
      <c r="F4485" s="90" t="str">
        <f t="shared" si="465"/>
        <v>Analytique_compte_PCC80_chir_esth</v>
      </c>
      <c r="G4485" s="154">
        <f t="shared" si="467"/>
        <v>0</v>
      </c>
    </row>
    <row r="4486" spans="1:7" ht="26.4" x14ac:dyDescent="0.25">
      <c r="A4486" s="153" t="str">
        <f>+Identification!$C$4</f>
        <v>100000001</v>
      </c>
      <c r="B4486" s="153" t="s">
        <v>356</v>
      </c>
      <c r="C4486" s="11" t="s">
        <v>251</v>
      </c>
      <c r="D4486" s="89" t="str">
        <f t="shared" si="466"/>
        <v>chir_esth</v>
      </c>
      <c r="E4486" s="90">
        <f>HLOOKUP(D4486,Analytique_compte!$A$3:$S$4,2,FALSE)</f>
        <v>16</v>
      </c>
      <c r="F4486" s="90" t="str">
        <f t="shared" si="465"/>
        <v>Analytique_compte_PCC81_chir_esth</v>
      </c>
      <c r="G4486" s="154">
        <f t="shared" si="467"/>
        <v>0</v>
      </c>
    </row>
    <row r="4487" spans="1:7" ht="26.4" x14ac:dyDescent="0.25">
      <c r="A4487" s="153" t="str">
        <f>+Identification!$C$4</f>
        <v>100000001</v>
      </c>
      <c r="B4487" s="153" t="s">
        <v>356</v>
      </c>
      <c r="C4487" s="11" t="s">
        <v>252</v>
      </c>
      <c r="D4487" s="89" t="str">
        <f t="shared" si="466"/>
        <v>chir_esth</v>
      </c>
      <c r="E4487" s="90">
        <f>HLOOKUP(D4487,Analytique_compte!$A$3:$S$4,2,FALSE)</f>
        <v>16</v>
      </c>
      <c r="F4487" s="90" t="str">
        <f t="shared" si="465"/>
        <v>Analytique_compte_PCC82_chir_esth</v>
      </c>
      <c r="G4487" s="154">
        <f t="shared" si="467"/>
        <v>0</v>
      </c>
    </row>
    <row r="4488" spans="1:7" ht="26.4" x14ac:dyDescent="0.25">
      <c r="A4488" s="153" t="str">
        <f>+Identification!$C$4</f>
        <v>100000001</v>
      </c>
      <c r="B4488" s="153" t="s">
        <v>356</v>
      </c>
      <c r="C4488" s="11" t="s">
        <v>253</v>
      </c>
      <c r="D4488" s="89" t="str">
        <f t="shared" si="466"/>
        <v>chir_esth</v>
      </c>
      <c r="E4488" s="90">
        <f>HLOOKUP(D4488,Analytique_compte!$A$3:$S$4,2,FALSE)</f>
        <v>16</v>
      </c>
      <c r="F4488" s="90" t="str">
        <f t="shared" si="465"/>
        <v>Analytique_compte_PCC83_chir_esth</v>
      </c>
      <c r="G4488" s="154">
        <f t="shared" si="467"/>
        <v>0</v>
      </c>
    </row>
    <row r="4489" spans="1:7" ht="26.4" x14ac:dyDescent="0.25">
      <c r="A4489" s="153" t="str">
        <f>+Identification!$C$4</f>
        <v>100000001</v>
      </c>
      <c r="B4489" s="153" t="s">
        <v>356</v>
      </c>
      <c r="C4489" s="11" t="s">
        <v>254</v>
      </c>
      <c r="D4489" s="89" t="str">
        <f t="shared" si="466"/>
        <v>chir_esth</v>
      </c>
      <c r="E4489" s="90">
        <f>HLOOKUP(D4489,Analytique_compte!$A$3:$S$4,2,FALSE)</f>
        <v>16</v>
      </c>
      <c r="F4489" s="90" t="str">
        <f t="shared" si="465"/>
        <v>Analytique_compte_PCC84_chir_esth</v>
      </c>
      <c r="G4489" s="154">
        <f t="shared" si="467"/>
        <v>0</v>
      </c>
    </row>
    <row r="4490" spans="1:7" ht="26.4" x14ac:dyDescent="0.25">
      <c r="A4490" s="153" t="str">
        <f>+Identification!$C$4</f>
        <v>100000001</v>
      </c>
      <c r="B4490" s="153" t="s">
        <v>356</v>
      </c>
      <c r="C4490" s="11" t="s">
        <v>255</v>
      </c>
      <c r="D4490" s="89" t="str">
        <f t="shared" si="466"/>
        <v>chir_esth</v>
      </c>
      <c r="E4490" s="90">
        <f>HLOOKUP(D4490,Analytique_compte!$A$3:$S$4,2,FALSE)</f>
        <v>16</v>
      </c>
      <c r="F4490" s="90" t="str">
        <f t="shared" si="465"/>
        <v>Analytique_compte_PCC85_chir_esth</v>
      </c>
      <c r="G4490" s="154">
        <f t="shared" si="467"/>
        <v>0</v>
      </c>
    </row>
    <row r="4491" spans="1:7" ht="26.4" x14ac:dyDescent="0.25">
      <c r="A4491" s="153" t="str">
        <f>+Identification!$C$4</f>
        <v>100000001</v>
      </c>
      <c r="B4491" s="153" t="s">
        <v>356</v>
      </c>
      <c r="C4491" s="11" t="s">
        <v>256</v>
      </c>
      <c r="D4491" s="89" t="str">
        <f t="shared" si="466"/>
        <v>chir_esth</v>
      </c>
      <c r="E4491" s="90">
        <f>HLOOKUP(D4491,Analytique_compte!$A$3:$S$4,2,FALSE)</f>
        <v>16</v>
      </c>
      <c r="F4491" s="90" t="str">
        <f t="shared" si="465"/>
        <v>Analytique_compte_PCC86_chir_esth</v>
      </c>
      <c r="G4491" s="154">
        <f t="shared" si="467"/>
        <v>0</v>
      </c>
    </row>
    <row r="4492" spans="1:7" ht="26.4" x14ac:dyDescent="0.25">
      <c r="A4492" s="153" t="str">
        <f>+Identification!$C$4</f>
        <v>100000001</v>
      </c>
      <c r="B4492" s="153" t="s">
        <v>356</v>
      </c>
      <c r="C4492" s="11" t="s">
        <v>257</v>
      </c>
      <c r="D4492" s="89" t="str">
        <f t="shared" si="466"/>
        <v>chir_esth</v>
      </c>
      <c r="E4492" s="90">
        <f>HLOOKUP(D4492,Analytique_compte!$A$3:$S$4,2,FALSE)</f>
        <v>16</v>
      </c>
      <c r="F4492" s="90" t="str">
        <f t="shared" si="465"/>
        <v>Analytique_compte_PCC87_chir_esth</v>
      </c>
      <c r="G4492" s="154">
        <f t="shared" si="467"/>
        <v>0</v>
      </c>
    </row>
    <row r="4493" spans="1:7" ht="26.4" x14ac:dyDescent="0.25">
      <c r="A4493" s="153" t="str">
        <f>+Identification!$C$4</f>
        <v>100000001</v>
      </c>
      <c r="B4493" s="153" t="s">
        <v>356</v>
      </c>
      <c r="C4493" s="11" t="s">
        <v>258</v>
      </c>
      <c r="D4493" s="89" t="str">
        <f t="shared" si="466"/>
        <v>chir_esth</v>
      </c>
      <c r="E4493" s="90">
        <f>HLOOKUP(D4493,Analytique_compte!$A$3:$S$4,2,FALSE)</f>
        <v>16</v>
      </c>
      <c r="F4493" s="90" t="str">
        <f t="shared" si="465"/>
        <v>Analytique_compte_PCC88_chir_esth</v>
      </c>
      <c r="G4493" s="154">
        <f t="shared" si="467"/>
        <v>0</v>
      </c>
    </row>
    <row r="4494" spans="1:7" ht="26.4" x14ac:dyDescent="0.25">
      <c r="A4494" s="153" t="str">
        <f>+Identification!$C$4</f>
        <v>100000001</v>
      </c>
      <c r="B4494" s="153" t="s">
        <v>356</v>
      </c>
      <c r="C4494" s="11" t="s">
        <v>259</v>
      </c>
      <c r="D4494" s="89" t="str">
        <f t="shared" si="466"/>
        <v>chir_esth</v>
      </c>
      <c r="E4494" s="90">
        <f>HLOOKUP(D4494,Analytique_compte!$A$3:$S$4,2,FALSE)</f>
        <v>16</v>
      </c>
      <c r="F4494" s="90" t="str">
        <f t="shared" si="465"/>
        <v>Analytique_compte_PCC89_chir_esth</v>
      </c>
      <c r="G4494" s="154">
        <f t="shared" si="467"/>
        <v>0</v>
      </c>
    </row>
    <row r="4495" spans="1:7" ht="26.4" x14ac:dyDescent="0.25">
      <c r="A4495" s="153" t="str">
        <f>+Identification!$C$4</f>
        <v>100000001</v>
      </c>
      <c r="B4495" s="153" t="s">
        <v>356</v>
      </c>
      <c r="C4495" s="11" t="s">
        <v>260</v>
      </c>
      <c r="D4495" s="89" t="str">
        <f t="shared" si="466"/>
        <v>chir_esth</v>
      </c>
      <c r="E4495" s="90">
        <f>HLOOKUP(D4495,Analytique_compte!$A$3:$S$4,2,FALSE)</f>
        <v>16</v>
      </c>
      <c r="F4495" s="90" t="str">
        <f t="shared" si="465"/>
        <v>Analytique_compte_PCC90_chir_esth</v>
      </c>
      <c r="G4495" s="154">
        <f t="shared" si="467"/>
        <v>0</v>
      </c>
    </row>
    <row r="4496" spans="1:7" ht="26.4" x14ac:dyDescent="0.25">
      <c r="A4496" s="153" t="str">
        <f>+Identification!$C$4</f>
        <v>100000001</v>
      </c>
      <c r="B4496" s="153" t="s">
        <v>356</v>
      </c>
      <c r="C4496" s="11" t="s">
        <v>261</v>
      </c>
      <c r="D4496" s="89" t="str">
        <f t="shared" si="466"/>
        <v>chir_esth</v>
      </c>
      <c r="E4496" s="90">
        <f>HLOOKUP(D4496,Analytique_compte!$A$3:$S$4,2,FALSE)</f>
        <v>16</v>
      </c>
      <c r="F4496" s="90" t="str">
        <f t="shared" si="465"/>
        <v>Analytique_compte_PCC91_chir_esth</v>
      </c>
      <c r="G4496" s="154">
        <f t="shared" si="467"/>
        <v>0</v>
      </c>
    </row>
    <row r="4497" spans="1:7" ht="26.4" x14ac:dyDescent="0.25">
      <c r="A4497" s="153" t="str">
        <f>+Identification!$C$4</f>
        <v>100000001</v>
      </c>
      <c r="B4497" s="153" t="s">
        <v>356</v>
      </c>
      <c r="C4497" s="11" t="s">
        <v>262</v>
      </c>
      <c r="D4497" s="89" t="str">
        <f t="shared" si="466"/>
        <v>chir_esth</v>
      </c>
      <c r="E4497" s="90">
        <f>HLOOKUP(D4497,Analytique_compte!$A$3:$S$4,2,FALSE)</f>
        <v>16</v>
      </c>
      <c r="F4497" s="90" t="str">
        <f t="shared" si="465"/>
        <v>Analytique_compte_PCC92_chir_esth</v>
      </c>
      <c r="G4497" s="154">
        <f t="shared" si="467"/>
        <v>0</v>
      </c>
    </row>
    <row r="4498" spans="1:7" ht="26.4" x14ac:dyDescent="0.25">
      <c r="A4498" s="153" t="str">
        <f>+Identification!$C$4</f>
        <v>100000001</v>
      </c>
      <c r="B4498" s="153" t="s">
        <v>356</v>
      </c>
      <c r="C4498" s="11" t="s">
        <v>263</v>
      </c>
      <c r="D4498" s="89" t="str">
        <f t="shared" si="466"/>
        <v>chir_esth</v>
      </c>
      <c r="E4498" s="90">
        <f>HLOOKUP(D4498,Analytique_compte!$A$3:$S$4,2,FALSE)</f>
        <v>16</v>
      </c>
      <c r="F4498" s="90" t="str">
        <f t="shared" si="465"/>
        <v>Analytique_compte_PCC93_chir_esth</v>
      </c>
      <c r="G4498" s="154">
        <f t="shared" si="467"/>
        <v>0</v>
      </c>
    </row>
    <row r="4499" spans="1:7" ht="26.4" x14ac:dyDescent="0.25">
      <c r="A4499" s="153" t="str">
        <f>+Identification!$C$4</f>
        <v>100000001</v>
      </c>
      <c r="B4499" s="153" t="s">
        <v>356</v>
      </c>
      <c r="C4499" s="11" t="s">
        <v>264</v>
      </c>
      <c r="D4499" s="89" t="str">
        <f t="shared" si="466"/>
        <v>chir_esth</v>
      </c>
      <c r="E4499" s="90">
        <f>HLOOKUP(D4499,Analytique_compte!$A$3:$S$4,2,FALSE)</f>
        <v>16</v>
      </c>
      <c r="F4499" s="90" t="str">
        <f t="shared" ref="F4499:F4508" si="468">CONCATENATE(B4499,"_",C4499,"_",D4499)</f>
        <v>Analytique_compte_PCC94_chir_esth</v>
      </c>
      <c r="G4499" s="154">
        <f t="shared" ref="G4499:G4508" si="469">VLOOKUP(C4499,ana_compte,E4499,FALSE)</f>
        <v>0</v>
      </c>
    </row>
    <row r="4500" spans="1:7" ht="26.4" x14ac:dyDescent="0.25">
      <c r="A4500" s="153" t="str">
        <f>+Identification!$C$4</f>
        <v>100000001</v>
      </c>
      <c r="B4500" s="153" t="s">
        <v>356</v>
      </c>
      <c r="C4500" s="11" t="s">
        <v>435</v>
      </c>
      <c r="D4500" s="89" t="str">
        <f t="shared" si="466"/>
        <v>chir_esth</v>
      </c>
      <c r="E4500" s="90">
        <f>HLOOKUP(D4500,Analytique_compte!$A$3:$S$4,2,FALSE)</f>
        <v>16</v>
      </c>
      <c r="F4500" s="90" t="str">
        <f t="shared" si="468"/>
        <v>Analytique_compte_PCC95_chir_esth</v>
      </c>
      <c r="G4500" s="154">
        <f t="shared" si="469"/>
        <v>0</v>
      </c>
    </row>
    <row r="4501" spans="1:7" ht="26.4" x14ac:dyDescent="0.25">
      <c r="A4501" s="153" t="str">
        <f>+Identification!$C$4</f>
        <v>100000001</v>
      </c>
      <c r="B4501" s="153" t="s">
        <v>356</v>
      </c>
      <c r="C4501" s="11" t="s">
        <v>436</v>
      </c>
      <c r="D4501" s="89" t="str">
        <f t="shared" si="466"/>
        <v>chir_esth</v>
      </c>
      <c r="E4501" s="90">
        <f>HLOOKUP(D4501,Analytique_compte!$A$3:$S$4,2,FALSE)</f>
        <v>16</v>
      </c>
      <c r="F4501" s="90" t="str">
        <f t="shared" si="468"/>
        <v>Analytique_compte_PCC96_chir_esth</v>
      </c>
      <c r="G4501" s="154">
        <f t="shared" si="469"/>
        <v>0</v>
      </c>
    </row>
    <row r="4502" spans="1:7" ht="26.4" x14ac:dyDescent="0.25">
      <c r="A4502" s="153" t="str">
        <f>+Identification!$C$4</f>
        <v>100000001</v>
      </c>
      <c r="B4502" s="153" t="s">
        <v>356</v>
      </c>
      <c r="C4502" s="11" t="s">
        <v>437</v>
      </c>
      <c r="D4502" s="89" t="str">
        <f t="shared" si="466"/>
        <v>chir_esth</v>
      </c>
      <c r="E4502" s="90">
        <f>HLOOKUP(D4502,Analytique_compte!$A$3:$S$4,2,FALSE)</f>
        <v>16</v>
      </c>
      <c r="F4502" s="90" t="str">
        <f t="shared" si="468"/>
        <v>Analytique_compte_PCC97_chir_esth</v>
      </c>
      <c r="G4502" s="154">
        <f t="shared" si="469"/>
        <v>0</v>
      </c>
    </row>
    <row r="4503" spans="1:7" ht="26.4" x14ac:dyDescent="0.25">
      <c r="A4503" s="153" t="str">
        <f>+Identification!$C$4</f>
        <v>100000001</v>
      </c>
      <c r="B4503" s="153" t="s">
        <v>356</v>
      </c>
      <c r="C4503" s="11" t="s">
        <v>438</v>
      </c>
      <c r="D4503" s="89" t="str">
        <f t="shared" si="466"/>
        <v>chir_esth</v>
      </c>
      <c r="E4503" s="90">
        <f>HLOOKUP(D4503,Analytique_compte!$A$3:$S$4,2,FALSE)</f>
        <v>16</v>
      </c>
      <c r="F4503" s="90" t="str">
        <f t="shared" si="468"/>
        <v>Analytique_compte_PCC98_chir_esth</v>
      </c>
      <c r="G4503" s="154">
        <f t="shared" si="469"/>
        <v>0</v>
      </c>
    </row>
    <row r="4504" spans="1:7" ht="26.4" x14ac:dyDescent="0.25">
      <c r="A4504" s="153" t="str">
        <f>+Identification!$C$4</f>
        <v>100000001</v>
      </c>
      <c r="B4504" s="153" t="s">
        <v>356</v>
      </c>
      <c r="C4504" s="11" t="s">
        <v>439</v>
      </c>
      <c r="D4504" s="89" t="str">
        <f t="shared" si="466"/>
        <v>chir_esth</v>
      </c>
      <c r="E4504" s="90">
        <f>HLOOKUP(D4504,Analytique_compte!$A$3:$S$4,2,FALSE)</f>
        <v>16</v>
      </c>
      <c r="F4504" s="90" t="str">
        <f t="shared" si="468"/>
        <v>Analytique_compte_PCC99_chir_esth</v>
      </c>
      <c r="G4504" s="154">
        <f t="shared" si="469"/>
        <v>0</v>
      </c>
    </row>
    <row r="4505" spans="1:7" ht="26.4" x14ac:dyDescent="0.25">
      <c r="A4505" s="153" t="str">
        <f>+Identification!$C$4</f>
        <v>100000001</v>
      </c>
      <c r="B4505" s="153" t="s">
        <v>356</v>
      </c>
      <c r="C4505" s="11" t="s">
        <v>440</v>
      </c>
      <c r="D4505" s="89" t="str">
        <f t="shared" si="466"/>
        <v>chir_esth</v>
      </c>
      <c r="E4505" s="90">
        <f>HLOOKUP(D4505,Analytique_compte!$A$3:$S$4,2,FALSE)</f>
        <v>16</v>
      </c>
      <c r="F4505" s="90" t="str">
        <f t="shared" si="468"/>
        <v>Analytique_compte_PCC100_chir_esth</v>
      </c>
      <c r="G4505" s="154">
        <f t="shared" si="469"/>
        <v>0</v>
      </c>
    </row>
    <row r="4506" spans="1:7" ht="26.4" x14ac:dyDescent="0.25">
      <c r="A4506" s="153" t="str">
        <f>+Identification!$C$4</f>
        <v>100000001</v>
      </c>
      <c r="B4506" s="153" t="s">
        <v>356</v>
      </c>
      <c r="C4506" s="11" t="s">
        <v>441</v>
      </c>
      <c r="D4506" s="89" t="str">
        <f t="shared" si="466"/>
        <v>chir_esth</v>
      </c>
      <c r="E4506" s="90">
        <f>HLOOKUP(D4506,Analytique_compte!$A$3:$S$4,2,FALSE)</f>
        <v>16</v>
      </c>
      <c r="F4506" s="90" t="str">
        <f t="shared" si="468"/>
        <v>Analytique_compte_PCC101_chir_esth</v>
      </c>
      <c r="G4506" s="154">
        <f t="shared" si="469"/>
        <v>0</v>
      </c>
    </row>
    <row r="4507" spans="1:7" ht="26.4" x14ac:dyDescent="0.25">
      <c r="A4507" s="153" t="str">
        <f>+Identification!$C$4</f>
        <v>100000001</v>
      </c>
      <c r="B4507" s="153" t="s">
        <v>356</v>
      </c>
      <c r="C4507" s="11" t="s">
        <v>442</v>
      </c>
      <c r="D4507" s="89" t="str">
        <f t="shared" si="466"/>
        <v>chir_esth</v>
      </c>
      <c r="E4507" s="90">
        <f>HLOOKUP(D4507,Analytique_compte!$A$3:$S$4,2,FALSE)</f>
        <v>16</v>
      </c>
      <c r="F4507" s="90" t="str">
        <f t="shared" si="468"/>
        <v>Analytique_compte_PCC102_chir_esth</v>
      </c>
      <c r="G4507" s="154">
        <f t="shared" si="469"/>
        <v>0</v>
      </c>
    </row>
    <row r="4508" spans="1:7" ht="26.4" x14ac:dyDescent="0.25">
      <c r="A4508" s="153" t="str">
        <f>+Identification!$C$4</f>
        <v>100000001</v>
      </c>
      <c r="B4508" s="153" t="s">
        <v>356</v>
      </c>
      <c r="C4508" s="11" t="s">
        <v>443</v>
      </c>
      <c r="D4508" s="89" t="str">
        <f t="shared" si="466"/>
        <v>chir_esth</v>
      </c>
      <c r="E4508" s="90">
        <f>HLOOKUP(D4508,Analytique_compte!$A$3:$S$4,2,FALSE)</f>
        <v>16</v>
      </c>
      <c r="F4508" s="90" t="str">
        <f t="shared" si="468"/>
        <v>Analytique_compte_PCC103_chir_esth</v>
      </c>
      <c r="G4508" s="154">
        <f t="shared" si="469"/>
        <v>0</v>
      </c>
    </row>
    <row r="4509" spans="1:7" ht="26.4" x14ac:dyDescent="0.25">
      <c r="A4509" s="153" t="str">
        <f>+Identification!$C$4</f>
        <v>100000001</v>
      </c>
      <c r="B4509" s="153" t="s">
        <v>356</v>
      </c>
      <c r="C4509" s="11" t="s">
        <v>444</v>
      </c>
      <c r="D4509" s="89" t="str">
        <f t="shared" si="466"/>
        <v>chir_esth</v>
      </c>
      <c r="E4509" s="90">
        <f>HLOOKUP(D4509,Analytique_compte!$A$3:$S$4,2,FALSE)</f>
        <v>16</v>
      </c>
      <c r="F4509" s="90" t="str">
        <f t="shared" ref="F4509:F4514" si="470">CONCATENATE(B4509,"_",C4509,"_",D4509)</f>
        <v>Analytique_compte_PCC104_chir_esth</v>
      </c>
      <c r="G4509" s="154">
        <f t="shared" ref="G4509:G4514" si="471">VLOOKUP(C4509,ana_compte,E4509,FALSE)</f>
        <v>0</v>
      </c>
    </row>
    <row r="4510" spans="1:7" ht="26.4" x14ac:dyDescent="0.25">
      <c r="A4510" s="153" t="str">
        <f>+Identification!$C$4</f>
        <v>100000001</v>
      </c>
      <c r="B4510" s="153" t="s">
        <v>356</v>
      </c>
      <c r="C4510" s="11" t="s">
        <v>659</v>
      </c>
      <c r="D4510" s="89" t="str">
        <f t="shared" si="466"/>
        <v>chir_esth</v>
      </c>
      <c r="E4510" s="90">
        <f>HLOOKUP(D4510,Analytique_compte!$A$3:$S$4,2,FALSE)</f>
        <v>16</v>
      </c>
      <c r="F4510" s="90" t="str">
        <f t="shared" si="470"/>
        <v>Analytique_compte_PCC105_chir_esth</v>
      </c>
      <c r="G4510" s="154">
        <f t="shared" si="471"/>
        <v>0</v>
      </c>
    </row>
    <row r="4511" spans="1:7" ht="26.4" x14ac:dyDescent="0.25">
      <c r="A4511" s="153" t="str">
        <f>+Identification!$C$4</f>
        <v>100000001</v>
      </c>
      <c r="B4511" s="153" t="s">
        <v>356</v>
      </c>
      <c r="C4511" s="11" t="s">
        <v>660</v>
      </c>
      <c r="D4511" s="89" t="str">
        <f t="shared" si="466"/>
        <v>chir_esth</v>
      </c>
      <c r="E4511" s="90">
        <f>HLOOKUP(D4511,Analytique_compte!$A$3:$S$4,2,FALSE)</f>
        <v>16</v>
      </c>
      <c r="F4511" s="90" t="str">
        <f t="shared" si="470"/>
        <v>Analytique_compte_PCC106_chir_esth</v>
      </c>
      <c r="G4511" s="154">
        <f t="shared" si="471"/>
        <v>0</v>
      </c>
    </row>
    <row r="4512" spans="1:7" ht="26.4" x14ac:dyDescent="0.25">
      <c r="A4512" s="153" t="str">
        <f>+Identification!$C$4</f>
        <v>100000001</v>
      </c>
      <c r="B4512" s="153" t="s">
        <v>356</v>
      </c>
      <c r="C4512" s="11" t="s">
        <v>661</v>
      </c>
      <c r="D4512" s="89" t="str">
        <f t="shared" si="466"/>
        <v>chir_esth</v>
      </c>
      <c r="E4512" s="90">
        <f>HLOOKUP(D4512,Analytique_compte!$A$3:$S$4,2,FALSE)</f>
        <v>16</v>
      </c>
      <c r="F4512" s="90" t="str">
        <f t="shared" si="470"/>
        <v>Analytique_compte_PCC107_chir_esth</v>
      </c>
      <c r="G4512" s="154">
        <f t="shared" si="471"/>
        <v>0</v>
      </c>
    </row>
    <row r="4513" spans="1:7" ht="26.4" x14ac:dyDescent="0.25">
      <c r="A4513" s="153" t="str">
        <f>+Identification!$C$4</f>
        <v>100000001</v>
      </c>
      <c r="B4513" s="153" t="s">
        <v>356</v>
      </c>
      <c r="C4513" s="11" t="s">
        <v>662</v>
      </c>
      <c r="D4513" s="89" t="str">
        <f t="shared" si="466"/>
        <v>chir_esth</v>
      </c>
      <c r="E4513" s="90">
        <f>HLOOKUP(D4513,Analytique_compte!$A$3:$S$4,2,FALSE)</f>
        <v>16</v>
      </c>
      <c r="F4513" s="90" t="str">
        <f t="shared" si="470"/>
        <v>Analytique_compte_PCC108_chir_esth</v>
      </c>
      <c r="G4513" s="154">
        <f t="shared" si="471"/>
        <v>0</v>
      </c>
    </row>
    <row r="4514" spans="1:7" ht="26.4" x14ac:dyDescent="0.25">
      <c r="A4514" s="153" t="str">
        <f>+Identification!$C$4</f>
        <v>100000001</v>
      </c>
      <c r="B4514" s="153" t="s">
        <v>356</v>
      </c>
      <c r="C4514" s="11" t="s">
        <v>663</v>
      </c>
      <c r="D4514" s="89" t="str">
        <f t="shared" si="466"/>
        <v>chir_esth</v>
      </c>
      <c r="E4514" s="90">
        <f>HLOOKUP(D4514,Analytique_compte!$A$3:$S$4,2,FALSE)</f>
        <v>16</v>
      </c>
      <c r="F4514" s="90" t="str">
        <f t="shared" si="470"/>
        <v>Analytique_compte_PCC109_chir_esth</v>
      </c>
      <c r="G4514" s="154">
        <f t="shared" si="471"/>
        <v>0</v>
      </c>
    </row>
    <row r="4515" spans="1:7" ht="26.4" x14ac:dyDescent="0.25">
      <c r="A4515" s="153" t="str">
        <f>+Identification!$C$4</f>
        <v>100000001</v>
      </c>
      <c r="B4515" s="153" t="s">
        <v>356</v>
      </c>
      <c r="C4515" s="11" t="s">
        <v>265</v>
      </c>
      <c r="D4515" s="89" t="str">
        <f>+D4498</f>
        <v>chir_esth</v>
      </c>
      <c r="E4515" s="90">
        <f>HLOOKUP(D4515,Analytique_compte!$A$3:$S$4,2,FALSE)</f>
        <v>16</v>
      </c>
      <c r="F4515" s="90" t="str">
        <f t="shared" si="465"/>
        <v>Analytique_compte_pcctot_chir_esth</v>
      </c>
      <c r="G4515" s="154">
        <f t="shared" si="467"/>
        <v>0</v>
      </c>
    </row>
    <row r="4516" spans="1:7" ht="26.4" x14ac:dyDescent="0.25">
      <c r="A4516" s="153" t="str">
        <f>+Identification!$C$4</f>
        <v>100000001</v>
      </c>
      <c r="B4516" s="153" t="s">
        <v>356</v>
      </c>
      <c r="C4516" s="48" t="s">
        <v>92</v>
      </c>
      <c r="D4516" s="89" t="str">
        <f t="shared" si="466"/>
        <v>chir_esth</v>
      </c>
      <c r="E4516" s="90">
        <f>HLOOKUP(D4516,Analytique_compte!$A$3:$S$4,2,FALSE)</f>
        <v>16</v>
      </c>
      <c r="F4516" s="90" t="str">
        <f t="shared" si="465"/>
        <v>Analytique_compte_PCP1_chir_esth</v>
      </c>
      <c r="G4516" s="154">
        <f t="shared" si="467"/>
        <v>0</v>
      </c>
    </row>
    <row r="4517" spans="1:7" ht="26.4" x14ac:dyDescent="0.25">
      <c r="A4517" s="153" t="str">
        <f>+Identification!$C$4</f>
        <v>100000001</v>
      </c>
      <c r="B4517" s="153" t="s">
        <v>356</v>
      </c>
      <c r="C4517" s="48" t="s">
        <v>93</v>
      </c>
      <c r="D4517" s="89" t="str">
        <f t="shared" si="466"/>
        <v>chir_esth</v>
      </c>
      <c r="E4517" s="90">
        <f>HLOOKUP(D4517,Analytique_compte!$A$3:$S$4,2,FALSE)</f>
        <v>16</v>
      </c>
      <c r="F4517" s="90" t="str">
        <f t="shared" si="465"/>
        <v>Analytique_compte_PCP2_chir_esth</v>
      </c>
      <c r="G4517" s="154">
        <f t="shared" si="467"/>
        <v>0</v>
      </c>
    </row>
    <row r="4518" spans="1:7" ht="26.4" x14ac:dyDescent="0.25">
      <c r="A4518" s="153" t="str">
        <f>+Identification!$C$4</f>
        <v>100000001</v>
      </c>
      <c r="B4518" s="153" t="s">
        <v>356</v>
      </c>
      <c r="C4518" s="48" t="s">
        <v>94</v>
      </c>
      <c r="D4518" s="89" t="str">
        <f t="shared" si="466"/>
        <v>chir_esth</v>
      </c>
      <c r="E4518" s="90">
        <f>HLOOKUP(D4518,Analytique_compte!$A$3:$S$4,2,FALSE)</f>
        <v>16</v>
      </c>
      <c r="F4518" s="90" t="str">
        <f t="shared" si="465"/>
        <v>Analytique_compte_PCP3_chir_esth</v>
      </c>
      <c r="G4518" s="154">
        <f t="shared" si="467"/>
        <v>0</v>
      </c>
    </row>
    <row r="4519" spans="1:7" ht="26.4" x14ac:dyDescent="0.25">
      <c r="A4519" s="153" t="str">
        <f>+Identification!$C$4</f>
        <v>100000001</v>
      </c>
      <c r="B4519" s="153" t="s">
        <v>356</v>
      </c>
      <c r="C4519" s="48" t="s">
        <v>95</v>
      </c>
      <c r="D4519" s="89" t="str">
        <f t="shared" si="466"/>
        <v>chir_esth</v>
      </c>
      <c r="E4519" s="90">
        <f>HLOOKUP(D4519,Analytique_compte!$A$3:$S$4,2,FALSE)</f>
        <v>16</v>
      </c>
      <c r="F4519" s="90" t="str">
        <f t="shared" si="465"/>
        <v>Analytique_compte_PCP4_chir_esth</v>
      </c>
      <c r="G4519" s="154">
        <f t="shared" si="467"/>
        <v>0</v>
      </c>
    </row>
    <row r="4520" spans="1:7" ht="26.4" x14ac:dyDescent="0.25">
      <c r="A4520" s="153" t="str">
        <f>+Identification!$C$4</f>
        <v>100000001</v>
      </c>
      <c r="B4520" s="153" t="s">
        <v>356</v>
      </c>
      <c r="C4520" s="48" t="s">
        <v>96</v>
      </c>
      <c r="D4520" s="89" t="str">
        <f t="shared" si="466"/>
        <v>chir_esth</v>
      </c>
      <c r="E4520" s="90">
        <f>HLOOKUP(D4520,Analytique_compte!$A$3:$S$4,2,FALSE)</f>
        <v>16</v>
      </c>
      <c r="F4520" s="90" t="str">
        <f t="shared" si="465"/>
        <v>Analytique_compte_PCP5_chir_esth</v>
      </c>
      <c r="G4520" s="154">
        <f t="shared" si="467"/>
        <v>0</v>
      </c>
    </row>
    <row r="4521" spans="1:7" ht="26.4" x14ac:dyDescent="0.25">
      <c r="A4521" s="153" t="str">
        <f>+Identification!$C$4</f>
        <v>100000001</v>
      </c>
      <c r="B4521" s="153" t="s">
        <v>356</v>
      </c>
      <c r="C4521" s="48" t="s">
        <v>97</v>
      </c>
      <c r="D4521" s="89" t="str">
        <f t="shared" si="466"/>
        <v>chir_esth</v>
      </c>
      <c r="E4521" s="90">
        <f>HLOOKUP(D4521,Analytique_compte!$A$3:$S$4,2,FALSE)</f>
        <v>16</v>
      </c>
      <c r="F4521" s="90" t="str">
        <f t="shared" si="465"/>
        <v>Analytique_compte_PCP6_chir_esth</v>
      </c>
      <c r="G4521" s="154">
        <f t="shared" si="467"/>
        <v>0</v>
      </c>
    </row>
    <row r="4522" spans="1:7" ht="26.4" x14ac:dyDescent="0.25">
      <c r="A4522" s="153" t="str">
        <f>+Identification!$C$4</f>
        <v>100000001</v>
      </c>
      <c r="B4522" s="153" t="s">
        <v>356</v>
      </c>
      <c r="C4522" s="48" t="s">
        <v>98</v>
      </c>
      <c r="D4522" s="89" t="str">
        <f t="shared" si="466"/>
        <v>chir_esth</v>
      </c>
      <c r="E4522" s="90">
        <f>HLOOKUP(D4522,Analytique_compte!$A$3:$S$4,2,FALSE)</f>
        <v>16</v>
      </c>
      <c r="F4522" s="90" t="str">
        <f t="shared" si="465"/>
        <v>Analytique_compte_PCP7_chir_esth</v>
      </c>
      <c r="G4522" s="154">
        <f t="shared" si="467"/>
        <v>0</v>
      </c>
    </row>
    <row r="4523" spans="1:7" ht="26.4" x14ac:dyDescent="0.25">
      <c r="A4523" s="153" t="str">
        <f>+Identification!$C$4</f>
        <v>100000001</v>
      </c>
      <c r="B4523" s="153" t="s">
        <v>356</v>
      </c>
      <c r="C4523" s="48" t="s">
        <v>99</v>
      </c>
      <c r="D4523" s="89" t="str">
        <f t="shared" si="466"/>
        <v>chir_esth</v>
      </c>
      <c r="E4523" s="90">
        <f>HLOOKUP(D4523,Analytique_compte!$A$3:$S$4,2,FALSE)</f>
        <v>16</v>
      </c>
      <c r="F4523" s="90" t="str">
        <f t="shared" si="465"/>
        <v>Analytique_compte_PCP8_chir_esth</v>
      </c>
      <c r="G4523" s="154">
        <f t="shared" si="467"/>
        <v>0</v>
      </c>
    </row>
    <row r="4524" spans="1:7" ht="26.4" x14ac:dyDescent="0.25">
      <c r="A4524" s="153" t="str">
        <f>+Identification!$C$4</f>
        <v>100000001</v>
      </c>
      <c r="B4524" s="153" t="s">
        <v>356</v>
      </c>
      <c r="C4524" s="48" t="s">
        <v>100</v>
      </c>
      <c r="D4524" s="89" t="str">
        <f t="shared" si="466"/>
        <v>chir_esth</v>
      </c>
      <c r="E4524" s="90">
        <f>HLOOKUP(D4524,Analytique_compte!$A$3:$S$4,2,FALSE)</f>
        <v>16</v>
      </c>
      <c r="F4524" s="90" t="str">
        <f t="shared" si="465"/>
        <v>Analytique_compte_PCP9_chir_esth</v>
      </c>
      <c r="G4524" s="154">
        <f t="shared" si="467"/>
        <v>0</v>
      </c>
    </row>
    <row r="4525" spans="1:7" ht="26.4" x14ac:dyDescent="0.25">
      <c r="A4525" s="153" t="str">
        <f>+Identification!$C$4</f>
        <v>100000001</v>
      </c>
      <c r="B4525" s="153" t="s">
        <v>356</v>
      </c>
      <c r="C4525" s="48" t="s">
        <v>101</v>
      </c>
      <c r="D4525" s="89" t="str">
        <f t="shared" si="466"/>
        <v>chir_esth</v>
      </c>
      <c r="E4525" s="90">
        <f>HLOOKUP(D4525,Analytique_compte!$A$3:$S$4,2,FALSE)</f>
        <v>16</v>
      </c>
      <c r="F4525" s="90" t="str">
        <f t="shared" si="465"/>
        <v>Analytique_compte_PCP10_chir_esth</v>
      </c>
      <c r="G4525" s="154">
        <f t="shared" si="467"/>
        <v>0</v>
      </c>
    </row>
    <row r="4526" spans="1:7" ht="26.4" x14ac:dyDescent="0.25">
      <c r="A4526" s="153" t="str">
        <f>+Identification!$C$4</f>
        <v>100000001</v>
      </c>
      <c r="B4526" s="153" t="s">
        <v>356</v>
      </c>
      <c r="C4526" s="48" t="s">
        <v>102</v>
      </c>
      <c r="D4526" s="89" t="str">
        <f t="shared" si="466"/>
        <v>chir_esth</v>
      </c>
      <c r="E4526" s="90">
        <f>HLOOKUP(D4526,Analytique_compte!$A$3:$S$4,2,FALSE)</f>
        <v>16</v>
      </c>
      <c r="F4526" s="90" t="str">
        <f t="shared" si="465"/>
        <v>Analytique_compte_PCP11_chir_esth</v>
      </c>
      <c r="G4526" s="154">
        <f t="shared" si="467"/>
        <v>0</v>
      </c>
    </row>
    <row r="4527" spans="1:7" ht="26.4" x14ac:dyDescent="0.25">
      <c r="A4527" s="153" t="str">
        <f>+Identification!$C$4</f>
        <v>100000001</v>
      </c>
      <c r="B4527" s="153" t="s">
        <v>356</v>
      </c>
      <c r="C4527" s="48" t="s">
        <v>103</v>
      </c>
      <c r="D4527" s="89" t="str">
        <f t="shared" si="466"/>
        <v>chir_esth</v>
      </c>
      <c r="E4527" s="90">
        <f>HLOOKUP(D4527,Analytique_compte!$A$3:$S$4,2,FALSE)</f>
        <v>16</v>
      </c>
      <c r="F4527" s="90" t="str">
        <f t="shared" si="465"/>
        <v>Analytique_compte_PCP12_chir_esth</v>
      </c>
      <c r="G4527" s="154">
        <f t="shared" si="467"/>
        <v>0</v>
      </c>
    </row>
    <row r="4528" spans="1:7" ht="26.4" x14ac:dyDescent="0.25">
      <c r="A4528" s="153" t="str">
        <f>+Identification!$C$4</f>
        <v>100000001</v>
      </c>
      <c r="B4528" s="153" t="s">
        <v>356</v>
      </c>
      <c r="C4528" s="48" t="s">
        <v>104</v>
      </c>
      <c r="D4528" s="89" t="str">
        <f t="shared" si="466"/>
        <v>chir_esth</v>
      </c>
      <c r="E4528" s="90">
        <f>HLOOKUP(D4528,Analytique_compte!$A$3:$S$4,2,FALSE)</f>
        <v>16</v>
      </c>
      <c r="F4528" s="90" t="str">
        <f t="shared" si="465"/>
        <v>Analytique_compte_PCP13_chir_esth</v>
      </c>
      <c r="G4528" s="154">
        <f t="shared" si="467"/>
        <v>0</v>
      </c>
    </row>
    <row r="4529" spans="1:7" ht="26.4" x14ac:dyDescent="0.25">
      <c r="A4529" s="153" t="str">
        <f>+Identification!$C$4</f>
        <v>100000001</v>
      </c>
      <c r="B4529" s="153" t="s">
        <v>356</v>
      </c>
      <c r="C4529" s="48" t="s">
        <v>105</v>
      </c>
      <c r="D4529" s="89" t="str">
        <f t="shared" si="466"/>
        <v>chir_esth</v>
      </c>
      <c r="E4529" s="90">
        <f>HLOOKUP(D4529,Analytique_compte!$A$3:$S$4,2,FALSE)</f>
        <v>16</v>
      </c>
      <c r="F4529" s="90" t="str">
        <f t="shared" si="465"/>
        <v>Analytique_compte_PCP14_chir_esth</v>
      </c>
      <c r="G4529" s="154">
        <f t="shared" si="467"/>
        <v>0</v>
      </c>
    </row>
    <row r="4530" spans="1:7" ht="26.4" x14ac:dyDescent="0.25">
      <c r="A4530" s="153" t="str">
        <f>+Identification!$C$4</f>
        <v>100000001</v>
      </c>
      <c r="B4530" s="153" t="s">
        <v>356</v>
      </c>
      <c r="C4530" s="48" t="s">
        <v>106</v>
      </c>
      <c r="D4530" s="89" t="str">
        <f t="shared" si="466"/>
        <v>chir_esth</v>
      </c>
      <c r="E4530" s="90">
        <f>HLOOKUP(D4530,Analytique_compte!$A$3:$S$4,2,FALSE)</f>
        <v>16</v>
      </c>
      <c r="F4530" s="90" t="str">
        <f t="shared" si="465"/>
        <v>Analytique_compte_PCP15_chir_esth</v>
      </c>
      <c r="G4530" s="154">
        <f t="shared" si="467"/>
        <v>0</v>
      </c>
    </row>
    <row r="4531" spans="1:7" ht="26.4" x14ac:dyDescent="0.25">
      <c r="A4531" s="153" t="str">
        <f>+Identification!$C$4</f>
        <v>100000001</v>
      </c>
      <c r="B4531" s="153" t="s">
        <v>356</v>
      </c>
      <c r="C4531" s="48" t="s">
        <v>107</v>
      </c>
      <c r="D4531" s="89" t="str">
        <f t="shared" si="466"/>
        <v>chir_esth</v>
      </c>
      <c r="E4531" s="90">
        <f>HLOOKUP(D4531,Analytique_compte!$A$3:$S$4,2,FALSE)</f>
        <v>16</v>
      </c>
      <c r="F4531" s="90" t="str">
        <f t="shared" si="465"/>
        <v>Analytique_compte_PCP16_chir_esth</v>
      </c>
      <c r="G4531" s="154">
        <f t="shared" si="467"/>
        <v>0</v>
      </c>
    </row>
    <row r="4532" spans="1:7" ht="26.4" x14ac:dyDescent="0.25">
      <c r="A4532" s="153" t="str">
        <f>+Identification!$C$4</f>
        <v>100000001</v>
      </c>
      <c r="B4532" s="153" t="s">
        <v>356</v>
      </c>
      <c r="C4532" s="48" t="s">
        <v>108</v>
      </c>
      <c r="D4532" s="89" t="str">
        <f t="shared" si="466"/>
        <v>chir_esth</v>
      </c>
      <c r="E4532" s="90">
        <f>HLOOKUP(D4532,Analytique_compte!$A$3:$S$4,2,FALSE)</f>
        <v>16</v>
      </c>
      <c r="F4532" s="90" t="str">
        <f t="shared" si="465"/>
        <v>Analytique_compte_PCP17_chir_esth</v>
      </c>
      <c r="G4532" s="154">
        <f t="shared" si="467"/>
        <v>0</v>
      </c>
    </row>
    <row r="4533" spans="1:7" ht="26.4" x14ac:dyDescent="0.25">
      <c r="A4533" s="153" t="str">
        <f>+Identification!$C$4</f>
        <v>100000001</v>
      </c>
      <c r="B4533" s="153" t="s">
        <v>356</v>
      </c>
      <c r="C4533" s="48" t="s">
        <v>109</v>
      </c>
      <c r="D4533" s="89" t="str">
        <f t="shared" si="466"/>
        <v>chir_esth</v>
      </c>
      <c r="E4533" s="90">
        <f>HLOOKUP(D4533,Analytique_compte!$A$3:$S$4,2,FALSE)</f>
        <v>16</v>
      </c>
      <c r="F4533" s="90" t="str">
        <f t="shared" si="465"/>
        <v>Analytique_compte_PCP18_chir_esth</v>
      </c>
      <c r="G4533" s="154">
        <f t="shared" si="467"/>
        <v>0</v>
      </c>
    </row>
    <row r="4534" spans="1:7" ht="26.4" x14ac:dyDescent="0.25">
      <c r="A4534" s="153" t="str">
        <f>+Identification!$C$4</f>
        <v>100000001</v>
      </c>
      <c r="B4534" s="153" t="s">
        <v>356</v>
      </c>
      <c r="C4534" s="48" t="s">
        <v>110</v>
      </c>
      <c r="D4534" s="89" t="str">
        <f t="shared" si="466"/>
        <v>chir_esth</v>
      </c>
      <c r="E4534" s="90">
        <f>HLOOKUP(D4534,Analytique_compte!$A$3:$S$4,2,FALSE)</f>
        <v>16</v>
      </c>
      <c r="F4534" s="90" t="str">
        <f t="shared" si="465"/>
        <v>Analytique_compte_PCP19_chir_esth</v>
      </c>
      <c r="G4534" s="154">
        <f t="shared" si="467"/>
        <v>0</v>
      </c>
    </row>
    <row r="4535" spans="1:7" ht="26.4" x14ac:dyDescent="0.25">
      <c r="A4535" s="153" t="str">
        <f>+Identification!$C$4</f>
        <v>100000001</v>
      </c>
      <c r="B4535" s="153" t="s">
        <v>356</v>
      </c>
      <c r="C4535" s="48" t="s">
        <v>111</v>
      </c>
      <c r="D4535" s="89" t="str">
        <f t="shared" si="466"/>
        <v>chir_esth</v>
      </c>
      <c r="E4535" s="90">
        <f>HLOOKUP(D4535,Analytique_compte!$A$3:$S$4,2,FALSE)</f>
        <v>16</v>
      </c>
      <c r="F4535" s="90" t="str">
        <f t="shared" si="465"/>
        <v>Analytique_compte_PCP20_chir_esth</v>
      </c>
      <c r="G4535" s="154">
        <f t="shared" si="467"/>
        <v>0</v>
      </c>
    </row>
    <row r="4536" spans="1:7" ht="26.4" x14ac:dyDescent="0.25">
      <c r="A4536" s="153" t="str">
        <f>+Identification!$C$4</f>
        <v>100000001</v>
      </c>
      <c r="B4536" s="153" t="s">
        <v>356</v>
      </c>
      <c r="C4536" s="48" t="s">
        <v>112</v>
      </c>
      <c r="D4536" s="89" t="str">
        <f t="shared" si="466"/>
        <v>chir_esth</v>
      </c>
      <c r="E4536" s="90">
        <f>HLOOKUP(D4536,Analytique_compte!$A$3:$S$4,2,FALSE)</f>
        <v>16</v>
      </c>
      <c r="F4536" s="90" t="str">
        <f t="shared" si="465"/>
        <v>Analytique_compte_PCP21_chir_esth</v>
      </c>
      <c r="G4536" s="154">
        <f t="shared" si="467"/>
        <v>0</v>
      </c>
    </row>
    <row r="4537" spans="1:7" ht="26.4" x14ac:dyDescent="0.25">
      <c r="A4537" s="153" t="str">
        <f>+Identification!$C$4</f>
        <v>100000001</v>
      </c>
      <c r="B4537" s="153" t="s">
        <v>356</v>
      </c>
      <c r="C4537" s="48" t="s">
        <v>113</v>
      </c>
      <c r="D4537" s="89" t="str">
        <f t="shared" si="466"/>
        <v>chir_esth</v>
      </c>
      <c r="E4537" s="90">
        <f>HLOOKUP(D4537,Analytique_compte!$A$3:$S$4,2,FALSE)</f>
        <v>16</v>
      </c>
      <c r="F4537" s="90" t="str">
        <f t="shared" si="465"/>
        <v>Analytique_compte_PCP22_chir_esth</v>
      </c>
      <c r="G4537" s="154">
        <f t="shared" si="467"/>
        <v>0</v>
      </c>
    </row>
    <row r="4538" spans="1:7" ht="26.4" x14ac:dyDescent="0.25">
      <c r="A4538" s="153" t="str">
        <f>+Identification!$C$4</f>
        <v>100000001</v>
      </c>
      <c r="B4538" s="153" t="s">
        <v>356</v>
      </c>
      <c r="C4538" s="48" t="s">
        <v>114</v>
      </c>
      <c r="D4538" s="89" t="str">
        <f t="shared" si="466"/>
        <v>chir_esth</v>
      </c>
      <c r="E4538" s="90">
        <f>HLOOKUP(D4538,Analytique_compte!$A$3:$S$4,2,FALSE)</f>
        <v>16</v>
      </c>
      <c r="F4538" s="90" t="str">
        <f t="shared" ref="F4538:F4637" si="472">CONCATENATE(B4538,"_",C4538,"_",D4538)</f>
        <v>Analytique_compte_PCP23_chir_esth</v>
      </c>
      <c r="G4538" s="154">
        <f t="shared" si="467"/>
        <v>0</v>
      </c>
    </row>
    <row r="4539" spans="1:7" ht="26.4" x14ac:dyDescent="0.25">
      <c r="A4539" s="153" t="str">
        <f>+Identification!$C$4</f>
        <v>100000001</v>
      </c>
      <c r="B4539" s="153" t="s">
        <v>356</v>
      </c>
      <c r="C4539" s="48" t="s">
        <v>115</v>
      </c>
      <c r="D4539" s="89" t="str">
        <f t="shared" si="466"/>
        <v>chir_esth</v>
      </c>
      <c r="E4539" s="90">
        <f>HLOOKUP(D4539,Analytique_compte!$A$3:$S$4,2,FALSE)</f>
        <v>16</v>
      </c>
      <c r="F4539" s="90" t="str">
        <f t="shared" si="472"/>
        <v>Analytique_compte_PCP24_chir_esth</v>
      </c>
      <c r="G4539" s="154">
        <f t="shared" si="467"/>
        <v>0</v>
      </c>
    </row>
    <row r="4540" spans="1:7" ht="26.4" x14ac:dyDescent="0.25">
      <c r="A4540" s="153" t="str">
        <f>+Identification!$C$4</f>
        <v>100000001</v>
      </c>
      <c r="B4540" s="153" t="s">
        <v>356</v>
      </c>
      <c r="C4540" s="48" t="s">
        <v>116</v>
      </c>
      <c r="D4540" s="89" t="str">
        <f t="shared" si="466"/>
        <v>chir_esth</v>
      </c>
      <c r="E4540" s="90">
        <f>HLOOKUP(D4540,Analytique_compte!$A$3:$S$4,2,FALSE)</f>
        <v>16</v>
      </c>
      <c r="F4540" s="90" t="str">
        <f t="shared" si="472"/>
        <v>Analytique_compte_PCP25_chir_esth</v>
      </c>
      <c r="G4540" s="154">
        <f t="shared" si="467"/>
        <v>0</v>
      </c>
    </row>
    <row r="4541" spans="1:7" ht="26.4" x14ac:dyDescent="0.25">
      <c r="A4541" s="153" t="str">
        <f>+Identification!$C$4</f>
        <v>100000001</v>
      </c>
      <c r="B4541" s="153" t="s">
        <v>356</v>
      </c>
      <c r="C4541" s="48" t="s">
        <v>117</v>
      </c>
      <c r="D4541" s="89" t="str">
        <f t="shared" si="466"/>
        <v>chir_esth</v>
      </c>
      <c r="E4541" s="90">
        <f>HLOOKUP(D4541,Analytique_compte!$A$3:$S$4,2,FALSE)</f>
        <v>16</v>
      </c>
      <c r="F4541" s="90" t="str">
        <f t="shared" si="472"/>
        <v>Analytique_compte_PCP26_chir_esth</v>
      </c>
      <c r="G4541" s="154">
        <f t="shared" si="467"/>
        <v>0</v>
      </c>
    </row>
    <row r="4542" spans="1:7" ht="26.4" x14ac:dyDescent="0.25">
      <c r="A4542" s="153" t="str">
        <f>+Identification!$C$4</f>
        <v>100000001</v>
      </c>
      <c r="B4542" s="153" t="s">
        <v>356</v>
      </c>
      <c r="C4542" s="48" t="s">
        <v>118</v>
      </c>
      <c r="D4542" s="89" t="str">
        <f t="shared" si="466"/>
        <v>chir_esth</v>
      </c>
      <c r="E4542" s="90">
        <f>HLOOKUP(D4542,Analytique_compte!$A$3:$S$4,2,FALSE)</f>
        <v>16</v>
      </c>
      <c r="F4542" s="90" t="str">
        <f t="shared" si="472"/>
        <v>Analytique_compte_PCP27_chir_esth</v>
      </c>
      <c r="G4542" s="154">
        <f t="shared" si="467"/>
        <v>0</v>
      </c>
    </row>
    <row r="4543" spans="1:7" ht="26.4" x14ac:dyDescent="0.25">
      <c r="A4543" s="153" t="str">
        <f>+Identification!$C$4</f>
        <v>100000001</v>
      </c>
      <c r="B4543" s="153" t="s">
        <v>356</v>
      </c>
      <c r="C4543" s="48" t="s">
        <v>119</v>
      </c>
      <c r="D4543" s="89" t="str">
        <f t="shared" si="466"/>
        <v>chir_esth</v>
      </c>
      <c r="E4543" s="90">
        <f>HLOOKUP(D4543,Analytique_compte!$A$3:$S$4,2,FALSE)</f>
        <v>16</v>
      </c>
      <c r="F4543" s="90" t="str">
        <f t="shared" si="472"/>
        <v>Analytique_compte_PCP28_chir_esth</v>
      </c>
      <c r="G4543" s="154">
        <f t="shared" si="467"/>
        <v>0</v>
      </c>
    </row>
    <row r="4544" spans="1:7" ht="26.4" x14ac:dyDescent="0.25">
      <c r="A4544" s="153" t="str">
        <f>+Identification!$C$4</f>
        <v>100000001</v>
      </c>
      <c r="B4544" s="153" t="s">
        <v>356</v>
      </c>
      <c r="C4544" s="48" t="s">
        <v>120</v>
      </c>
      <c r="D4544" s="89" t="str">
        <f t="shared" si="466"/>
        <v>chir_esth</v>
      </c>
      <c r="E4544" s="90">
        <f>HLOOKUP(D4544,Analytique_compte!$A$3:$S$4,2,FALSE)</f>
        <v>16</v>
      </c>
      <c r="F4544" s="90" t="str">
        <f t="shared" si="472"/>
        <v>Analytique_compte_PCP29_chir_esth</v>
      </c>
      <c r="G4544" s="154">
        <f t="shared" si="467"/>
        <v>0</v>
      </c>
    </row>
    <row r="4545" spans="1:7" ht="26.4" x14ac:dyDescent="0.25">
      <c r="A4545" s="153" t="str">
        <f>+Identification!$C$4</f>
        <v>100000001</v>
      </c>
      <c r="B4545" s="153" t="s">
        <v>356</v>
      </c>
      <c r="C4545" s="48" t="s">
        <v>121</v>
      </c>
      <c r="D4545" s="89" t="str">
        <f t="shared" si="466"/>
        <v>chir_esth</v>
      </c>
      <c r="E4545" s="90">
        <f>HLOOKUP(D4545,Analytique_compte!$A$3:$S$4,2,FALSE)</f>
        <v>16</v>
      </c>
      <c r="F4545" s="90" t="str">
        <f t="shared" si="472"/>
        <v>Analytique_compte_PCP30_chir_esth</v>
      </c>
      <c r="G4545" s="154">
        <f t="shared" si="467"/>
        <v>0</v>
      </c>
    </row>
    <row r="4546" spans="1:7" ht="26.4" x14ac:dyDescent="0.25">
      <c r="A4546" s="153" t="str">
        <f>+Identification!$C$4</f>
        <v>100000001</v>
      </c>
      <c r="B4546" s="153" t="s">
        <v>356</v>
      </c>
      <c r="C4546" s="48" t="s">
        <v>122</v>
      </c>
      <c r="D4546" s="89" t="str">
        <f t="shared" si="466"/>
        <v>chir_esth</v>
      </c>
      <c r="E4546" s="90">
        <f>HLOOKUP(D4546,Analytique_compte!$A$3:$S$4,2,FALSE)</f>
        <v>16</v>
      </c>
      <c r="F4546" s="90" t="str">
        <f t="shared" si="472"/>
        <v>Analytique_compte_PCP31_chir_esth</v>
      </c>
      <c r="G4546" s="154">
        <f t="shared" si="467"/>
        <v>0</v>
      </c>
    </row>
    <row r="4547" spans="1:7" ht="26.4" x14ac:dyDescent="0.25">
      <c r="A4547" s="153" t="str">
        <f>+Identification!$C$4</f>
        <v>100000001</v>
      </c>
      <c r="B4547" s="153" t="s">
        <v>356</v>
      </c>
      <c r="C4547" s="48" t="s">
        <v>123</v>
      </c>
      <c r="D4547" s="89" t="str">
        <f t="shared" si="466"/>
        <v>chir_esth</v>
      </c>
      <c r="E4547" s="90">
        <f>HLOOKUP(D4547,Analytique_compte!$A$3:$S$4,2,FALSE)</f>
        <v>16</v>
      </c>
      <c r="F4547" s="90" t="str">
        <f t="shared" si="472"/>
        <v>Analytique_compte_PCP32_chir_esth</v>
      </c>
      <c r="G4547" s="154">
        <f t="shared" si="467"/>
        <v>0</v>
      </c>
    </row>
    <row r="4548" spans="1:7" ht="26.4" x14ac:dyDescent="0.25">
      <c r="A4548" s="153" t="str">
        <f>+Identification!$C$4</f>
        <v>100000001</v>
      </c>
      <c r="B4548" s="153" t="s">
        <v>356</v>
      </c>
      <c r="C4548" s="48" t="s">
        <v>124</v>
      </c>
      <c r="D4548" s="89" t="str">
        <f t="shared" si="466"/>
        <v>chir_esth</v>
      </c>
      <c r="E4548" s="90">
        <f>HLOOKUP(D4548,Analytique_compte!$A$3:$S$4,2,FALSE)</f>
        <v>16</v>
      </c>
      <c r="F4548" s="90" t="str">
        <f t="shared" si="472"/>
        <v>Analytique_compte_PCP33_chir_esth</v>
      </c>
      <c r="G4548" s="154">
        <f t="shared" si="467"/>
        <v>0</v>
      </c>
    </row>
    <row r="4549" spans="1:7" ht="26.4" x14ac:dyDescent="0.25">
      <c r="A4549" s="153" t="str">
        <f>+Identification!$C$4</f>
        <v>100000001</v>
      </c>
      <c r="B4549" s="153" t="s">
        <v>356</v>
      </c>
      <c r="C4549" s="48" t="s">
        <v>125</v>
      </c>
      <c r="D4549" s="89" t="str">
        <f t="shared" si="466"/>
        <v>chir_esth</v>
      </c>
      <c r="E4549" s="90">
        <f>HLOOKUP(D4549,Analytique_compte!$A$3:$S$4,2,FALSE)</f>
        <v>16</v>
      </c>
      <c r="F4549" s="90" t="str">
        <f t="shared" si="472"/>
        <v>Analytique_compte_PCP34_chir_esth</v>
      </c>
      <c r="G4549" s="154">
        <f t="shared" si="467"/>
        <v>0</v>
      </c>
    </row>
    <row r="4550" spans="1:7" ht="26.4" x14ac:dyDescent="0.25">
      <c r="A4550" s="153" t="str">
        <f>+Identification!$C$4</f>
        <v>100000001</v>
      </c>
      <c r="B4550" s="153" t="s">
        <v>356</v>
      </c>
      <c r="C4550" s="48" t="s">
        <v>126</v>
      </c>
      <c r="D4550" s="89" t="str">
        <f t="shared" si="466"/>
        <v>chir_esth</v>
      </c>
      <c r="E4550" s="90">
        <f>HLOOKUP(D4550,Analytique_compte!$A$3:$S$4,2,FALSE)</f>
        <v>16</v>
      </c>
      <c r="F4550" s="90" t="str">
        <f t="shared" si="472"/>
        <v>Analytique_compte_PCP35_chir_esth</v>
      </c>
      <c r="G4550" s="154">
        <f t="shared" si="467"/>
        <v>0</v>
      </c>
    </row>
    <row r="4551" spans="1:7" ht="26.4" x14ac:dyDescent="0.25">
      <c r="A4551" s="153" t="str">
        <f>+Identification!$C$4</f>
        <v>100000001</v>
      </c>
      <c r="B4551" s="153" t="s">
        <v>356</v>
      </c>
      <c r="C4551" s="48" t="s">
        <v>127</v>
      </c>
      <c r="D4551" s="89" t="str">
        <f t="shared" si="466"/>
        <v>chir_esth</v>
      </c>
      <c r="E4551" s="90">
        <f>HLOOKUP(D4551,Analytique_compte!$A$3:$S$4,2,FALSE)</f>
        <v>16</v>
      </c>
      <c r="F4551" s="90" t="str">
        <f t="shared" si="472"/>
        <v>Analytique_compte_PCP36_chir_esth</v>
      </c>
      <c r="G4551" s="154">
        <f t="shared" si="467"/>
        <v>0</v>
      </c>
    </row>
    <row r="4552" spans="1:7" ht="26.4" x14ac:dyDescent="0.25">
      <c r="A4552" s="153" t="str">
        <f>+Identification!$C$4</f>
        <v>100000001</v>
      </c>
      <c r="B4552" s="153" t="s">
        <v>356</v>
      </c>
      <c r="C4552" s="48" t="s">
        <v>128</v>
      </c>
      <c r="D4552" s="89" t="str">
        <f t="shared" ref="D4552:D4631" si="473">+D4551</f>
        <v>chir_esth</v>
      </c>
      <c r="E4552" s="90">
        <f>HLOOKUP(D4552,Analytique_compte!$A$3:$S$4,2,FALSE)</f>
        <v>16</v>
      </c>
      <c r="F4552" s="90" t="str">
        <f t="shared" si="472"/>
        <v>Analytique_compte_PCP37_chir_esth</v>
      </c>
      <c r="G4552" s="154">
        <f t="shared" si="467"/>
        <v>0</v>
      </c>
    </row>
    <row r="4553" spans="1:7" ht="26.4" x14ac:dyDescent="0.25">
      <c r="A4553" s="153" t="str">
        <f>+Identification!$C$4</f>
        <v>100000001</v>
      </c>
      <c r="B4553" s="153" t="s">
        <v>356</v>
      </c>
      <c r="C4553" s="48" t="s">
        <v>129</v>
      </c>
      <c r="D4553" s="89" t="str">
        <f t="shared" si="473"/>
        <v>chir_esth</v>
      </c>
      <c r="E4553" s="90">
        <f>HLOOKUP(D4553,Analytique_compte!$A$3:$S$4,2,FALSE)</f>
        <v>16</v>
      </c>
      <c r="F4553" s="90" t="str">
        <f t="shared" si="472"/>
        <v>Analytique_compte_PCP38_chir_esth</v>
      </c>
      <c r="G4553" s="154">
        <f t="shared" si="467"/>
        <v>0</v>
      </c>
    </row>
    <row r="4554" spans="1:7" ht="26.4" x14ac:dyDescent="0.25">
      <c r="A4554" s="153" t="str">
        <f>+Identification!$C$4</f>
        <v>100000001</v>
      </c>
      <c r="B4554" s="153" t="s">
        <v>356</v>
      </c>
      <c r="C4554" s="48" t="s">
        <v>130</v>
      </c>
      <c r="D4554" s="89" t="str">
        <f t="shared" si="473"/>
        <v>chir_esth</v>
      </c>
      <c r="E4554" s="90">
        <f>HLOOKUP(D4554,Analytique_compte!$A$3:$S$4,2,FALSE)</f>
        <v>16</v>
      </c>
      <c r="F4554" s="90" t="str">
        <f t="shared" si="472"/>
        <v>Analytique_compte_PCP39_chir_esth</v>
      </c>
      <c r="G4554" s="154">
        <f t="shared" si="467"/>
        <v>0</v>
      </c>
    </row>
    <row r="4555" spans="1:7" ht="26.4" x14ac:dyDescent="0.25">
      <c r="A4555" s="153" t="str">
        <f>+Identification!$C$4</f>
        <v>100000001</v>
      </c>
      <c r="B4555" s="153" t="s">
        <v>356</v>
      </c>
      <c r="C4555" s="48" t="s">
        <v>131</v>
      </c>
      <c r="D4555" s="89" t="str">
        <f t="shared" si="473"/>
        <v>chir_esth</v>
      </c>
      <c r="E4555" s="90">
        <f>HLOOKUP(D4555,Analytique_compte!$A$3:$S$4,2,FALSE)</f>
        <v>16</v>
      </c>
      <c r="F4555" s="90" t="str">
        <f t="shared" si="472"/>
        <v>Analytique_compte_PCP40_chir_esth</v>
      </c>
      <c r="G4555" s="154">
        <f t="shared" si="467"/>
        <v>0</v>
      </c>
    </row>
    <row r="4556" spans="1:7" ht="26.4" x14ac:dyDescent="0.25">
      <c r="A4556" s="153" t="str">
        <f>+Identification!$C$4</f>
        <v>100000001</v>
      </c>
      <c r="B4556" s="153" t="s">
        <v>356</v>
      </c>
      <c r="C4556" s="48" t="s">
        <v>132</v>
      </c>
      <c r="D4556" s="89" t="str">
        <f t="shared" si="473"/>
        <v>chir_esth</v>
      </c>
      <c r="E4556" s="90">
        <f>HLOOKUP(D4556,Analytique_compte!$A$3:$S$4,2,FALSE)</f>
        <v>16</v>
      </c>
      <c r="F4556" s="90" t="str">
        <f t="shared" si="472"/>
        <v>Analytique_compte_PCP41_chir_esth</v>
      </c>
      <c r="G4556" s="154">
        <f t="shared" ref="G4556:G4655" si="474">VLOOKUP(C4556,ana_compte,E4556,FALSE)</f>
        <v>0</v>
      </c>
    </row>
    <row r="4557" spans="1:7" ht="26.4" x14ac:dyDescent="0.25">
      <c r="A4557" s="153" t="str">
        <f>+Identification!$C$4</f>
        <v>100000001</v>
      </c>
      <c r="B4557" s="153" t="s">
        <v>356</v>
      </c>
      <c r="C4557" s="48" t="s">
        <v>133</v>
      </c>
      <c r="D4557" s="89" t="str">
        <f t="shared" si="473"/>
        <v>chir_esth</v>
      </c>
      <c r="E4557" s="90">
        <f>HLOOKUP(D4557,Analytique_compte!$A$3:$S$4,2,FALSE)</f>
        <v>16</v>
      </c>
      <c r="F4557" s="90" t="str">
        <f t="shared" si="472"/>
        <v>Analytique_compte_PCP42_chir_esth</v>
      </c>
      <c r="G4557" s="154">
        <f t="shared" si="474"/>
        <v>0</v>
      </c>
    </row>
    <row r="4558" spans="1:7" ht="26.4" x14ac:dyDescent="0.25">
      <c r="A4558" s="153" t="str">
        <f>+Identification!$C$4</f>
        <v>100000001</v>
      </c>
      <c r="B4558" s="153" t="s">
        <v>356</v>
      </c>
      <c r="C4558" s="48" t="s">
        <v>134</v>
      </c>
      <c r="D4558" s="89" t="str">
        <f t="shared" si="473"/>
        <v>chir_esth</v>
      </c>
      <c r="E4558" s="90">
        <f>HLOOKUP(D4558,Analytique_compte!$A$3:$S$4,2,FALSE)</f>
        <v>16</v>
      </c>
      <c r="F4558" s="90" t="str">
        <f t="shared" si="472"/>
        <v>Analytique_compte_PCP43_chir_esth</v>
      </c>
      <c r="G4558" s="154">
        <f t="shared" si="474"/>
        <v>0</v>
      </c>
    </row>
    <row r="4559" spans="1:7" ht="26.4" x14ac:dyDescent="0.25">
      <c r="A4559" s="153" t="str">
        <f>+Identification!$C$4</f>
        <v>100000001</v>
      </c>
      <c r="B4559" s="153" t="s">
        <v>356</v>
      </c>
      <c r="C4559" s="48" t="s">
        <v>135</v>
      </c>
      <c r="D4559" s="89" t="str">
        <f t="shared" si="473"/>
        <v>chir_esth</v>
      </c>
      <c r="E4559" s="90">
        <f>HLOOKUP(D4559,Analytique_compte!$A$3:$S$4,2,FALSE)</f>
        <v>16</v>
      </c>
      <c r="F4559" s="90" t="str">
        <f t="shared" si="472"/>
        <v>Analytique_compte_PCP44_chir_esth</v>
      </c>
      <c r="G4559" s="154">
        <f t="shared" si="474"/>
        <v>0</v>
      </c>
    </row>
    <row r="4560" spans="1:7" ht="26.4" x14ac:dyDescent="0.25">
      <c r="A4560" s="153" t="str">
        <f>+Identification!$C$4</f>
        <v>100000001</v>
      </c>
      <c r="B4560" s="153" t="s">
        <v>356</v>
      </c>
      <c r="C4560" s="48" t="s">
        <v>136</v>
      </c>
      <c r="D4560" s="89" t="str">
        <f t="shared" si="473"/>
        <v>chir_esth</v>
      </c>
      <c r="E4560" s="90">
        <f>HLOOKUP(D4560,Analytique_compte!$A$3:$S$4,2,FALSE)</f>
        <v>16</v>
      </c>
      <c r="F4560" s="90" t="str">
        <f t="shared" si="472"/>
        <v>Analytique_compte_PCP45_chir_esth</v>
      </c>
      <c r="G4560" s="154">
        <f t="shared" si="474"/>
        <v>0</v>
      </c>
    </row>
    <row r="4561" spans="1:7" ht="26.4" x14ac:dyDescent="0.25">
      <c r="A4561" s="153" t="str">
        <f>+Identification!$C$4</f>
        <v>100000001</v>
      </c>
      <c r="B4561" s="153" t="s">
        <v>356</v>
      </c>
      <c r="C4561" s="48" t="s">
        <v>137</v>
      </c>
      <c r="D4561" s="89" t="str">
        <f t="shared" si="473"/>
        <v>chir_esth</v>
      </c>
      <c r="E4561" s="90">
        <f>HLOOKUP(D4561,Analytique_compte!$A$3:$S$4,2,FALSE)</f>
        <v>16</v>
      </c>
      <c r="F4561" s="90" t="str">
        <f t="shared" si="472"/>
        <v>Analytique_compte_PCP46_chir_esth</v>
      </c>
      <c r="G4561" s="154">
        <f t="shared" si="474"/>
        <v>0</v>
      </c>
    </row>
    <row r="4562" spans="1:7" ht="26.4" x14ac:dyDescent="0.25">
      <c r="A4562" s="153" t="str">
        <f>+Identification!$C$4</f>
        <v>100000001</v>
      </c>
      <c r="B4562" s="153" t="s">
        <v>356</v>
      </c>
      <c r="C4562" s="48" t="s">
        <v>138</v>
      </c>
      <c r="D4562" s="89" t="str">
        <f t="shared" si="473"/>
        <v>chir_esth</v>
      </c>
      <c r="E4562" s="90">
        <f>HLOOKUP(D4562,Analytique_compte!$A$3:$S$4,2,FALSE)</f>
        <v>16</v>
      </c>
      <c r="F4562" s="90" t="str">
        <f t="shared" si="472"/>
        <v>Analytique_compte_PCP47_chir_esth</v>
      </c>
      <c r="G4562" s="154">
        <f t="shared" si="474"/>
        <v>0</v>
      </c>
    </row>
    <row r="4563" spans="1:7" ht="26.4" x14ac:dyDescent="0.25">
      <c r="A4563" s="153" t="str">
        <f>+Identification!$C$4</f>
        <v>100000001</v>
      </c>
      <c r="B4563" s="153" t="s">
        <v>356</v>
      </c>
      <c r="C4563" s="48" t="s">
        <v>139</v>
      </c>
      <c r="D4563" s="89" t="str">
        <f t="shared" si="473"/>
        <v>chir_esth</v>
      </c>
      <c r="E4563" s="90">
        <f>HLOOKUP(D4563,Analytique_compte!$A$3:$S$4,2,FALSE)</f>
        <v>16</v>
      </c>
      <c r="F4563" s="90" t="str">
        <f t="shared" si="472"/>
        <v>Analytique_compte_PCP48_chir_esth</v>
      </c>
      <c r="G4563" s="154">
        <f t="shared" si="474"/>
        <v>0</v>
      </c>
    </row>
    <row r="4564" spans="1:7" ht="26.4" x14ac:dyDescent="0.25">
      <c r="A4564" s="153" t="str">
        <f>+Identification!$C$4</f>
        <v>100000001</v>
      </c>
      <c r="B4564" s="153" t="s">
        <v>356</v>
      </c>
      <c r="C4564" s="48" t="s">
        <v>140</v>
      </c>
      <c r="D4564" s="89" t="str">
        <f t="shared" si="473"/>
        <v>chir_esth</v>
      </c>
      <c r="E4564" s="90">
        <f>HLOOKUP(D4564,Analytique_compte!$A$3:$S$4,2,FALSE)</f>
        <v>16</v>
      </c>
      <c r="F4564" s="90" t="str">
        <f t="shared" si="472"/>
        <v>Analytique_compte_PCP49_chir_esth</v>
      </c>
      <c r="G4564" s="154">
        <f t="shared" si="474"/>
        <v>0</v>
      </c>
    </row>
    <row r="4565" spans="1:7" ht="26.4" x14ac:dyDescent="0.25">
      <c r="A4565" s="153" t="str">
        <f>+Identification!$C$4</f>
        <v>100000001</v>
      </c>
      <c r="B4565" s="153" t="s">
        <v>356</v>
      </c>
      <c r="C4565" s="48" t="s">
        <v>141</v>
      </c>
      <c r="D4565" s="89" t="str">
        <f t="shared" si="473"/>
        <v>chir_esth</v>
      </c>
      <c r="E4565" s="90">
        <f>HLOOKUP(D4565,Analytique_compte!$A$3:$S$4,2,FALSE)</f>
        <v>16</v>
      </c>
      <c r="F4565" s="90" t="str">
        <f t="shared" si="472"/>
        <v>Analytique_compte_PCP50_chir_esth</v>
      </c>
      <c r="G4565" s="154">
        <f t="shared" si="474"/>
        <v>0</v>
      </c>
    </row>
    <row r="4566" spans="1:7" ht="26.4" x14ac:dyDescent="0.25">
      <c r="A4566" s="153" t="str">
        <f>+Identification!$C$4</f>
        <v>100000001</v>
      </c>
      <c r="B4566" s="153" t="s">
        <v>356</v>
      </c>
      <c r="C4566" s="48" t="s">
        <v>142</v>
      </c>
      <c r="D4566" s="89" t="str">
        <f t="shared" si="473"/>
        <v>chir_esth</v>
      </c>
      <c r="E4566" s="90">
        <f>HLOOKUP(D4566,Analytique_compte!$A$3:$S$4,2,FALSE)</f>
        <v>16</v>
      </c>
      <c r="F4566" s="90" t="str">
        <f t="shared" si="472"/>
        <v>Analytique_compte_PCP51_chir_esth</v>
      </c>
      <c r="G4566" s="154">
        <f t="shared" si="474"/>
        <v>0</v>
      </c>
    </row>
    <row r="4567" spans="1:7" ht="26.4" x14ac:dyDescent="0.25">
      <c r="A4567" s="153" t="str">
        <f>+Identification!$C$4</f>
        <v>100000001</v>
      </c>
      <c r="B4567" s="153" t="s">
        <v>356</v>
      </c>
      <c r="C4567" s="48" t="s">
        <v>143</v>
      </c>
      <c r="D4567" s="89" t="str">
        <f t="shared" si="473"/>
        <v>chir_esth</v>
      </c>
      <c r="E4567" s="90">
        <f>HLOOKUP(D4567,Analytique_compte!$A$3:$S$4,2,FALSE)</f>
        <v>16</v>
      </c>
      <c r="F4567" s="90" t="str">
        <f t="shared" si="472"/>
        <v>Analytique_compte_PCP52_chir_esth</v>
      </c>
      <c r="G4567" s="154">
        <f t="shared" si="474"/>
        <v>0</v>
      </c>
    </row>
    <row r="4568" spans="1:7" ht="26.4" x14ac:dyDescent="0.25">
      <c r="A4568" s="153" t="str">
        <f>+Identification!$C$4</f>
        <v>100000001</v>
      </c>
      <c r="B4568" s="153" t="s">
        <v>356</v>
      </c>
      <c r="C4568" s="48" t="s">
        <v>144</v>
      </c>
      <c r="D4568" s="89" t="str">
        <f t="shared" si="473"/>
        <v>chir_esth</v>
      </c>
      <c r="E4568" s="90">
        <f>HLOOKUP(D4568,Analytique_compte!$A$3:$S$4,2,FALSE)</f>
        <v>16</v>
      </c>
      <c r="F4568" s="90" t="str">
        <f t="shared" si="472"/>
        <v>Analytique_compte_PCP53_chir_esth</v>
      </c>
      <c r="G4568" s="154">
        <f t="shared" si="474"/>
        <v>0</v>
      </c>
    </row>
    <row r="4569" spans="1:7" ht="26.4" x14ac:dyDescent="0.25">
      <c r="A4569" s="153" t="str">
        <f>+Identification!$C$4</f>
        <v>100000001</v>
      </c>
      <c r="B4569" s="153" t="s">
        <v>356</v>
      </c>
      <c r="C4569" s="48" t="s">
        <v>145</v>
      </c>
      <c r="D4569" s="89" t="str">
        <f t="shared" si="473"/>
        <v>chir_esth</v>
      </c>
      <c r="E4569" s="90">
        <f>HLOOKUP(D4569,Analytique_compte!$A$3:$S$4,2,FALSE)</f>
        <v>16</v>
      </c>
      <c r="F4569" s="90" t="str">
        <f t="shared" si="472"/>
        <v>Analytique_compte_PCP54_chir_esth</v>
      </c>
      <c r="G4569" s="154">
        <f t="shared" si="474"/>
        <v>0</v>
      </c>
    </row>
    <row r="4570" spans="1:7" ht="26.4" x14ac:dyDescent="0.25">
      <c r="A4570" s="153" t="str">
        <f>+Identification!$C$4</f>
        <v>100000001</v>
      </c>
      <c r="B4570" s="153" t="s">
        <v>356</v>
      </c>
      <c r="C4570" s="48" t="s">
        <v>146</v>
      </c>
      <c r="D4570" s="89" t="str">
        <f t="shared" si="473"/>
        <v>chir_esth</v>
      </c>
      <c r="E4570" s="90">
        <f>HLOOKUP(D4570,Analytique_compte!$A$3:$S$4,2,FALSE)</f>
        <v>16</v>
      </c>
      <c r="F4570" s="90" t="str">
        <f t="shared" si="472"/>
        <v>Analytique_compte_PCP55_chir_esth</v>
      </c>
      <c r="G4570" s="154">
        <f t="shared" si="474"/>
        <v>0</v>
      </c>
    </row>
    <row r="4571" spans="1:7" ht="26.4" x14ac:dyDescent="0.25">
      <c r="A4571" s="153" t="str">
        <f>+Identification!$C$4</f>
        <v>100000001</v>
      </c>
      <c r="B4571" s="153" t="s">
        <v>356</v>
      </c>
      <c r="C4571" s="48" t="s">
        <v>147</v>
      </c>
      <c r="D4571" s="89" t="str">
        <f t="shared" si="473"/>
        <v>chir_esth</v>
      </c>
      <c r="E4571" s="90">
        <f>HLOOKUP(D4571,Analytique_compte!$A$3:$S$4,2,FALSE)</f>
        <v>16</v>
      </c>
      <c r="F4571" s="90" t="str">
        <f t="shared" si="472"/>
        <v>Analytique_compte_PCP56_chir_esth</v>
      </c>
      <c r="G4571" s="154">
        <f t="shared" si="474"/>
        <v>0</v>
      </c>
    </row>
    <row r="4572" spans="1:7" ht="26.4" x14ac:dyDescent="0.25">
      <c r="A4572" s="153" t="str">
        <f>+Identification!$C$4</f>
        <v>100000001</v>
      </c>
      <c r="B4572" s="153" t="s">
        <v>356</v>
      </c>
      <c r="C4572" s="48" t="s">
        <v>148</v>
      </c>
      <c r="D4572" s="89" t="str">
        <f t="shared" si="473"/>
        <v>chir_esth</v>
      </c>
      <c r="E4572" s="90">
        <f>HLOOKUP(D4572,Analytique_compte!$A$3:$S$4,2,FALSE)</f>
        <v>16</v>
      </c>
      <c r="F4572" s="90" t="str">
        <f t="shared" si="472"/>
        <v>Analytique_compte_PCP57_chir_esth</v>
      </c>
      <c r="G4572" s="154">
        <f t="shared" si="474"/>
        <v>0</v>
      </c>
    </row>
    <row r="4573" spans="1:7" ht="26.4" x14ac:dyDescent="0.25">
      <c r="A4573" s="153" t="str">
        <f>+Identification!$C$4</f>
        <v>100000001</v>
      </c>
      <c r="B4573" s="153" t="s">
        <v>356</v>
      </c>
      <c r="C4573" s="48" t="s">
        <v>149</v>
      </c>
      <c r="D4573" s="89" t="str">
        <f t="shared" si="473"/>
        <v>chir_esth</v>
      </c>
      <c r="E4573" s="90">
        <f>HLOOKUP(D4573,Analytique_compte!$A$3:$S$4,2,FALSE)</f>
        <v>16</v>
      </c>
      <c r="F4573" s="90" t="str">
        <f t="shared" si="472"/>
        <v>Analytique_compte_PCP58_chir_esth</v>
      </c>
      <c r="G4573" s="154">
        <f t="shared" si="474"/>
        <v>0</v>
      </c>
    </row>
    <row r="4574" spans="1:7" ht="26.4" x14ac:dyDescent="0.25">
      <c r="A4574" s="153" t="str">
        <f>+Identification!$C$4</f>
        <v>100000001</v>
      </c>
      <c r="B4574" s="153" t="s">
        <v>356</v>
      </c>
      <c r="C4574" s="48" t="s">
        <v>150</v>
      </c>
      <c r="D4574" s="89" t="str">
        <f t="shared" si="473"/>
        <v>chir_esth</v>
      </c>
      <c r="E4574" s="90">
        <f>HLOOKUP(D4574,Analytique_compte!$A$3:$S$4,2,FALSE)</f>
        <v>16</v>
      </c>
      <c r="F4574" s="90" t="str">
        <f t="shared" si="472"/>
        <v>Analytique_compte_PCP59_chir_esth</v>
      </c>
      <c r="G4574" s="154">
        <f t="shared" si="474"/>
        <v>0</v>
      </c>
    </row>
    <row r="4575" spans="1:7" ht="26.4" x14ac:dyDescent="0.25">
      <c r="A4575" s="153" t="str">
        <f>+Identification!$C$4</f>
        <v>100000001</v>
      </c>
      <c r="B4575" s="153" t="s">
        <v>356</v>
      </c>
      <c r="C4575" s="48" t="s">
        <v>151</v>
      </c>
      <c r="D4575" s="89" t="str">
        <f t="shared" si="473"/>
        <v>chir_esth</v>
      </c>
      <c r="E4575" s="90">
        <f>HLOOKUP(D4575,Analytique_compte!$A$3:$S$4,2,FALSE)</f>
        <v>16</v>
      </c>
      <c r="F4575" s="90" t="str">
        <f t="shared" si="472"/>
        <v>Analytique_compte_PCP60_chir_esth</v>
      </c>
      <c r="G4575" s="154">
        <f t="shared" si="474"/>
        <v>0</v>
      </c>
    </row>
    <row r="4576" spans="1:7" ht="26.4" x14ac:dyDescent="0.25">
      <c r="A4576" s="153" t="str">
        <f>+Identification!$C$4</f>
        <v>100000001</v>
      </c>
      <c r="B4576" s="153" t="s">
        <v>356</v>
      </c>
      <c r="C4576" s="48" t="s">
        <v>152</v>
      </c>
      <c r="D4576" s="89" t="str">
        <f t="shared" si="473"/>
        <v>chir_esth</v>
      </c>
      <c r="E4576" s="90">
        <f>HLOOKUP(D4576,Analytique_compte!$A$3:$S$4,2,FALSE)</f>
        <v>16</v>
      </c>
      <c r="F4576" s="90" t="str">
        <f t="shared" si="472"/>
        <v>Analytique_compte_PCP61_chir_esth</v>
      </c>
      <c r="G4576" s="154">
        <f t="shared" si="474"/>
        <v>0</v>
      </c>
    </row>
    <row r="4577" spans="1:7" ht="26.4" x14ac:dyDescent="0.25">
      <c r="A4577" s="153" t="str">
        <f>+Identification!$C$4</f>
        <v>100000001</v>
      </c>
      <c r="B4577" s="153" t="s">
        <v>356</v>
      </c>
      <c r="C4577" s="48" t="s">
        <v>153</v>
      </c>
      <c r="D4577" s="89" t="str">
        <f t="shared" si="473"/>
        <v>chir_esth</v>
      </c>
      <c r="E4577" s="90">
        <f>HLOOKUP(D4577,Analytique_compte!$A$3:$S$4,2,FALSE)</f>
        <v>16</v>
      </c>
      <c r="F4577" s="90" t="str">
        <f t="shared" si="472"/>
        <v>Analytique_compte_PCP62_chir_esth</v>
      </c>
      <c r="G4577" s="154">
        <f t="shared" si="474"/>
        <v>0</v>
      </c>
    </row>
    <row r="4578" spans="1:7" ht="26.4" x14ac:dyDescent="0.25">
      <c r="A4578" s="153" t="str">
        <f>+Identification!$C$4</f>
        <v>100000001</v>
      </c>
      <c r="B4578" s="153" t="s">
        <v>356</v>
      </c>
      <c r="C4578" s="48" t="s">
        <v>154</v>
      </c>
      <c r="D4578" s="89" t="str">
        <f t="shared" si="473"/>
        <v>chir_esth</v>
      </c>
      <c r="E4578" s="90">
        <f>HLOOKUP(D4578,Analytique_compte!$A$3:$S$4,2,FALSE)</f>
        <v>16</v>
      </c>
      <c r="F4578" s="90" t="str">
        <f t="shared" si="472"/>
        <v>Analytique_compte_PCP63_chir_esth</v>
      </c>
      <c r="G4578" s="154">
        <f t="shared" si="474"/>
        <v>0</v>
      </c>
    </row>
    <row r="4579" spans="1:7" ht="26.4" x14ac:dyDescent="0.25">
      <c r="A4579" s="153" t="str">
        <f>+Identification!$C$4</f>
        <v>100000001</v>
      </c>
      <c r="B4579" s="153" t="s">
        <v>356</v>
      </c>
      <c r="C4579" s="48" t="s">
        <v>155</v>
      </c>
      <c r="D4579" s="89" t="str">
        <f t="shared" si="473"/>
        <v>chir_esth</v>
      </c>
      <c r="E4579" s="90">
        <f>HLOOKUP(D4579,Analytique_compte!$A$3:$S$4,2,FALSE)</f>
        <v>16</v>
      </c>
      <c r="F4579" s="90" t="str">
        <f t="shared" si="472"/>
        <v>Analytique_compte_PCP64_chir_esth</v>
      </c>
      <c r="G4579" s="154">
        <f t="shared" si="474"/>
        <v>0</v>
      </c>
    </row>
    <row r="4580" spans="1:7" ht="26.4" x14ac:dyDescent="0.25">
      <c r="A4580" s="153" t="str">
        <f>+Identification!$C$4</f>
        <v>100000001</v>
      </c>
      <c r="B4580" s="153" t="s">
        <v>356</v>
      </c>
      <c r="C4580" s="48" t="s">
        <v>156</v>
      </c>
      <c r="D4580" s="89" t="str">
        <f t="shared" si="473"/>
        <v>chir_esth</v>
      </c>
      <c r="E4580" s="90">
        <f>HLOOKUP(D4580,Analytique_compte!$A$3:$S$4,2,FALSE)</f>
        <v>16</v>
      </c>
      <c r="F4580" s="90" t="str">
        <f t="shared" si="472"/>
        <v>Analytique_compte_PCP65_chir_esth</v>
      </c>
      <c r="G4580" s="154">
        <f t="shared" si="474"/>
        <v>0</v>
      </c>
    </row>
    <row r="4581" spans="1:7" ht="26.4" x14ac:dyDescent="0.25">
      <c r="A4581" s="153" t="str">
        <f>+Identification!$C$4</f>
        <v>100000001</v>
      </c>
      <c r="B4581" s="153" t="s">
        <v>356</v>
      </c>
      <c r="C4581" s="48" t="s">
        <v>157</v>
      </c>
      <c r="D4581" s="89" t="str">
        <f t="shared" si="473"/>
        <v>chir_esth</v>
      </c>
      <c r="E4581" s="90">
        <f>HLOOKUP(D4581,Analytique_compte!$A$3:$S$4,2,FALSE)</f>
        <v>16</v>
      </c>
      <c r="F4581" s="90" t="str">
        <f t="shared" si="472"/>
        <v>Analytique_compte_PCP66_chir_esth</v>
      </c>
      <c r="G4581" s="154">
        <f t="shared" si="474"/>
        <v>0</v>
      </c>
    </row>
    <row r="4582" spans="1:7" ht="26.4" x14ac:dyDescent="0.25">
      <c r="A4582" s="153" t="str">
        <f>+Identification!$C$4</f>
        <v>100000001</v>
      </c>
      <c r="B4582" s="153" t="s">
        <v>356</v>
      </c>
      <c r="C4582" s="48" t="s">
        <v>158</v>
      </c>
      <c r="D4582" s="89" t="str">
        <f t="shared" si="473"/>
        <v>chir_esth</v>
      </c>
      <c r="E4582" s="90">
        <f>HLOOKUP(D4582,Analytique_compte!$A$3:$S$4,2,FALSE)</f>
        <v>16</v>
      </c>
      <c r="F4582" s="90" t="str">
        <f t="shared" si="472"/>
        <v>Analytique_compte_PCP67_chir_esth</v>
      </c>
      <c r="G4582" s="154">
        <f t="shared" si="474"/>
        <v>0</v>
      </c>
    </row>
    <row r="4583" spans="1:7" ht="26.4" x14ac:dyDescent="0.25">
      <c r="A4583" s="153" t="str">
        <f>+Identification!$C$4</f>
        <v>100000001</v>
      </c>
      <c r="B4583" s="153" t="s">
        <v>356</v>
      </c>
      <c r="C4583" s="48" t="s">
        <v>159</v>
      </c>
      <c r="D4583" s="89" t="str">
        <f t="shared" si="473"/>
        <v>chir_esth</v>
      </c>
      <c r="E4583" s="90">
        <f>HLOOKUP(D4583,Analytique_compte!$A$3:$S$4,2,FALSE)</f>
        <v>16</v>
      </c>
      <c r="F4583" s="90" t="str">
        <f t="shared" si="472"/>
        <v>Analytique_compte_PCP68_chir_esth</v>
      </c>
      <c r="G4583" s="154">
        <f t="shared" si="474"/>
        <v>0</v>
      </c>
    </row>
    <row r="4584" spans="1:7" ht="26.4" x14ac:dyDescent="0.25">
      <c r="A4584" s="153" t="str">
        <f>+Identification!$C$4</f>
        <v>100000001</v>
      </c>
      <c r="B4584" s="153" t="s">
        <v>356</v>
      </c>
      <c r="C4584" s="48" t="s">
        <v>160</v>
      </c>
      <c r="D4584" s="89" t="str">
        <f t="shared" si="473"/>
        <v>chir_esth</v>
      </c>
      <c r="E4584" s="90">
        <f>HLOOKUP(D4584,Analytique_compte!$A$3:$S$4,2,FALSE)</f>
        <v>16</v>
      </c>
      <c r="F4584" s="90" t="str">
        <f t="shared" si="472"/>
        <v>Analytique_compte_PCP69_chir_esth</v>
      </c>
      <c r="G4584" s="154">
        <f t="shared" si="474"/>
        <v>0</v>
      </c>
    </row>
    <row r="4585" spans="1:7" ht="26.4" x14ac:dyDescent="0.25">
      <c r="A4585" s="153" t="str">
        <f>+Identification!$C$4</f>
        <v>100000001</v>
      </c>
      <c r="B4585" s="153" t="s">
        <v>356</v>
      </c>
      <c r="C4585" s="48" t="s">
        <v>161</v>
      </c>
      <c r="D4585" s="89" t="str">
        <f t="shared" si="473"/>
        <v>chir_esth</v>
      </c>
      <c r="E4585" s="90">
        <f>HLOOKUP(D4585,Analytique_compte!$A$3:$S$4,2,FALSE)</f>
        <v>16</v>
      </c>
      <c r="F4585" s="90" t="str">
        <f t="shared" si="472"/>
        <v>Analytique_compte_PCP70_chir_esth</v>
      </c>
      <c r="G4585" s="154">
        <f t="shared" si="474"/>
        <v>0</v>
      </c>
    </row>
    <row r="4586" spans="1:7" ht="26.4" x14ac:dyDescent="0.25">
      <c r="A4586" s="153" t="str">
        <f>+Identification!$C$4</f>
        <v>100000001</v>
      </c>
      <c r="B4586" s="153" t="s">
        <v>356</v>
      </c>
      <c r="C4586" s="48" t="s">
        <v>162</v>
      </c>
      <c r="D4586" s="89" t="str">
        <f t="shared" si="473"/>
        <v>chir_esth</v>
      </c>
      <c r="E4586" s="90">
        <f>HLOOKUP(D4586,Analytique_compte!$A$3:$S$4,2,FALSE)</f>
        <v>16</v>
      </c>
      <c r="F4586" s="90" t="str">
        <f t="shared" si="472"/>
        <v>Analytique_compte_PCP71_chir_esth</v>
      </c>
      <c r="G4586" s="154">
        <f t="shared" si="474"/>
        <v>0</v>
      </c>
    </row>
    <row r="4587" spans="1:7" ht="26.4" x14ac:dyDescent="0.25">
      <c r="A4587" s="153" t="str">
        <f>+Identification!$C$4</f>
        <v>100000001</v>
      </c>
      <c r="B4587" s="153" t="s">
        <v>356</v>
      </c>
      <c r="C4587" s="48" t="s">
        <v>163</v>
      </c>
      <c r="D4587" s="89" t="str">
        <f t="shared" si="473"/>
        <v>chir_esth</v>
      </c>
      <c r="E4587" s="90">
        <f>HLOOKUP(D4587,Analytique_compte!$A$3:$S$4,2,FALSE)</f>
        <v>16</v>
      </c>
      <c r="F4587" s="90" t="str">
        <f t="shared" si="472"/>
        <v>Analytique_compte_PCP72_chir_esth</v>
      </c>
      <c r="G4587" s="154">
        <f t="shared" si="474"/>
        <v>0</v>
      </c>
    </row>
    <row r="4588" spans="1:7" ht="26.4" x14ac:dyDescent="0.25">
      <c r="A4588" s="153" t="str">
        <f>+Identification!$C$4</f>
        <v>100000001</v>
      </c>
      <c r="B4588" s="153" t="s">
        <v>356</v>
      </c>
      <c r="C4588" s="48" t="s">
        <v>164</v>
      </c>
      <c r="D4588" s="89" t="str">
        <f t="shared" si="473"/>
        <v>chir_esth</v>
      </c>
      <c r="E4588" s="90">
        <f>HLOOKUP(D4588,Analytique_compte!$A$3:$S$4,2,FALSE)</f>
        <v>16</v>
      </c>
      <c r="F4588" s="90" t="str">
        <f t="shared" si="472"/>
        <v>Analytique_compte_PCP73_chir_esth</v>
      </c>
      <c r="G4588" s="154">
        <f t="shared" si="474"/>
        <v>0</v>
      </c>
    </row>
    <row r="4589" spans="1:7" ht="26.4" x14ac:dyDescent="0.25">
      <c r="A4589" s="153" t="str">
        <f>+Identification!$C$4</f>
        <v>100000001</v>
      </c>
      <c r="B4589" s="153" t="s">
        <v>356</v>
      </c>
      <c r="C4589" s="48" t="s">
        <v>165</v>
      </c>
      <c r="D4589" s="89" t="str">
        <f t="shared" si="473"/>
        <v>chir_esth</v>
      </c>
      <c r="E4589" s="90">
        <f>HLOOKUP(D4589,Analytique_compte!$A$3:$S$4,2,FALSE)</f>
        <v>16</v>
      </c>
      <c r="F4589" s="90" t="str">
        <f t="shared" si="472"/>
        <v>Analytique_compte_PCP74_chir_esth</v>
      </c>
      <c r="G4589" s="154">
        <f t="shared" si="474"/>
        <v>0</v>
      </c>
    </row>
    <row r="4590" spans="1:7" ht="26.4" x14ac:dyDescent="0.25">
      <c r="A4590" s="153" t="str">
        <f>+Identification!$C$4</f>
        <v>100000001</v>
      </c>
      <c r="B4590" s="153" t="s">
        <v>356</v>
      </c>
      <c r="C4590" s="48" t="s">
        <v>166</v>
      </c>
      <c r="D4590" s="89" t="str">
        <f t="shared" si="473"/>
        <v>chir_esth</v>
      </c>
      <c r="E4590" s="90">
        <f>HLOOKUP(D4590,Analytique_compte!$A$3:$S$4,2,FALSE)</f>
        <v>16</v>
      </c>
      <c r="F4590" s="90" t="str">
        <f t="shared" si="472"/>
        <v>Analytique_compte_PCP75_chir_esth</v>
      </c>
      <c r="G4590" s="154">
        <f t="shared" si="474"/>
        <v>0</v>
      </c>
    </row>
    <row r="4591" spans="1:7" ht="26.4" x14ac:dyDescent="0.25">
      <c r="A4591" s="153" t="str">
        <f>+Identification!$C$4</f>
        <v>100000001</v>
      </c>
      <c r="B4591" s="153" t="s">
        <v>356</v>
      </c>
      <c r="C4591" s="48" t="s">
        <v>167</v>
      </c>
      <c r="D4591" s="89" t="str">
        <f t="shared" si="473"/>
        <v>chir_esth</v>
      </c>
      <c r="E4591" s="90">
        <f>HLOOKUP(D4591,Analytique_compte!$A$3:$S$4,2,FALSE)</f>
        <v>16</v>
      </c>
      <c r="F4591" s="90" t="str">
        <f t="shared" si="472"/>
        <v>Analytique_compte_PCP76_chir_esth</v>
      </c>
      <c r="G4591" s="154">
        <f t="shared" si="474"/>
        <v>0</v>
      </c>
    </row>
    <row r="4592" spans="1:7" ht="26.4" x14ac:dyDescent="0.25">
      <c r="A4592" s="153" t="str">
        <f>+Identification!$C$4</f>
        <v>100000001</v>
      </c>
      <c r="B4592" s="153" t="s">
        <v>356</v>
      </c>
      <c r="C4592" s="48" t="s">
        <v>168</v>
      </c>
      <c r="D4592" s="89" t="str">
        <f t="shared" si="473"/>
        <v>chir_esth</v>
      </c>
      <c r="E4592" s="90">
        <f>HLOOKUP(D4592,Analytique_compte!$A$3:$S$4,2,FALSE)</f>
        <v>16</v>
      </c>
      <c r="F4592" s="90" t="str">
        <f t="shared" si="472"/>
        <v>Analytique_compte_PCP77_chir_esth</v>
      </c>
      <c r="G4592" s="154">
        <f t="shared" si="474"/>
        <v>0</v>
      </c>
    </row>
    <row r="4593" spans="1:7" ht="26.4" x14ac:dyDescent="0.25">
      <c r="A4593" s="153" t="str">
        <f>+Identification!$C$4</f>
        <v>100000001</v>
      </c>
      <c r="B4593" s="153" t="s">
        <v>356</v>
      </c>
      <c r="C4593" s="48" t="s">
        <v>169</v>
      </c>
      <c r="D4593" s="89" t="str">
        <f t="shared" si="473"/>
        <v>chir_esth</v>
      </c>
      <c r="E4593" s="90">
        <f>HLOOKUP(D4593,Analytique_compte!$A$3:$S$4,2,FALSE)</f>
        <v>16</v>
      </c>
      <c r="F4593" s="90" t="str">
        <f t="shared" si="472"/>
        <v>Analytique_compte_PCP78_chir_esth</v>
      </c>
      <c r="G4593" s="154">
        <f t="shared" si="474"/>
        <v>0</v>
      </c>
    </row>
    <row r="4594" spans="1:7" ht="26.4" x14ac:dyDescent="0.25">
      <c r="A4594" s="153" t="str">
        <f>+Identification!$C$4</f>
        <v>100000001</v>
      </c>
      <c r="B4594" s="153" t="s">
        <v>356</v>
      </c>
      <c r="C4594" s="48" t="s">
        <v>170</v>
      </c>
      <c r="D4594" s="89" t="str">
        <f t="shared" si="473"/>
        <v>chir_esth</v>
      </c>
      <c r="E4594" s="90">
        <f>HLOOKUP(D4594,Analytique_compte!$A$3:$S$4,2,FALSE)</f>
        <v>16</v>
      </c>
      <c r="F4594" s="90" t="str">
        <f t="shared" ref="F4594:F4601" si="475">CONCATENATE(B4594,"_",C4594,"_",D4594)</f>
        <v>Analytique_compte_PCP79_chir_esth</v>
      </c>
      <c r="G4594" s="154">
        <f t="shared" ref="G4594:G4601" si="476">VLOOKUP(C4594,ana_compte,E4594,FALSE)</f>
        <v>0</v>
      </c>
    </row>
    <row r="4595" spans="1:7" ht="26.4" x14ac:dyDescent="0.25">
      <c r="A4595" s="153" t="str">
        <f>+Identification!$C$4</f>
        <v>100000001</v>
      </c>
      <c r="B4595" s="153" t="s">
        <v>356</v>
      </c>
      <c r="C4595" s="48" t="s">
        <v>416</v>
      </c>
      <c r="D4595" s="89" t="str">
        <f t="shared" si="473"/>
        <v>chir_esth</v>
      </c>
      <c r="E4595" s="90">
        <f>HLOOKUP(D4595,Analytique_compte!$A$3:$S$4,2,FALSE)</f>
        <v>16</v>
      </c>
      <c r="F4595" s="90" t="str">
        <f t="shared" si="475"/>
        <v>Analytique_compte_PCP80_chir_esth</v>
      </c>
      <c r="G4595" s="154">
        <f t="shared" si="476"/>
        <v>0</v>
      </c>
    </row>
    <row r="4596" spans="1:7" ht="26.4" x14ac:dyDescent="0.25">
      <c r="A4596" s="153" t="str">
        <f>+Identification!$C$4</f>
        <v>100000001</v>
      </c>
      <c r="B4596" s="153" t="s">
        <v>356</v>
      </c>
      <c r="C4596" s="48" t="s">
        <v>417</v>
      </c>
      <c r="D4596" s="89" t="str">
        <f t="shared" si="473"/>
        <v>chir_esth</v>
      </c>
      <c r="E4596" s="90">
        <f>HLOOKUP(D4596,Analytique_compte!$A$3:$S$4,2,FALSE)</f>
        <v>16</v>
      </c>
      <c r="F4596" s="90" t="str">
        <f t="shared" si="475"/>
        <v>Analytique_compte_PCP81_chir_esth</v>
      </c>
      <c r="G4596" s="154">
        <f t="shared" si="476"/>
        <v>0</v>
      </c>
    </row>
    <row r="4597" spans="1:7" ht="26.4" x14ac:dyDescent="0.25">
      <c r="A4597" s="153" t="str">
        <f>+Identification!$C$4</f>
        <v>100000001</v>
      </c>
      <c r="B4597" s="153" t="s">
        <v>356</v>
      </c>
      <c r="C4597" s="48" t="s">
        <v>418</v>
      </c>
      <c r="D4597" s="89" t="str">
        <f t="shared" si="473"/>
        <v>chir_esth</v>
      </c>
      <c r="E4597" s="90">
        <f>HLOOKUP(D4597,Analytique_compte!$A$3:$S$4,2,FALSE)</f>
        <v>16</v>
      </c>
      <c r="F4597" s="90" t="str">
        <f t="shared" si="475"/>
        <v>Analytique_compte_PCP82_chir_esth</v>
      </c>
      <c r="G4597" s="154">
        <f t="shared" si="476"/>
        <v>0</v>
      </c>
    </row>
    <row r="4598" spans="1:7" ht="26.4" x14ac:dyDescent="0.25">
      <c r="A4598" s="153" t="str">
        <f>+Identification!$C$4</f>
        <v>100000001</v>
      </c>
      <c r="B4598" s="153" t="s">
        <v>356</v>
      </c>
      <c r="C4598" s="48" t="s">
        <v>419</v>
      </c>
      <c r="D4598" s="89" t="str">
        <f t="shared" si="473"/>
        <v>chir_esth</v>
      </c>
      <c r="E4598" s="90">
        <f>HLOOKUP(D4598,Analytique_compte!$A$3:$S$4,2,FALSE)</f>
        <v>16</v>
      </c>
      <c r="F4598" s="90" t="str">
        <f t="shared" si="475"/>
        <v>Analytique_compte_PCP83_chir_esth</v>
      </c>
      <c r="G4598" s="154">
        <f t="shared" si="476"/>
        <v>0</v>
      </c>
    </row>
    <row r="4599" spans="1:7" ht="26.4" x14ac:dyDescent="0.25">
      <c r="A4599" s="153" t="str">
        <f>+Identification!$C$4</f>
        <v>100000001</v>
      </c>
      <c r="B4599" s="153" t="s">
        <v>356</v>
      </c>
      <c r="C4599" s="48" t="s">
        <v>420</v>
      </c>
      <c r="D4599" s="89" t="str">
        <f t="shared" si="473"/>
        <v>chir_esth</v>
      </c>
      <c r="E4599" s="90">
        <f>HLOOKUP(D4599,Analytique_compte!$A$3:$S$4,2,FALSE)</f>
        <v>16</v>
      </c>
      <c r="F4599" s="90" t="str">
        <f t="shared" si="475"/>
        <v>Analytique_compte_PCP84_chir_esth</v>
      </c>
      <c r="G4599" s="154">
        <f t="shared" si="476"/>
        <v>0</v>
      </c>
    </row>
    <row r="4600" spans="1:7" ht="26.4" x14ac:dyDescent="0.25">
      <c r="A4600" s="153" t="str">
        <f>+Identification!$C$4</f>
        <v>100000001</v>
      </c>
      <c r="B4600" s="153" t="s">
        <v>356</v>
      </c>
      <c r="C4600" s="48" t="s">
        <v>421</v>
      </c>
      <c r="D4600" s="89" t="str">
        <f t="shared" si="473"/>
        <v>chir_esth</v>
      </c>
      <c r="E4600" s="90">
        <f>HLOOKUP(D4600,Analytique_compte!$A$3:$S$4,2,FALSE)</f>
        <v>16</v>
      </c>
      <c r="F4600" s="90" t="str">
        <f t="shared" si="475"/>
        <v>Analytique_compte_PCP85_chir_esth</v>
      </c>
      <c r="G4600" s="154">
        <f t="shared" si="476"/>
        <v>0</v>
      </c>
    </row>
    <row r="4601" spans="1:7" ht="26.4" x14ac:dyDescent="0.25">
      <c r="A4601" s="153" t="str">
        <f>+Identification!$C$4</f>
        <v>100000001</v>
      </c>
      <c r="B4601" s="153" t="s">
        <v>356</v>
      </c>
      <c r="C4601" s="48" t="s">
        <v>422</v>
      </c>
      <c r="D4601" s="89" t="str">
        <f t="shared" si="473"/>
        <v>chir_esth</v>
      </c>
      <c r="E4601" s="90">
        <f>HLOOKUP(D4601,Analytique_compte!$A$3:$S$4,2,FALSE)</f>
        <v>16</v>
      </c>
      <c r="F4601" s="90" t="str">
        <f t="shared" si="475"/>
        <v>Analytique_compte_PCP86_chir_esth</v>
      </c>
      <c r="G4601" s="154">
        <f t="shared" si="476"/>
        <v>0</v>
      </c>
    </row>
    <row r="4602" spans="1:7" ht="26.4" x14ac:dyDescent="0.25">
      <c r="A4602" s="153" t="str">
        <f>+Identification!$C$4</f>
        <v>100000001</v>
      </c>
      <c r="B4602" s="153" t="s">
        <v>356</v>
      </c>
      <c r="C4602" s="48" t="s">
        <v>423</v>
      </c>
      <c r="D4602" s="89" t="str">
        <f t="shared" ref="D4602:D4603" si="477">+D4599</f>
        <v>chir_esth</v>
      </c>
      <c r="E4602" s="90">
        <f>HLOOKUP(D4602,Analytique_compte!$A$3:$S$4,2,FALSE)</f>
        <v>16</v>
      </c>
      <c r="F4602" s="90" t="str">
        <f t="shared" ref="F4602:F4629" si="478">CONCATENATE(B4602,"_",C4602,"_",D4602)</f>
        <v>Analytique_compte_PCP87_chir_esth</v>
      </c>
      <c r="G4602" s="154">
        <f t="shared" ref="G4602:G4629" si="479">VLOOKUP(C4602,ana_compte,E4602,FALSE)</f>
        <v>0</v>
      </c>
    </row>
    <row r="4603" spans="1:7" ht="26.4" x14ac:dyDescent="0.25">
      <c r="A4603" s="153" t="str">
        <f>+Identification!$C$4</f>
        <v>100000001</v>
      </c>
      <c r="B4603" s="153" t="s">
        <v>356</v>
      </c>
      <c r="C4603" s="48" t="s">
        <v>424</v>
      </c>
      <c r="D4603" s="89" t="str">
        <f t="shared" si="477"/>
        <v>chir_esth</v>
      </c>
      <c r="E4603" s="90">
        <f>HLOOKUP(D4603,Analytique_compte!$A$3:$S$4,2,FALSE)</f>
        <v>16</v>
      </c>
      <c r="F4603" s="90" t="str">
        <f t="shared" si="478"/>
        <v>Analytique_compte_PCP88_chir_esth</v>
      </c>
      <c r="G4603" s="154">
        <f t="shared" si="479"/>
        <v>0</v>
      </c>
    </row>
    <row r="4604" spans="1:7" ht="26.4" x14ac:dyDescent="0.25">
      <c r="A4604" s="153" t="str">
        <f>+Identification!$C$4</f>
        <v>100000001</v>
      </c>
      <c r="B4604" s="153" t="s">
        <v>356</v>
      </c>
      <c r="C4604" s="48" t="s">
        <v>449</v>
      </c>
      <c r="D4604" s="89" t="str">
        <f t="shared" ref="D4604:D4606" si="480">+D4598</f>
        <v>chir_esth</v>
      </c>
      <c r="E4604" s="90">
        <f>HLOOKUP(D4604,Analytique_compte!$A$3:$S$4,2,FALSE)</f>
        <v>16</v>
      </c>
      <c r="F4604" s="90" t="str">
        <f t="shared" si="478"/>
        <v>Analytique_compte_PCP89_chir_esth</v>
      </c>
      <c r="G4604" s="154">
        <f t="shared" si="479"/>
        <v>0</v>
      </c>
    </row>
    <row r="4605" spans="1:7" ht="26.4" x14ac:dyDescent="0.25">
      <c r="A4605" s="153" t="str">
        <f>+Identification!$C$4</f>
        <v>100000001</v>
      </c>
      <c r="B4605" s="153" t="s">
        <v>356</v>
      </c>
      <c r="C4605" s="48" t="s">
        <v>450</v>
      </c>
      <c r="D4605" s="89" t="str">
        <f t="shared" si="480"/>
        <v>chir_esth</v>
      </c>
      <c r="E4605" s="90">
        <f>HLOOKUP(D4605,Analytique_compte!$A$3:$S$4,2,FALSE)</f>
        <v>16</v>
      </c>
      <c r="F4605" s="90" t="str">
        <f t="shared" si="478"/>
        <v>Analytique_compte_PCP90_chir_esth</v>
      </c>
      <c r="G4605" s="154">
        <f t="shared" si="479"/>
        <v>0</v>
      </c>
    </row>
    <row r="4606" spans="1:7" ht="26.4" x14ac:dyDescent="0.25">
      <c r="A4606" s="153" t="str">
        <f>+Identification!$C$4</f>
        <v>100000001</v>
      </c>
      <c r="B4606" s="153" t="s">
        <v>356</v>
      </c>
      <c r="C4606" s="48" t="s">
        <v>467</v>
      </c>
      <c r="D4606" s="89" t="str">
        <f t="shared" si="480"/>
        <v>chir_esth</v>
      </c>
      <c r="E4606" s="90">
        <f>HLOOKUP(D4606,Analytique_compte!$A$3:$S$4,2,FALSE)</f>
        <v>16</v>
      </c>
      <c r="F4606" s="90" t="str">
        <f t="shared" si="478"/>
        <v>Analytique_compte_PCP91_chir_esth</v>
      </c>
      <c r="G4606" s="154">
        <f t="shared" si="479"/>
        <v>0</v>
      </c>
    </row>
    <row r="4607" spans="1:7" ht="26.4" x14ac:dyDescent="0.25">
      <c r="A4607" s="153" t="str">
        <f>+Identification!$C$4</f>
        <v>100000001</v>
      </c>
      <c r="B4607" s="153" t="s">
        <v>356</v>
      </c>
      <c r="C4607" s="48" t="s">
        <v>468</v>
      </c>
      <c r="D4607" s="89" t="str">
        <f t="shared" ref="D4607:D4623" si="481">+D4577</f>
        <v>chir_esth</v>
      </c>
      <c r="E4607" s="90">
        <f>HLOOKUP(D4607,Analytique_compte!$A$3:$S$4,2,FALSE)</f>
        <v>16</v>
      </c>
      <c r="F4607" s="90" t="str">
        <f t="shared" si="478"/>
        <v>Analytique_compte_PCP92_chir_esth</v>
      </c>
      <c r="G4607" s="154">
        <f t="shared" si="479"/>
        <v>0</v>
      </c>
    </row>
    <row r="4608" spans="1:7" ht="26.4" x14ac:dyDescent="0.25">
      <c r="A4608" s="153" t="str">
        <f>+Identification!$C$4</f>
        <v>100000001</v>
      </c>
      <c r="B4608" s="153" t="s">
        <v>356</v>
      </c>
      <c r="C4608" s="48" t="s">
        <v>469</v>
      </c>
      <c r="D4608" s="89" t="str">
        <f t="shared" si="481"/>
        <v>chir_esth</v>
      </c>
      <c r="E4608" s="90">
        <f>HLOOKUP(D4608,Analytique_compte!$A$3:$S$4,2,FALSE)</f>
        <v>16</v>
      </c>
      <c r="F4608" s="90" t="str">
        <f t="shared" si="478"/>
        <v>Analytique_compte_PCP93_chir_esth</v>
      </c>
      <c r="G4608" s="154">
        <f t="shared" si="479"/>
        <v>0</v>
      </c>
    </row>
    <row r="4609" spans="1:7" ht="26.4" x14ac:dyDescent="0.25">
      <c r="A4609" s="153" t="str">
        <f>+Identification!$C$4</f>
        <v>100000001</v>
      </c>
      <c r="B4609" s="153" t="s">
        <v>356</v>
      </c>
      <c r="C4609" s="48" t="s">
        <v>665</v>
      </c>
      <c r="D4609" s="89" t="str">
        <f t="shared" si="481"/>
        <v>chir_esth</v>
      </c>
      <c r="E4609" s="90">
        <f>HLOOKUP(D4609,Analytique_compte!$A$3:$S$4,2,FALSE)</f>
        <v>16</v>
      </c>
      <c r="F4609" s="90" t="str">
        <f t="shared" si="478"/>
        <v>Analytique_compte_PCP94_chir_esth</v>
      </c>
      <c r="G4609" s="154">
        <f t="shared" si="479"/>
        <v>0</v>
      </c>
    </row>
    <row r="4610" spans="1:7" ht="26.4" x14ac:dyDescent="0.25">
      <c r="A4610" s="153" t="str">
        <f>+Identification!$C$4</f>
        <v>100000001</v>
      </c>
      <c r="B4610" s="153" t="s">
        <v>356</v>
      </c>
      <c r="C4610" s="50" t="s">
        <v>666</v>
      </c>
      <c r="D4610" s="89" t="str">
        <f t="shared" si="481"/>
        <v>chir_esth</v>
      </c>
      <c r="E4610" s="90">
        <f>HLOOKUP(D4610,Analytique_compte!$A$3:$S$4,2,FALSE)</f>
        <v>16</v>
      </c>
      <c r="F4610" s="90" t="str">
        <f t="shared" si="478"/>
        <v>Analytique_compte_PCP95_chir_esth</v>
      </c>
      <c r="G4610" s="154">
        <f t="shared" si="479"/>
        <v>0</v>
      </c>
    </row>
    <row r="4611" spans="1:7" ht="26.4" x14ac:dyDescent="0.25">
      <c r="A4611" s="153" t="str">
        <f>+Identification!$C$4</f>
        <v>100000001</v>
      </c>
      <c r="B4611" s="153" t="s">
        <v>356</v>
      </c>
      <c r="C4611" s="50" t="s">
        <v>667</v>
      </c>
      <c r="D4611" s="89" t="str">
        <f t="shared" si="481"/>
        <v>chir_esth</v>
      </c>
      <c r="E4611" s="90">
        <f>HLOOKUP(D4611,Analytique_compte!$A$3:$S$4,2,FALSE)</f>
        <v>16</v>
      </c>
      <c r="F4611" s="90" t="str">
        <f t="shared" si="478"/>
        <v>Analytique_compte_PCP96_chir_esth</v>
      </c>
      <c r="G4611" s="154">
        <f t="shared" si="479"/>
        <v>0</v>
      </c>
    </row>
    <row r="4612" spans="1:7" ht="26.4" x14ac:dyDescent="0.25">
      <c r="A4612" s="153" t="str">
        <f>+Identification!$C$4</f>
        <v>100000001</v>
      </c>
      <c r="B4612" s="153" t="s">
        <v>356</v>
      </c>
      <c r="C4612" s="50" t="s">
        <v>668</v>
      </c>
      <c r="D4612" s="89" t="str">
        <f t="shared" si="481"/>
        <v>chir_esth</v>
      </c>
      <c r="E4612" s="90">
        <f>HLOOKUP(D4612,Analytique_compte!$A$3:$S$4,2,FALSE)</f>
        <v>16</v>
      </c>
      <c r="F4612" s="90" t="str">
        <f t="shared" si="478"/>
        <v>Analytique_compte_PCP97_chir_esth</v>
      </c>
      <c r="G4612" s="154">
        <f t="shared" si="479"/>
        <v>0</v>
      </c>
    </row>
    <row r="4613" spans="1:7" ht="26.4" x14ac:dyDescent="0.25">
      <c r="A4613" s="153" t="str">
        <f>+Identification!$C$4</f>
        <v>100000001</v>
      </c>
      <c r="B4613" s="153" t="s">
        <v>356</v>
      </c>
      <c r="C4613" s="50" t="s">
        <v>669</v>
      </c>
      <c r="D4613" s="89" t="str">
        <f t="shared" si="481"/>
        <v>chir_esth</v>
      </c>
      <c r="E4613" s="90">
        <f>HLOOKUP(D4613,Analytique_compte!$A$3:$S$4,2,FALSE)</f>
        <v>16</v>
      </c>
      <c r="F4613" s="90" t="str">
        <f t="shared" si="478"/>
        <v>Analytique_compte_PCP98_chir_esth</v>
      </c>
      <c r="G4613" s="154">
        <f t="shared" si="479"/>
        <v>0</v>
      </c>
    </row>
    <row r="4614" spans="1:7" ht="26.4" x14ac:dyDescent="0.25">
      <c r="A4614" s="153" t="str">
        <f>+Identification!$C$4</f>
        <v>100000001</v>
      </c>
      <c r="B4614" s="153" t="s">
        <v>356</v>
      </c>
      <c r="C4614" s="50" t="s">
        <v>670</v>
      </c>
      <c r="D4614" s="89" t="str">
        <f t="shared" si="481"/>
        <v>chir_esth</v>
      </c>
      <c r="E4614" s="90">
        <f>HLOOKUP(D4614,Analytique_compte!$A$3:$S$4,2,FALSE)</f>
        <v>16</v>
      </c>
      <c r="F4614" s="90" t="str">
        <f t="shared" si="478"/>
        <v>Analytique_compte_PCP99_chir_esth</v>
      </c>
      <c r="G4614" s="154">
        <f t="shared" si="479"/>
        <v>0</v>
      </c>
    </row>
    <row r="4615" spans="1:7" ht="26.4" x14ac:dyDescent="0.25">
      <c r="A4615" s="153" t="str">
        <f>+Identification!$C$4</f>
        <v>100000001</v>
      </c>
      <c r="B4615" s="153" t="s">
        <v>356</v>
      </c>
      <c r="C4615" s="50" t="s">
        <v>671</v>
      </c>
      <c r="D4615" s="89" t="str">
        <f t="shared" si="481"/>
        <v>chir_esth</v>
      </c>
      <c r="E4615" s="90">
        <f>HLOOKUP(D4615,Analytique_compte!$A$3:$S$4,2,FALSE)</f>
        <v>16</v>
      </c>
      <c r="F4615" s="90" t="str">
        <f t="shared" si="478"/>
        <v>Analytique_compte_PCP100_chir_esth</v>
      </c>
      <c r="G4615" s="154">
        <f t="shared" si="479"/>
        <v>0</v>
      </c>
    </row>
    <row r="4616" spans="1:7" ht="26.4" x14ac:dyDescent="0.25">
      <c r="A4616" s="153" t="str">
        <f>+Identification!$C$4</f>
        <v>100000001</v>
      </c>
      <c r="B4616" s="153" t="s">
        <v>356</v>
      </c>
      <c r="C4616" s="50" t="s">
        <v>672</v>
      </c>
      <c r="D4616" s="89" t="str">
        <f t="shared" si="481"/>
        <v>chir_esth</v>
      </c>
      <c r="E4616" s="90">
        <f>HLOOKUP(D4616,Analytique_compte!$A$3:$S$4,2,FALSE)</f>
        <v>16</v>
      </c>
      <c r="F4616" s="90" t="str">
        <f t="shared" si="478"/>
        <v>Analytique_compte_PCP101_chir_esth</v>
      </c>
      <c r="G4616" s="154">
        <f t="shared" si="479"/>
        <v>0</v>
      </c>
    </row>
    <row r="4617" spans="1:7" ht="26.4" x14ac:dyDescent="0.25">
      <c r="A4617" s="153" t="str">
        <f>+Identification!$C$4</f>
        <v>100000001</v>
      </c>
      <c r="B4617" s="153" t="s">
        <v>356</v>
      </c>
      <c r="C4617" s="50" t="s">
        <v>673</v>
      </c>
      <c r="D4617" s="89" t="str">
        <f t="shared" si="481"/>
        <v>chir_esth</v>
      </c>
      <c r="E4617" s="90">
        <f>HLOOKUP(D4617,Analytique_compte!$A$3:$S$4,2,FALSE)</f>
        <v>16</v>
      </c>
      <c r="F4617" s="90" t="str">
        <f t="shared" si="478"/>
        <v>Analytique_compte_PCP102_chir_esth</v>
      </c>
      <c r="G4617" s="154">
        <f t="shared" si="479"/>
        <v>0</v>
      </c>
    </row>
    <row r="4618" spans="1:7" ht="26.4" x14ac:dyDescent="0.25">
      <c r="A4618" s="153" t="str">
        <f>+Identification!$C$4</f>
        <v>100000001</v>
      </c>
      <c r="B4618" s="153" t="s">
        <v>356</v>
      </c>
      <c r="C4618" s="50" t="s">
        <v>674</v>
      </c>
      <c r="D4618" s="89" t="str">
        <f t="shared" si="481"/>
        <v>chir_esth</v>
      </c>
      <c r="E4618" s="90">
        <f>HLOOKUP(D4618,Analytique_compte!$A$3:$S$4,2,FALSE)</f>
        <v>16</v>
      </c>
      <c r="F4618" s="90" t="str">
        <f t="shared" si="478"/>
        <v>Analytique_compte_PCP103_chir_esth</v>
      </c>
      <c r="G4618" s="154">
        <f t="shared" si="479"/>
        <v>0</v>
      </c>
    </row>
    <row r="4619" spans="1:7" ht="26.4" x14ac:dyDescent="0.25">
      <c r="A4619" s="153" t="str">
        <f>+Identification!$C$4</f>
        <v>100000001</v>
      </c>
      <c r="B4619" s="153" t="s">
        <v>356</v>
      </c>
      <c r="C4619" s="50" t="s">
        <v>675</v>
      </c>
      <c r="D4619" s="89" t="str">
        <f t="shared" si="481"/>
        <v>chir_esth</v>
      </c>
      <c r="E4619" s="90">
        <f>HLOOKUP(D4619,Analytique_compte!$A$3:$S$4,2,FALSE)</f>
        <v>16</v>
      </c>
      <c r="F4619" s="90" t="str">
        <f t="shared" si="478"/>
        <v>Analytique_compte_PCP104_chir_esth</v>
      </c>
      <c r="G4619" s="154">
        <f t="shared" si="479"/>
        <v>0</v>
      </c>
    </row>
    <row r="4620" spans="1:7" ht="26.4" x14ac:dyDescent="0.25">
      <c r="A4620" s="153" t="str">
        <f>+Identification!$C$4</f>
        <v>100000001</v>
      </c>
      <c r="B4620" s="153" t="s">
        <v>356</v>
      </c>
      <c r="C4620" s="50" t="s">
        <v>676</v>
      </c>
      <c r="D4620" s="89" t="str">
        <f t="shared" si="481"/>
        <v>chir_esth</v>
      </c>
      <c r="E4620" s="90">
        <f>HLOOKUP(D4620,Analytique_compte!$A$3:$S$4,2,FALSE)</f>
        <v>16</v>
      </c>
      <c r="F4620" s="90" t="str">
        <f t="shared" si="478"/>
        <v>Analytique_compte_PCP105_chir_esth</v>
      </c>
      <c r="G4620" s="154">
        <f t="shared" si="479"/>
        <v>0</v>
      </c>
    </row>
    <row r="4621" spans="1:7" ht="26.4" x14ac:dyDescent="0.25">
      <c r="A4621" s="153" t="str">
        <f>+Identification!$C$4</f>
        <v>100000001</v>
      </c>
      <c r="B4621" s="153" t="s">
        <v>356</v>
      </c>
      <c r="C4621" s="50" t="s">
        <v>677</v>
      </c>
      <c r="D4621" s="89" t="str">
        <f t="shared" si="481"/>
        <v>chir_esth</v>
      </c>
      <c r="E4621" s="90">
        <f>HLOOKUP(D4621,Analytique_compte!$A$3:$S$4,2,FALSE)</f>
        <v>16</v>
      </c>
      <c r="F4621" s="90" t="str">
        <f t="shared" si="478"/>
        <v>Analytique_compte_PCP106_chir_esth</v>
      </c>
      <c r="G4621" s="154">
        <f t="shared" si="479"/>
        <v>0</v>
      </c>
    </row>
    <row r="4622" spans="1:7" ht="26.4" x14ac:dyDescent="0.25">
      <c r="A4622" s="153" t="str">
        <f>+Identification!$C$4</f>
        <v>100000001</v>
      </c>
      <c r="B4622" s="153" t="s">
        <v>356</v>
      </c>
      <c r="C4622" s="50" t="s">
        <v>678</v>
      </c>
      <c r="D4622" s="89" t="str">
        <f t="shared" si="481"/>
        <v>chir_esth</v>
      </c>
      <c r="E4622" s="90">
        <f>HLOOKUP(D4622,Analytique_compte!$A$3:$S$4,2,FALSE)</f>
        <v>16</v>
      </c>
      <c r="F4622" s="90" t="str">
        <f t="shared" si="478"/>
        <v>Analytique_compte_PCP107_chir_esth</v>
      </c>
      <c r="G4622" s="154">
        <f t="shared" si="479"/>
        <v>0</v>
      </c>
    </row>
    <row r="4623" spans="1:7" ht="26.4" x14ac:dyDescent="0.25">
      <c r="A4623" s="153" t="str">
        <f>+Identification!$C$4</f>
        <v>100000001</v>
      </c>
      <c r="B4623" s="153" t="s">
        <v>356</v>
      </c>
      <c r="C4623" s="50" t="s">
        <v>679</v>
      </c>
      <c r="D4623" s="89" t="str">
        <f t="shared" si="481"/>
        <v>chir_esth</v>
      </c>
      <c r="E4623" s="90">
        <f>HLOOKUP(D4623,Analytique_compte!$A$3:$S$4,2,FALSE)</f>
        <v>16</v>
      </c>
      <c r="F4623" s="90" t="str">
        <f t="shared" si="478"/>
        <v>Analytique_compte_PCP108_chir_esth</v>
      </c>
      <c r="G4623" s="154">
        <f t="shared" si="479"/>
        <v>0</v>
      </c>
    </row>
    <row r="4624" spans="1:7" ht="26.4" x14ac:dyDescent="0.25">
      <c r="A4624" s="153" t="str">
        <f>+Identification!$C$4</f>
        <v>100000001</v>
      </c>
      <c r="B4624" s="153" t="s">
        <v>356</v>
      </c>
      <c r="C4624" s="50" t="s">
        <v>680</v>
      </c>
      <c r="D4624" s="89" t="str">
        <f t="shared" ref="D4624:D4627" si="482">+D4590</f>
        <v>chir_esth</v>
      </c>
      <c r="E4624" s="90">
        <f>HLOOKUP(D4624,Analytique_compte!$A$3:$S$4,2,FALSE)</f>
        <v>16</v>
      </c>
      <c r="F4624" s="90" t="str">
        <f t="shared" ref="F4624:F4628" si="483">CONCATENATE(B4624,"_",C4624,"_",D4624)</f>
        <v>Analytique_compte_PCP109_chir_esth</v>
      </c>
      <c r="G4624" s="154">
        <f t="shared" ref="G4624:G4628" si="484">VLOOKUP(C4624,ana_compte,E4624,FALSE)</f>
        <v>0</v>
      </c>
    </row>
    <row r="4625" spans="1:7" ht="26.4" x14ac:dyDescent="0.25">
      <c r="A4625" s="153" t="str">
        <f>+Identification!$C$4</f>
        <v>100000001</v>
      </c>
      <c r="B4625" s="153" t="s">
        <v>356</v>
      </c>
      <c r="C4625" s="50" t="s">
        <v>681</v>
      </c>
      <c r="D4625" s="89" t="str">
        <f t="shared" si="482"/>
        <v>chir_esth</v>
      </c>
      <c r="E4625" s="90">
        <f>HLOOKUP(D4625,Analytique_compte!$A$3:$S$4,2,FALSE)</f>
        <v>16</v>
      </c>
      <c r="F4625" s="90" t="str">
        <f t="shared" si="483"/>
        <v>Analytique_compte_PCP110_chir_esth</v>
      </c>
      <c r="G4625" s="154">
        <f t="shared" si="484"/>
        <v>0</v>
      </c>
    </row>
    <row r="4626" spans="1:7" ht="26.4" x14ac:dyDescent="0.25">
      <c r="A4626" s="153" t="str">
        <f>+Identification!$C$4</f>
        <v>100000001</v>
      </c>
      <c r="B4626" s="153" t="s">
        <v>356</v>
      </c>
      <c r="C4626" s="50" t="s">
        <v>682</v>
      </c>
      <c r="D4626" s="89" t="str">
        <f t="shared" si="482"/>
        <v>chir_esth</v>
      </c>
      <c r="E4626" s="90">
        <f>HLOOKUP(D4626,Analytique_compte!$A$3:$S$4,2,FALSE)</f>
        <v>16</v>
      </c>
      <c r="F4626" s="90" t="str">
        <f t="shared" si="483"/>
        <v>Analytique_compte_PCP111_chir_esth</v>
      </c>
      <c r="G4626" s="154">
        <f t="shared" si="484"/>
        <v>0</v>
      </c>
    </row>
    <row r="4627" spans="1:7" ht="26.4" x14ac:dyDescent="0.25">
      <c r="A4627" s="153" t="str">
        <f>+Identification!$C$4</f>
        <v>100000001</v>
      </c>
      <c r="B4627" s="153" t="s">
        <v>356</v>
      </c>
      <c r="C4627" s="50" t="s">
        <v>683</v>
      </c>
      <c r="D4627" s="89" t="str">
        <f t="shared" si="482"/>
        <v>chir_esth</v>
      </c>
      <c r="E4627" s="90">
        <f>HLOOKUP(D4627,Analytique_compte!$A$3:$S$4,2,FALSE)</f>
        <v>16</v>
      </c>
      <c r="F4627" s="90" t="str">
        <f t="shared" si="483"/>
        <v>Analytique_compte_PCP112_chir_esth</v>
      </c>
      <c r="G4627" s="154">
        <f t="shared" si="484"/>
        <v>0</v>
      </c>
    </row>
    <row r="4628" spans="1:7" ht="26.4" x14ac:dyDescent="0.25">
      <c r="A4628" s="153" t="str">
        <f>+Identification!$C$4</f>
        <v>100000001</v>
      </c>
      <c r="B4628" s="153" t="s">
        <v>356</v>
      </c>
      <c r="C4628" s="50" t="s">
        <v>684</v>
      </c>
      <c r="D4628" s="89" t="str">
        <f>+D4593</f>
        <v>chir_esth</v>
      </c>
      <c r="E4628" s="90">
        <f>HLOOKUP(D4628,Analytique_compte!$A$3:$S$4,2,FALSE)</f>
        <v>16</v>
      </c>
      <c r="F4628" s="90" t="str">
        <f t="shared" si="483"/>
        <v>Analytique_compte_PCP113_chir_esth</v>
      </c>
      <c r="G4628" s="154">
        <f t="shared" si="484"/>
        <v>0</v>
      </c>
    </row>
    <row r="4629" spans="1:7" ht="26.4" x14ac:dyDescent="0.25">
      <c r="A4629" s="153" t="str">
        <f>+Identification!$C$4</f>
        <v>100000001</v>
      </c>
      <c r="B4629" s="153" t="s">
        <v>356</v>
      </c>
      <c r="C4629" s="50" t="s">
        <v>685</v>
      </c>
      <c r="D4629" s="89" t="str">
        <f>+D4594</f>
        <v>chir_esth</v>
      </c>
      <c r="E4629" s="90">
        <f>HLOOKUP(D4629,Analytique_compte!$A$3:$S$4,2,FALSE)</f>
        <v>16</v>
      </c>
      <c r="F4629" s="90" t="str">
        <f t="shared" si="478"/>
        <v>Analytique_compte_PCP114_chir_esth</v>
      </c>
      <c r="G4629" s="154">
        <f t="shared" si="479"/>
        <v>0</v>
      </c>
    </row>
    <row r="4630" spans="1:7" ht="26.4" x14ac:dyDescent="0.25">
      <c r="A4630" s="153" t="str">
        <f>+Identification!$C$4</f>
        <v>100000001</v>
      </c>
      <c r="B4630" s="153" t="s">
        <v>356</v>
      </c>
      <c r="C4630" s="11" t="s">
        <v>266</v>
      </c>
      <c r="D4630" s="89" t="str">
        <f>+D4593</f>
        <v>chir_esth</v>
      </c>
      <c r="E4630" s="90">
        <f>HLOOKUP(D4630,Analytique_compte!$A$3:$S$4,2,FALSE)</f>
        <v>16</v>
      </c>
      <c r="F4630" s="90" t="str">
        <f t="shared" si="472"/>
        <v>Analytique_compte_pcptot_chir_esth</v>
      </c>
      <c r="G4630" s="154">
        <f t="shared" si="474"/>
        <v>0</v>
      </c>
    </row>
    <row r="4631" spans="1:7" ht="26.4" x14ac:dyDescent="0.25">
      <c r="A4631" s="153" t="str">
        <f>+Identification!$C$4</f>
        <v>100000001</v>
      </c>
      <c r="B4631" s="153" t="s">
        <v>356</v>
      </c>
      <c r="C4631" s="11" t="s">
        <v>342</v>
      </c>
      <c r="D4631" s="89" t="str">
        <f t="shared" si="473"/>
        <v>chir_esth</v>
      </c>
      <c r="E4631" s="90">
        <f>HLOOKUP(D4631,Analytique_compte!$A$3:$S$4,2,FALSE)</f>
        <v>16</v>
      </c>
      <c r="F4631" s="90" t="str">
        <f t="shared" si="472"/>
        <v>Analytique_compte_solde_chir_esth</v>
      </c>
      <c r="G4631" s="154">
        <f t="shared" si="474"/>
        <v>0</v>
      </c>
    </row>
    <row r="4632" spans="1:7" ht="26.4" x14ac:dyDescent="0.25">
      <c r="A4632" s="135" t="str">
        <f>+Identification!$C$4</f>
        <v>100000001</v>
      </c>
      <c r="B4632" s="135" t="s">
        <v>356</v>
      </c>
      <c r="C4632" s="92" t="s">
        <v>171</v>
      </c>
      <c r="D4632" s="91" t="s">
        <v>292</v>
      </c>
      <c r="E4632" s="93">
        <f>HLOOKUP(D4632,Analytique_compte!$A$3:$S$4,2,FALSE)</f>
        <v>17</v>
      </c>
      <c r="F4632" s="93" t="str">
        <f t="shared" si="472"/>
        <v>Analytique_compte_PCC1_patient_etranger</v>
      </c>
      <c r="G4632" s="143">
        <f t="shared" si="474"/>
        <v>0</v>
      </c>
    </row>
    <row r="4633" spans="1:7" ht="26.4" x14ac:dyDescent="0.25">
      <c r="A4633" s="153" t="str">
        <f>+Identification!$C$4</f>
        <v>100000001</v>
      </c>
      <c r="B4633" s="153" t="s">
        <v>356</v>
      </c>
      <c r="C4633" s="11" t="s">
        <v>172</v>
      </c>
      <c r="D4633" s="89" t="str">
        <f>+D4632</f>
        <v>patient_etranger</v>
      </c>
      <c r="E4633" s="90">
        <f>HLOOKUP(D4633,Analytique_compte!$A$3:$S$4,2,FALSE)</f>
        <v>17</v>
      </c>
      <c r="F4633" s="90" t="str">
        <f t="shared" si="472"/>
        <v>Analytique_compte_PCC2_patient_etranger</v>
      </c>
      <c r="G4633" s="154">
        <f t="shared" si="474"/>
        <v>0</v>
      </c>
    </row>
    <row r="4634" spans="1:7" ht="26.4" x14ac:dyDescent="0.25">
      <c r="A4634" s="153" t="str">
        <f>+Identification!$C$4</f>
        <v>100000001</v>
      </c>
      <c r="B4634" s="153" t="s">
        <v>356</v>
      </c>
      <c r="C4634" s="11" t="s">
        <v>173</v>
      </c>
      <c r="D4634" s="89" t="str">
        <f t="shared" ref="D4634:D4697" si="485">+D4633</f>
        <v>patient_etranger</v>
      </c>
      <c r="E4634" s="90">
        <f>HLOOKUP(D4634,Analytique_compte!$A$3:$S$4,2,FALSE)</f>
        <v>17</v>
      </c>
      <c r="F4634" s="90" t="str">
        <f t="shared" si="472"/>
        <v>Analytique_compte_PCC3_patient_etranger</v>
      </c>
      <c r="G4634" s="154">
        <f t="shared" si="474"/>
        <v>0</v>
      </c>
    </row>
    <row r="4635" spans="1:7" ht="26.4" x14ac:dyDescent="0.25">
      <c r="A4635" s="153" t="str">
        <f>+Identification!$C$4</f>
        <v>100000001</v>
      </c>
      <c r="B4635" s="153" t="s">
        <v>356</v>
      </c>
      <c r="C4635" s="11" t="s">
        <v>174</v>
      </c>
      <c r="D4635" s="89" t="str">
        <f t="shared" si="485"/>
        <v>patient_etranger</v>
      </c>
      <c r="E4635" s="90">
        <f>HLOOKUP(D4635,Analytique_compte!$A$3:$S$4,2,FALSE)</f>
        <v>17</v>
      </c>
      <c r="F4635" s="90" t="str">
        <f t="shared" si="472"/>
        <v>Analytique_compte_PCC4_patient_etranger</v>
      </c>
      <c r="G4635" s="154">
        <f t="shared" si="474"/>
        <v>0</v>
      </c>
    </row>
    <row r="4636" spans="1:7" ht="26.4" x14ac:dyDescent="0.25">
      <c r="A4636" s="153" t="str">
        <f>+Identification!$C$4</f>
        <v>100000001</v>
      </c>
      <c r="B4636" s="153" t="s">
        <v>356</v>
      </c>
      <c r="C4636" s="11" t="s">
        <v>175</v>
      </c>
      <c r="D4636" s="89" t="str">
        <f t="shared" si="485"/>
        <v>patient_etranger</v>
      </c>
      <c r="E4636" s="90">
        <f>HLOOKUP(D4636,Analytique_compte!$A$3:$S$4,2,FALSE)</f>
        <v>17</v>
      </c>
      <c r="F4636" s="90" t="str">
        <f t="shared" si="472"/>
        <v>Analytique_compte_PCC5_patient_etranger</v>
      </c>
      <c r="G4636" s="154">
        <f t="shared" si="474"/>
        <v>0</v>
      </c>
    </row>
    <row r="4637" spans="1:7" ht="26.4" x14ac:dyDescent="0.25">
      <c r="A4637" s="153" t="str">
        <f>+Identification!$C$4</f>
        <v>100000001</v>
      </c>
      <c r="B4637" s="153" t="s">
        <v>356</v>
      </c>
      <c r="C4637" s="11" t="s">
        <v>176</v>
      </c>
      <c r="D4637" s="89" t="str">
        <f t="shared" si="485"/>
        <v>patient_etranger</v>
      </c>
      <c r="E4637" s="90">
        <f>HLOOKUP(D4637,Analytique_compte!$A$3:$S$4,2,FALSE)</f>
        <v>17</v>
      </c>
      <c r="F4637" s="90" t="str">
        <f t="shared" si="472"/>
        <v>Analytique_compte_PCC6_patient_etranger</v>
      </c>
      <c r="G4637" s="154">
        <f t="shared" si="474"/>
        <v>0</v>
      </c>
    </row>
    <row r="4638" spans="1:7" ht="26.4" x14ac:dyDescent="0.25">
      <c r="A4638" s="153" t="str">
        <f>+Identification!$C$4</f>
        <v>100000001</v>
      </c>
      <c r="B4638" s="153" t="s">
        <v>356</v>
      </c>
      <c r="C4638" s="11" t="s">
        <v>177</v>
      </c>
      <c r="D4638" s="89" t="str">
        <f t="shared" si="485"/>
        <v>patient_etranger</v>
      </c>
      <c r="E4638" s="90">
        <f>HLOOKUP(D4638,Analytique_compte!$A$3:$S$4,2,FALSE)</f>
        <v>17</v>
      </c>
      <c r="F4638" s="90" t="str">
        <f t="shared" ref="F4638:F4701" si="486">CONCATENATE(B4638,"_",C4638,"_",D4638)</f>
        <v>Analytique_compte_PCC7_patient_etranger</v>
      </c>
      <c r="G4638" s="154">
        <f t="shared" si="474"/>
        <v>0</v>
      </c>
    </row>
    <row r="4639" spans="1:7" ht="26.4" x14ac:dyDescent="0.25">
      <c r="A4639" s="153" t="str">
        <f>+Identification!$C$4</f>
        <v>100000001</v>
      </c>
      <c r="B4639" s="153" t="s">
        <v>356</v>
      </c>
      <c r="C4639" s="11" t="s">
        <v>178</v>
      </c>
      <c r="D4639" s="89" t="str">
        <f t="shared" si="485"/>
        <v>patient_etranger</v>
      </c>
      <c r="E4639" s="90">
        <f>HLOOKUP(D4639,Analytique_compte!$A$3:$S$4,2,FALSE)</f>
        <v>17</v>
      </c>
      <c r="F4639" s="90" t="str">
        <f t="shared" si="486"/>
        <v>Analytique_compte_PCC8_patient_etranger</v>
      </c>
      <c r="G4639" s="154">
        <f t="shared" si="474"/>
        <v>0</v>
      </c>
    </row>
    <row r="4640" spans="1:7" ht="26.4" x14ac:dyDescent="0.25">
      <c r="A4640" s="153" t="str">
        <f>+Identification!$C$4</f>
        <v>100000001</v>
      </c>
      <c r="B4640" s="153" t="s">
        <v>356</v>
      </c>
      <c r="C4640" s="11" t="s">
        <v>179</v>
      </c>
      <c r="D4640" s="89" t="str">
        <f t="shared" si="485"/>
        <v>patient_etranger</v>
      </c>
      <c r="E4640" s="90">
        <f>HLOOKUP(D4640,Analytique_compte!$A$3:$S$4,2,FALSE)</f>
        <v>17</v>
      </c>
      <c r="F4640" s="90" t="str">
        <f t="shared" si="486"/>
        <v>Analytique_compte_PCC9_patient_etranger</v>
      </c>
      <c r="G4640" s="154">
        <f t="shared" si="474"/>
        <v>0</v>
      </c>
    </row>
    <row r="4641" spans="1:7" ht="26.4" x14ac:dyDescent="0.25">
      <c r="A4641" s="153" t="str">
        <f>+Identification!$C$4</f>
        <v>100000001</v>
      </c>
      <c r="B4641" s="153" t="s">
        <v>356</v>
      </c>
      <c r="C4641" s="11" t="s">
        <v>180</v>
      </c>
      <c r="D4641" s="89" t="str">
        <f t="shared" si="485"/>
        <v>patient_etranger</v>
      </c>
      <c r="E4641" s="90">
        <f>HLOOKUP(D4641,Analytique_compte!$A$3:$S$4,2,FALSE)</f>
        <v>17</v>
      </c>
      <c r="F4641" s="90" t="str">
        <f t="shared" si="486"/>
        <v>Analytique_compte_PCC10_patient_etranger</v>
      </c>
      <c r="G4641" s="154">
        <f t="shared" si="474"/>
        <v>0</v>
      </c>
    </row>
    <row r="4642" spans="1:7" ht="26.4" x14ac:dyDescent="0.25">
      <c r="A4642" s="153" t="str">
        <f>+Identification!$C$4</f>
        <v>100000001</v>
      </c>
      <c r="B4642" s="153" t="s">
        <v>356</v>
      </c>
      <c r="C4642" s="11" t="s">
        <v>181</v>
      </c>
      <c r="D4642" s="89" t="str">
        <f t="shared" si="485"/>
        <v>patient_etranger</v>
      </c>
      <c r="E4642" s="90">
        <f>HLOOKUP(D4642,Analytique_compte!$A$3:$S$4,2,FALSE)</f>
        <v>17</v>
      </c>
      <c r="F4642" s="90" t="str">
        <f t="shared" si="486"/>
        <v>Analytique_compte_PCC11_patient_etranger</v>
      </c>
      <c r="G4642" s="154">
        <f t="shared" si="474"/>
        <v>0</v>
      </c>
    </row>
    <row r="4643" spans="1:7" ht="26.4" x14ac:dyDescent="0.25">
      <c r="A4643" s="153" t="str">
        <f>+Identification!$C$4</f>
        <v>100000001</v>
      </c>
      <c r="B4643" s="153" t="s">
        <v>356</v>
      </c>
      <c r="C4643" s="11" t="s">
        <v>182</v>
      </c>
      <c r="D4643" s="89" t="str">
        <f t="shared" si="485"/>
        <v>patient_etranger</v>
      </c>
      <c r="E4643" s="90">
        <f>HLOOKUP(D4643,Analytique_compte!$A$3:$S$4,2,FALSE)</f>
        <v>17</v>
      </c>
      <c r="F4643" s="90" t="str">
        <f t="shared" si="486"/>
        <v>Analytique_compte_PCC12_patient_etranger</v>
      </c>
      <c r="G4643" s="154">
        <f t="shared" si="474"/>
        <v>0</v>
      </c>
    </row>
    <row r="4644" spans="1:7" ht="26.4" x14ac:dyDescent="0.25">
      <c r="A4644" s="153" t="str">
        <f>+Identification!$C$4</f>
        <v>100000001</v>
      </c>
      <c r="B4644" s="153" t="s">
        <v>356</v>
      </c>
      <c r="C4644" s="11" t="s">
        <v>183</v>
      </c>
      <c r="D4644" s="89" t="str">
        <f t="shared" si="485"/>
        <v>patient_etranger</v>
      </c>
      <c r="E4644" s="90">
        <f>HLOOKUP(D4644,Analytique_compte!$A$3:$S$4,2,FALSE)</f>
        <v>17</v>
      </c>
      <c r="F4644" s="90" t="str">
        <f t="shared" si="486"/>
        <v>Analytique_compte_PCC13_patient_etranger</v>
      </c>
      <c r="G4644" s="154">
        <f t="shared" si="474"/>
        <v>0</v>
      </c>
    </row>
    <row r="4645" spans="1:7" ht="26.4" x14ac:dyDescent="0.25">
      <c r="A4645" s="153" t="str">
        <f>+Identification!$C$4</f>
        <v>100000001</v>
      </c>
      <c r="B4645" s="153" t="s">
        <v>356</v>
      </c>
      <c r="C4645" s="11" t="s">
        <v>184</v>
      </c>
      <c r="D4645" s="89" t="str">
        <f t="shared" si="485"/>
        <v>patient_etranger</v>
      </c>
      <c r="E4645" s="90">
        <f>HLOOKUP(D4645,Analytique_compte!$A$3:$S$4,2,FALSE)</f>
        <v>17</v>
      </c>
      <c r="F4645" s="90" t="str">
        <f t="shared" si="486"/>
        <v>Analytique_compte_PCC14_patient_etranger</v>
      </c>
      <c r="G4645" s="154">
        <f t="shared" si="474"/>
        <v>0</v>
      </c>
    </row>
    <row r="4646" spans="1:7" ht="26.4" x14ac:dyDescent="0.25">
      <c r="A4646" s="153" t="str">
        <f>+Identification!$C$4</f>
        <v>100000001</v>
      </c>
      <c r="B4646" s="153" t="s">
        <v>356</v>
      </c>
      <c r="C4646" s="11" t="s">
        <v>185</v>
      </c>
      <c r="D4646" s="89" t="str">
        <f t="shared" si="485"/>
        <v>patient_etranger</v>
      </c>
      <c r="E4646" s="90">
        <f>HLOOKUP(D4646,Analytique_compte!$A$3:$S$4,2,FALSE)</f>
        <v>17</v>
      </c>
      <c r="F4646" s="90" t="str">
        <f t="shared" si="486"/>
        <v>Analytique_compte_PCC15_patient_etranger</v>
      </c>
      <c r="G4646" s="154">
        <f t="shared" si="474"/>
        <v>0</v>
      </c>
    </row>
    <row r="4647" spans="1:7" ht="26.4" x14ac:dyDescent="0.25">
      <c r="A4647" s="153" t="str">
        <f>+Identification!$C$4</f>
        <v>100000001</v>
      </c>
      <c r="B4647" s="153" t="s">
        <v>356</v>
      </c>
      <c r="C4647" s="11" t="s">
        <v>186</v>
      </c>
      <c r="D4647" s="89" t="str">
        <f t="shared" si="485"/>
        <v>patient_etranger</v>
      </c>
      <c r="E4647" s="90">
        <f>HLOOKUP(D4647,Analytique_compte!$A$3:$S$4,2,FALSE)</f>
        <v>17</v>
      </c>
      <c r="F4647" s="90" t="str">
        <f t="shared" si="486"/>
        <v>Analytique_compte_PCC16_patient_etranger</v>
      </c>
      <c r="G4647" s="154">
        <f t="shared" si="474"/>
        <v>0</v>
      </c>
    </row>
    <row r="4648" spans="1:7" ht="26.4" x14ac:dyDescent="0.25">
      <c r="A4648" s="153" t="str">
        <f>+Identification!$C$4</f>
        <v>100000001</v>
      </c>
      <c r="B4648" s="153" t="s">
        <v>356</v>
      </c>
      <c r="C4648" s="11" t="s">
        <v>187</v>
      </c>
      <c r="D4648" s="89" t="str">
        <f t="shared" si="485"/>
        <v>patient_etranger</v>
      </c>
      <c r="E4648" s="90">
        <f>HLOOKUP(D4648,Analytique_compte!$A$3:$S$4,2,FALSE)</f>
        <v>17</v>
      </c>
      <c r="F4648" s="90" t="str">
        <f t="shared" si="486"/>
        <v>Analytique_compte_PCC17_patient_etranger</v>
      </c>
      <c r="G4648" s="154">
        <f t="shared" si="474"/>
        <v>0</v>
      </c>
    </row>
    <row r="4649" spans="1:7" ht="26.4" x14ac:dyDescent="0.25">
      <c r="A4649" s="153" t="str">
        <f>+Identification!$C$4</f>
        <v>100000001</v>
      </c>
      <c r="B4649" s="153" t="s">
        <v>356</v>
      </c>
      <c r="C4649" s="11" t="s">
        <v>188</v>
      </c>
      <c r="D4649" s="89" t="str">
        <f t="shared" si="485"/>
        <v>patient_etranger</v>
      </c>
      <c r="E4649" s="90">
        <f>HLOOKUP(D4649,Analytique_compte!$A$3:$S$4,2,FALSE)</f>
        <v>17</v>
      </c>
      <c r="F4649" s="90" t="str">
        <f t="shared" si="486"/>
        <v>Analytique_compte_PCC18_patient_etranger</v>
      </c>
      <c r="G4649" s="154">
        <f t="shared" si="474"/>
        <v>0</v>
      </c>
    </row>
    <row r="4650" spans="1:7" ht="26.4" x14ac:dyDescent="0.25">
      <c r="A4650" s="153" t="str">
        <f>+Identification!$C$4</f>
        <v>100000001</v>
      </c>
      <c r="B4650" s="153" t="s">
        <v>356</v>
      </c>
      <c r="C4650" s="11" t="s">
        <v>189</v>
      </c>
      <c r="D4650" s="89" t="str">
        <f t="shared" si="485"/>
        <v>patient_etranger</v>
      </c>
      <c r="E4650" s="90">
        <f>HLOOKUP(D4650,Analytique_compte!$A$3:$S$4,2,FALSE)</f>
        <v>17</v>
      </c>
      <c r="F4650" s="90" t="str">
        <f t="shared" si="486"/>
        <v>Analytique_compte_PCC19_patient_etranger</v>
      </c>
      <c r="G4650" s="154">
        <f t="shared" si="474"/>
        <v>0</v>
      </c>
    </row>
    <row r="4651" spans="1:7" ht="26.4" x14ac:dyDescent="0.25">
      <c r="A4651" s="153" t="str">
        <f>+Identification!$C$4</f>
        <v>100000001</v>
      </c>
      <c r="B4651" s="153" t="s">
        <v>356</v>
      </c>
      <c r="C4651" s="11" t="s">
        <v>190</v>
      </c>
      <c r="D4651" s="89" t="str">
        <f t="shared" si="485"/>
        <v>patient_etranger</v>
      </c>
      <c r="E4651" s="90">
        <f>HLOOKUP(D4651,Analytique_compte!$A$3:$S$4,2,FALSE)</f>
        <v>17</v>
      </c>
      <c r="F4651" s="90" t="str">
        <f t="shared" si="486"/>
        <v>Analytique_compte_PCC20_patient_etranger</v>
      </c>
      <c r="G4651" s="154">
        <f t="shared" si="474"/>
        <v>0</v>
      </c>
    </row>
    <row r="4652" spans="1:7" ht="26.4" x14ac:dyDescent="0.25">
      <c r="A4652" s="153" t="str">
        <f>+Identification!$C$4</f>
        <v>100000001</v>
      </c>
      <c r="B4652" s="153" t="s">
        <v>356</v>
      </c>
      <c r="C4652" s="11" t="s">
        <v>191</v>
      </c>
      <c r="D4652" s="89" t="str">
        <f t="shared" si="485"/>
        <v>patient_etranger</v>
      </c>
      <c r="E4652" s="90">
        <f>HLOOKUP(D4652,Analytique_compte!$A$3:$S$4,2,FALSE)</f>
        <v>17</v>
      </c>
      <c r="F4652" s="90" t="str">
        <f t="shared" si="486"/>
        <v>Analytique_compte_PCC21_patient_etranger</v>
      </c>
      <c r="G4652" s="154">
        <f t="shared" si="474"/>
        <v>0</v>
      </c>
    </row>
    <row r="4653" spans="1:7" ht="26.4" x14ac:dyDescent="0.25">
      <c r="A4653" s="153" t="str">
        <f>+Identification!$C$4</f>
        <v>100000001</v>
      </c>
      <c r="B4653" s="153" t="s">
        <v>356</v>
      </c>
      <c r="C4653" s="11" t="s">
        <v>192</v>
      </c>
      <c r="D4653" s="89" t="str">
        <f t="shared" si="485"/>
        <v>patient_etranger</v>
      </c>
      <c r="E4653" s="90">
        <f>HLOOKUP(D4653,Analytique_compte!$A$3:$S$4,2,FALSE)</f>
        <v>17</v>
      </c>
      <c r="F4653" s="90" t="str">
        <f t="shared" si="486"/>
        <v>Analytique_compte_PCC22_patient_etranger</v>
      </c>
      <c r="G4653" s="154">
        <f t="shared" si="474"/>
        <v>0</v>
      </c>
    </row>
    <row r="4654" spans="1:7" ht="26.4" x14ac:dyDescent="0.25">
      <c r="A4654" s="153" t="str">
        <f>+Identification!$C$4</f>
        <v>100000001</v>
      </c>
      <c r="B4654" s="153" t="s">
        <v>356</v>
      </c>
      <c r="C4654" s="11" t="s">
        <v>193</v>
      </c>
      <c r="D4654" s="89" t="str">
        <f t="shared" si="485"/>
        <v>patient_etranger</v>
      </c>
      <c r="E4654" s="90">
        <f>HLOOKUP(D4654,Analytique_compte!$A$3:$S$4,2,FALSE)</f>
        <v>17</v>
      </c>
      <c r="F4654" s="90" t="str">
        <f t="shared" si="486"/>
        <v>Analytique_compte_PCC23_patient_etranger</v>
      </c>
      <c r="G4654" s="154">
        <f t="shared" si="474"/>
        <v>0</v>
      </c>
    </row>
    <row r="4655" spans="1:7" ht="26.4" x14ac:dyDescent="0.25">
      <c r="A4655" s="153" t="str">
        <f>+Identification!$C$4</f>
        <v>100000001</v>
      </c>
      <c r="B4655" s="153" t="s">
        <v>356</v>
      </c>
      <c r="C4655" s="11" t="s">
        <v>194</v>
      </c>
      <c r="D4655" s="89" t="str">
        <f t="shared" si="485"/>
        <v>patient_etranger</v>
      </c>
      <c r="E4655" s="90">
        <f>HLOOKUP(D4655,Analytique_compte!$A$3:$S$4,2,FALSE)</f>
        <v>17</v>
      </c>
      <c r="F4655" s="90" t="str">
        <f t="shared" si="486"/>
        <v>Analytique_compte_PCC24_patient_etranger</v>
      </c>
      <c r="G4655" s="154">
        <f t="shared" si="474"/>
        <v>0</v>
      </c>
    </row>
    <row r="4656" spans="1:7" ht="26.4" x14ac:dyDescent="0.25">
      <c r="A4656" s="153" t="str">
        <f>+Identification!$C$4</f>
        <v>100000001</v>
      </c>
      <c r="B4656" s="153" t="s">
        <v>356</v>
      </c>
      <c r="C4656" s="11" t="s">
        <v>195</v>
      </c>
      <c r="D4656" s="89" t="str">
        <f t="shared" si="485"/>
        <v>patient_etranger</v>
      </c>
      <c r="E4656" s="90">
        <f>HLOOKUP(D4656,Analytique_compte!$A$3:$S$4,2,FALSE)</f>
        <v>17</v>
      </c>
      <c r="F4656" s="90" t="str">
        <f t="shared" si="486"/>
        <v>Analytique_compte_PCC25_patient_etranger</v>
      </c>
      <c r="G4656" s="154">
        <f t="shared" ref="G4656:G4719" si="487">VLOOKUP(C4656,ana_compte,E4656,FALSE)</f>
        <v>0</v>
      </c>
    </row>
    <row r="4657" spans="1:7" ht="26.4" x14ac:dyDescent="0.25">
      <c r="A4657" s="153" t="str">
        <f>+Identification!$C$4</f>
        <v>100000001</v>
      </c>
      <c r="B4657" s="153" t="s">
        <v>356</v>
      </c>
      <c r="C4657" s="11" t="s">
        <v>196</v>
      </c>
      <c r="D4657" s="89" t="str">
        <f t="shared" si="485"/>
        <v>patient_etranger</v>
      </c>
      <c r="E4657" s="90">
        <f>HLOOKUP(D4657,Analytique_compte!$A$3:$S$4,2,FALSE)</f>
        <v>17</v>
      </c>
      <c r="F4657" s="90" t="str">
        <f t="shared" si="486"/>
        <v>Analytique_compte_PCC26_patient_etranger</v>
      </c>
      <c r="G4657" s="154">
        <f t="shared" si="487"/>
        <v>0</v>
      </c>
    </row>
    <row r="4658" spans="1:7" ht="26.4" x14ac:dyDescent="0.25">
      <c r="A4658" s="153" t="str">
        <f>+Identification!$C$4</f>
        <v>100000001</v>
      </c>
      <c r="B4658" s="153" t="s">
        <v>356</v>
      </c>
      <c r="C4658" s="11" t="s">
        <v>197</v>
      </c>
      <c r="D4658" s="89" t="str">
        <f t="shared" si="485"/>
        <v>patient_etranger</v>
      </c>
      <c r="E4658" s="90">
        <f>HLOOKUP(D4658,Analytique_compte!$A$3:$S$4,2,FALSE)</f>
        <v>17</v>
      </c>
      <c r="F4658" s="90" t="str">
        <f t="shared" si="486"/>
        <v>Analytique_compte_PCC27_patient_etranger</v>
      </c>
      <c r="G4658" s="154">
        <f t="shared" si="487"/>
        <v>0</v>
      </c>
    </row>
    <row r="4659" spans="1:7" ht="26.4" x14ac:dyDescent="0.25">
      <c r="A4659" s="153" t="str">
        <f>+Identification!$C$4</f>
        <v>100000001</v>
      </c>
      <c r="B4659" s="153" t="s">
        <v>356</v>
      </c>
      <c r="C4659" s="11" t="s">
        <v>198</v>
      </c>
      <c r="D4659" s="89" t="str">
        <f t="shared" si="485"/>
        <v>patient_etranger</v>
      </c>
      <c r="E4659" s="90">
        <f>HLOOKUP(D4659,Analytique_compte!$A$3:$S$4,2,FALSE)</f>
        <v>17</v>
      </c>
      <c r="F4659" s="90" t="str">
        <f t="shared" si="486"/>
        <v>Analytique_compte_PCC28_patient_etranger</v>
      </c>
      <c r="G4659" s="154">
        <f t="shared" si="487"/>
        <v>0</v>
      </c>
    </row>
    <row r="4660" spans="1:7" ht="26.4" x14ac:dyDescent="0.25">
      <c r="A4660" s="153" t="str">
        <f>+Identification!$C$4</f>
        <v>100000001</v>
      </c>
      <c r="B4660" s="153" t="s">
        <v>356</v>
      </c>
      <c r="C4660" s="11" t="s">
        <v>199</v>
      </c>
      <c r="D4660" s="89" t="str">
        <f t="shared" si="485"/>
        <v>patient_etranger</v>
      </c>
      <c r="E4660" s="90">
        <f>HLOOKUP(D4660,Analytique_compte!$A$3:$S$4,2,FALSE)</f>
        <v>17</v>
      </c>
      <c r="F4660" s="90" t="str">
        <f t="shared" si="486"/>
        <v>Analytique_compte_PCC29_patient_etranger</v>
      </c>
      <c r="G4660" s="154">
        <f t="shared" si="487"/>
        <v>0</v>
      </c>
    </row>
    <row r="4661" spans="1:7" ht="26.4" x14ac:dyDescent="0.25">
      <c r="A4661" s="153" t="str">
        <f>+Identification!$C$4</f>
        <v>100000001</v>
      </c>
      <c r="B4661" s="153" t="s">
        <v>356</v>
      </c>
      <c r="C4661" s="11" t="s">
        <v>200</v>
      </c>
      <c r="D4661" s="89" t="str">
        <f t="shared" si="485"/>
        <v>patient_etranger</v>
      </c>
      <c r="E4661" s="90">
        <f>HLOOKUP(D4661,Analytique_compte!$A$3:$S$4,2,FALSE)</f>
        <v>17</v>
      </c>
      <c r="F4661" s="90" t="str">
        <f t="shared" si="486"/>
        <v>Analytique_compte_PCC30_patient_etranger</v>
      </c>
      <c r="G4661" s="154">
        <f t="shared" si="487"/>
        <v>0</v>
      </c>
    </row>
    <row r="4662" spans="1:7" ht="26.4" x14ac:dyDescent="0.25">
      <c r="A4662" s="153" t="str">
        <f>+Identification!$C$4</f>
        <v>100000001</v>
      </c>
      <c r="B4662" s="153" t="s">
        <v>356</v>
      </c>
      <c r="C4662" s="11" t="s">
        <v>201</v>
      </c>
      <c r="D4662" s="89" t="str">
        <f t="shared" si="485"/>
        <v>patient_etranger</v>
      </c>
      <c r="E4662" s="90">
        <f>HLOOKUP(D4662,Analytique_compte!$A$3:$S$4,2,FALSE)</f>
        <v>17</v>
      </c>
      <c r="F4662" s="90" t="str">
        <f t="shared" si="486"/>
        <v>Analytique_compte_PCC31_patient_etranger</v>
      </c>
      <c r="G4662" s="154">
        <f t="shared" si="487"/>
        <v>0</v>
      </c>
    </row>
    <row r="4663" spans="1:7" ht="26.4" x14ac:dyDescent="0.25">
      <c r="A4663" s="153" t="str">
        <f>+Identification!$C$4</f>
        <v>100000001</v>
      </c>
      <c r="B4663" s="153" t="s">
        <v>356</v>
      </c>
      <c r="C4663" s="11" t="s">
        <v>202</v>
      </c>
      <c r="D4663" s="89" t="str">
        <f t="shared" si="485"/>
        <v>patient_etranger</v>
      </c>
      <c r="E4663" s="90">
        <f>HLOOKUP(D4663,Analytique_compte!$A$3:$S$4,2,FALSE)</f>
        <v>17</v>
      </c>
      <c r="F4663" s="90" t="str">
        <f t="shared" si="486"/>
        <v>Analytique_compte_PCC32_patient_etranger</v>
      </c>
      <c r="G4663" s="154">
        <f t="shared" si="487"/>
        <v>0</v>
      </c>
    </row>
    <row r="4664" spans="1:7" ht="26.4" x14ac:dyDescent="0.25">
      <c r="A4664" s="153" t="str">
        <f>+Identification!$C$4</f>
        <v>100000001</v>
      </c>
      <c r="B4664" s="153" t="s">
        <v>356</v>
      </c>
      <c r="C4664" s="11" t="s">
        <v>203</v>
      </c>
      <c r="D4664" s="89" t="str">
        <f t="shared" si="485"/>
        <v>patient_etranger</v>
      </c>
      <c r="E4664" s="90">
        <f>HLOOKUP(D4664,Analytique_compte!$A$3:$S$4,2,FALSE)</f>
        <v>17</v>
      </c>
      <c r="F4664" s="90" t="str">
        <f t="shared" si="486"/>
        <v>Analytique_compte_PCC33_patient_etranger</v>
      </c>
      <c r="G4664" s="154">
        <f t="shared" si="487"/>
        <v>0</v>
      </c>
    </row>
    <row r="4665" spans="1:7" ht="26.4" x14ac:dyDescent="0.25">
      <c r="A4665" s="153" t="str">
        <f>+Identification!$C$4</f>
        <v>100000001</v>
      </c>
      <c r="B4665" s="153" t="s">
        <v>356</v>
      </c>
      <c r="C4665" s="11" t="s">
        <v>204</v>
      </c>
      <c r="D4665" s="89" t="str">
        <f t="shared" si="485"/>
        <v>patient_etranger</v>
      </c>
      <c r="E4665" s="90">
        <f>HLOOKUP(D4665,Analytique_compte!$A$3:$S$4,2,FALSE)</f>
        <v>17</v>
      </c>
      <c r="F4665" s="90" t="str">
        <f t="shared" si="486"/>
        <v>Analytique_compte_PCC34_patient_etranger</v>
      </c>
      <c r="G4665" s="154">
        <f t="shared" si="487"/>
        <v>0</v>
      </c>
    </row>
    <row r="4666" spans="1:7" ht="26.4" x14ac:dyDescent="0.25">
      <c r="A4666" s="153" t="str">
        <f>+Identification!$C$4</f>
        <v>100000001</v>
      </c>
      <c r="B4666" s="153" t="s">
        <v>356</v>
      </c>
      <c r="C4666" s="11" t="s">
        <v>205</v>
      </c>
      <c r="D4666" s="89" t="str">
        <f t="shared" si="485"/>
        <v>patient_etranger</v>
      </c>
      <c r="E4666" s="90">
        <f>HLOOKUP(D4666,Analytique_compte!$A$3:$S$4,2,FALSE)</f>
        <v>17</v>
      </c>
      <c r="F4666" s="90" t="str">
        <f t="shared" si="486"/>
        <v>Analytique_compte_PCC35_patient_etranger</v>
      </c>
      <c r="G4666" s="154">
        <f t="shared" si="487"/>
        <v>0</v>
      </c>
    </row>
    <row r="4667" spans="1:7" ht="26.4" x14ac:dyDescent="0.25">
      <c r="A4667" s="153" t="str">
        <f>+Identification!$C$4</f>
        <v>100000001</v>
      </c>
      <c r="B4667" s="153" t="s">
        <v>356</v>
      </c>
      <c r="C4667" s="11" t="s">
        <v>206</v>
      </c>
      <c r="D4667" s="89" t="str">
        <f t="shared" si="485"/>
        <v>patient_etranger</v>
      </c>
      <c r="E4667" s="90">
        <f>HLOOKUP(D4667,Analytique_compte!$A$3:$S$4,2,FALSE)</f>
        <v>17</v>
      </c>
      <c r="F4667" s="90" t="str">
        <f t="shared" si="486"/>
        <v>Analytique_compte_PCC36_patient_etranger</v>
      </c>
      <c r="G4667" s="154">
        <f t="shared" si="487"/>
        <v>0</v>
      </c>
    </row>
    <row r="4668" spans="1:7" ht="26.4" x14ac:dyDescent="0.25">
      <c r="A4668" s="153" t="str">
        <f>+Identification!$C$4</f>
        <v>100000001</v>
      </c>
      <c r="B4668" s="153" t="s">
        <v>356</v>
      </c>
      <c r="C4668" s="11" t="s">
        <v>207</v>
      </c>
      <c r="D4668" s="89" t="str">
        <f t="shared" si="485"/>
        <v>patient_etranger</v>
      </c>
      <c r="E4668" s="90">
        <f>HLOOKUP(D4668,Analytique_compte!$A$3:$S$4,2,FALSE)</f>
        <v>17</v>
      </c>
      <c r="F4668" s="90" t="str">
        <f t="shared" si="486"/>
        <v>Analytique_compte_PCC37_patient_etranger</v>
      </c>
      <c r="G4668" s="154">
        <f t="shared" si="487"/>
        <v>0</v>
      </c>
    </row>
    <row r="4669" spans="1:7" ht="26.4" x14ac:dyDescent="0.25">
      <c r="A4669" s="153" t="str">
        <f>+Identification!$C$4</f>
        <v>100000001</v>
      </c>
      <c r="B4669" s="153" t="s">
        <v>356</v>
      </c>
      <c r="C4669" s="11" t="s">
        <v>208</v>
      </c>
      <c r="D4669" s="89" t="str">
        <f t="shared" si="485"/>
        <v>patient_etranger</v>
      </c>
      <c r="E4669" s="90">
        <f>HLOOKUP(D4669,Analytique_compte!$A$3:$S$4,2,FALSE)</f>
        <v>17</v>
      </c>
      <c r="F4669" s="90" t="str">
        <f t="shared" si="486"/>
        <v>Analytique_compte_PCC38_patient_etranger</v>
      </c>
      <c r="G4669" s="154">
        <f t="shared" si="487"/>
        <v>0</v>
      </c>
    </row>
    <row r="4670" spans="1:7" ht="26.4" x14ac:dyDescent="0.25">
      <c r="A4670" s="153" t="str">
        <f>+Identification!$C$4</f>
        <v>100000001</v>
      </c>
      <c r="B4670" s="153" t="s">
        <v>356</v>
      </c>
      <c r="C4670" s="11" t="s">
        <v>209</v>
      </c>
      <c r="D4670" s="89" t="str">
        <f t="shared" si="485"/>
        <v>patient_etranger</v>
      </c>
      <c r="E4670" s="90">
        <f>HLOOKUP(D4670,Analytique_compte!$A$3:$S$4,2,FALSE)</f>
        <v>17</v>
      </c>
      <c r="F4670" s="90" t="str">
        <f t="shared" si="486"/>
        <v>Analytique_compte_PCC39_patient_etranger</v>
      </c>
      <c r="G4670" s="154">
        <f t="shared" si="487"/>
        <v>0</v>
      </c>
    </row>
    <row r="4671" spans="1:7" ht="26.4" x14ac:dyDescent="0.25">
      <c r="A4671" s="153" t="str">
        <f>+Identification!$C$4</f>
        <v>100000001</v>
      </c>
      <c r="B4671" s="153" t="s">
        <v>356</v>
      </c>
      <c r="C4671" s="11" t="s">
        <v>210</v>
      </c>
      <c r="D4671" s="89" t="str">
        <f t="shared" si="485"/>
        <v>patient_etranger</v>
      </c>
      <c r="E4671" s="90">
        <f>HLOOKUP(D4671,Analytique_compte!$A$3:$S$4,2,FALSE)</f>
        <v>17</v>
      </c>
      <c r="F4671" s="90" t="str">
        <f t="shared" si="486"/>
        <v>Analytique_compte_PCC40_patient_etranger</v>
      </c>
      <c r="G4671" s="154">
        <f t="shared" si="487"/>
        <v>0</v>
      </c>
    </row>
    <row r="4672" spans="1:7" ht="26.4" x14ac:dyDescent="0.25">
      <c r="A4672" s="153" t="str">
        <f>+Identification!$C$4</f>
        <v>100000001</v>
      </c>
      <c r="B4672" s="153" t="s">
        <v>356</v>
      </c>
      <c r="C4672" s="11" t="s">
        <v>211</v>
      </c>
      <c r="D4672" s="89" t="str">
        <f t="shared" si="485"/>
        <v>patient_etranger</v>
      </c>
      <c r="E4672" s="90">
        <f>HLOOKUP(D4672,Analytique_compte!$A$3:$S$4,2,FALSE)</f>
        <v>17</v>
      </c>
      <c r="F4672" s="90" t="str">
        <f t="shared" si="486"/>
        <v>Analytique_compte_PCC41_patient_etranger</v>
      </c>
      <c r="G4672" s="154">
        <f t="shared" si="487"/>
        <v>0</v>
      </c>
    </row>
    <row r="4673" spans="1:7" ht="26.4" x14ac:dyDescent="0.25">
      <c r="A4673" s="153" t="str">
        <f>+Identification!$C$4</f>
        <v>100000001</v>
      </c>
      <c r="B4673" s="153" t="s">
        <v>356</v>
      </c>
      <c r="C4673" s="11" t="s">
        <v>212</v>
      </c>
      <c r="D4673" s="89" t="str">
        <f t="shared" si="485"/>
        <v>patient_etranger</v>
      </c>
      <c r="E4673" s="90">
        <f>HLOOKUP(D4673,Analytique_compte!$A$3:$S$4,2,FALSE)</f>
        <v>17</v>
      </c>
      <c r="F4673" s="90" t="str">
        <f t="shared" si="486"/>
        <v>Analytique_compte_PCC42_patient_etranger</v>
      </c>
      <c r="G4673" s="154">
        <f t="shared" si="487"/>
        <v>0</v>
      </c>
    </row>
    <row r="4674" spans="1:7" ht="26.4" x14ac:dyDescent="0.25">
      <c r="A4674" s="153" t="str">
        <f>+Identification!$C$4</f>
        <v>100000001</v>
      </c>
      <c r="B4674" s="153" t="s">
        <v>356</v>
      </c>
      <c r="C4674" s="11" t="s">
        <v>213</v>
      </c>
      <c r="D4674" s="89" t="str">
        <f t="shared" si="485"/>
        <v>patient_etranger</v>
      </c>
      <c r="E4674" s="90">
        <f>HLOOKUP(D4674,Analytique_compte!$A$3:$S$4,2,FALSE)</f>
        <v>17</v>
      </c>
      <c r="F4674" s="90" t="str">
        <f t="shared" si="486"/>
        <v>Analytique_compte_PCC43_patient_etranger</v>
      </c>
      <c r="G4674" s="154">
        <f t="shared" si="487"/>
        <v>0</v>
      </c>
    </row>
    <row r="4675" spans="1:7" ht="26.4" x14ac:dyDescent="0.25">
      <c r="A4675" s="153" t="str">
        <f>+Identification!$C$4</f>
        <v>100000001</v>
      </c>
      <c r="B4675" s="153" t="s">
        <v>356</v>
      </c>
      <c r="C4675" s="11" t="s">
        <v>214</v>
      </c>
      <c r="D4675" s="89" t="str">
        <f t="shared" si="485"/>
        <v>patient_etranger</v>
      </c>
      <c r="E4675" s="90">
        <f>HLOOKUP(D4675,Analytique_compte!$A$3:$S$4,2,FALSE)</f>
        <v>17</v>
      </c>
      <c r="F4675" s="90" t="str">
        <f t="shared" si="486"/>
        <v>Analytique_compte_PCC44_patient_etranger</v>
      </c>
      <c r="G4675" s="154">
        <f t="shared" si="487"/>
        <v>0</v>
      </c>
    </row>
    <row r="4676" spans="1:7" ht="26.4" x14ac:dyDescent="0.25">
      <c r="A4676" s="153" t="str">
        <f>+Identification!$C$4</f>
        <v>100000001</v>
      </c>
      <c r="B4676" s="153" t="s">
        <v>356</v>
      </c>
      <c r="C4676" s="11" t="s">
        <v>215</v>
      </c>
      <c r="D4676" s="89" t="str">
        <f t="shared" si="485"/>
        <v>patient_etranger</v>
      </c>
      <c r="E4676" s="90">
        <f>HLOOKUP(D4676,Analytique_compte!$A$3:$S$4,2,FALSE)</f>
        <v>17</v>
      </c>
      <c r="F4676" s="90" t="str">
        <f t="shared" si="486"/>
        <v>Analytique_compte_PCC45_patient_etranger</v>
      </c>
      <c r="G4676" s="154">
        <f t="shared" si="487"/>
        <v>0</v>
      </c>
    </row>
    <row r="4677" spans="1:7" ht="26.4" x14ac:dyDescent="0.25">
      <c r="A4677" s="153" t="str">
        <f>+Identification!$C$4</f>
        <v>100000001</v>
      </c>
      <c r="B4677" s="153" t="s">
        <v>356</v>
      </c>
      <c r="C4677" s="11" t="s">
        <v>216</v>
      </c>
      <c r="D4677" s="89" t="str">
        <f t="shared" si="485"/>
        <v>patient_etranger</v>
      </c>
      <c r="E4677" s="90">
        <f>HLOOKUP(D4677,Analytique_compte!$A$3:$S$4,2,FALSE)</f>
        <v>17</v>
      </c>
      <c r="F4677" s="90" t="str">
        <f t="shared" si="486"/>
        <v>Analytique_compte_PCC46_patient_etranger</v>
      </c>
      <c r="G4677" s="154">
        <f t="shared" si="487"/>
        <v>0</v>
      </c>
    </row>
    <row r="4678" spans="1:7" ht="26.4" x14ac:dyDescent="0.25">
      <c r="A4678" s="153" t="str">
        <f>+Identification!$C$4</f>
        <v>100000001</v>
      </c>
      <c r="B4678" s="153" t="s">
        <v>356</v>
      </c>
      <c r="C4678" s="11" t="s">
        <v>217</v>
      </c>
      <c r="D4678" s="89" t="str">
        <f t="shared" si="485"/>
        <v>patient_etranger</v>
      </c>
      <c r="E4678" s="90">
        <f>HLOOKUP(D4678,Analytique_compte!$A$3:$S$4,2,FALSE)</f>
        <v>17</v>
      </c>
      <c r="F4678" s="90" t="str">
        <f t="shared" si="486"/>
        <v>Analytique_compte_PCC47_patient_etranger</v>
      </c>
      <c r="G4678" s="154">
        <f t="shared" si="487"/>
        <v>0</v>
      </c>
    </row>
    <row r="4679" spans="1:7" ht="26.4" x14ac:dyDescent="0.25">
      <c r="A4679" s="153" t="str">
        <f>+Identification!$C$4</f>
        <v>100000001</v>
      </c>
      <c r="B4679" s="153" t="s">
        <v>356</v>
      </c>
      <c r="C4679" s="11" t="s">
        <v>218</v>
      </c>
      <c r="D4679" s="89" t="str">
        <f t="shared" si="485"/>
        <v>patient_etranger</v>
      </c>
      <c r="E4679" s="90">
        <f>HLOOKUP(D4679,Analytique_compte!$A$3:$S$4,2,FALSE)</f>
        <v>17</v>
      </c>
      <c r="F4679" s="90" t="str">
        <f t="shared" si="486"/>
        <v>Analytique_compte_PCC48_patient_etranger</v>
      </c>
      <c r="G4679" s="154">
        <f t="shared" si="487"/>
        <v>0</v>
      </c>
    </row>
    <row r="4680" spans="1:7" ht="26.4" x14ac:dyDescent="0.25">
      <c r="A4680" s="153" t="str">
        <f>+Identification!$C$4</f>
        <v>100000001</v>
      </c>
      <c r="B4680" s="153" t="s">
        <v>356</v>
      </c>
      <c r="C4680" s="11" t="s">
        <v>219</v>
      </c>
      <c r="D4680" s="89" t="str">
        <f t="shared" si="485"/>
        <v>patient_etranger</v>
      </c>
      <c r="E4680" s="90">
        <f>HLOOKUP(D4680,Analytique_compte!$A$3:$S$4,2,FALSE)</f>
        <v>17</v>
      </c>
      <c r="F4680" s="90" t="str">
        <f t="shared" si="486"/>
        <v>Analytique_compte_PCC49_patient_etranger</v>
      </c>
      <c r="G4680" s="154">
        <f t="shared" si="487"/>
        <v>0</v>
      </c>
    </row>
    <row r="4681" spans="1:7" ht="26.4" x14ac:dyDescent="0.25">
      <c r="A4681" s="153" t="str">
        <f>+Identification!$C$4</f>
        <v>100000001</v>
      </c>
      <c r="B4681" s="153" t="s">
        <v>356</v>
      </c>
      <c r="C4681" s="11" t="s">
        <v>220</v>
      </c>
      <c r="D4681" s="89" t="str">
        <f t="shared" si="485"/>
        <v>patient_etranger</v>
      </c>
      <c r="E4681" s="90">
        <f>HLOOKUP(D4681,Analytique_compte!$A$3:$S$4,2,FALSE)</f>
        <v>17</v>
      </c>
      <c r="F4681" s="90" t="str">
        <f t="shared" si="486"/>
        <v>Analytique_compte_PCC50_patient_etranger</v>
      </c>
      <c r="G4681" s="154">
        <f t="shared" si="487"/>
        <v>0</v>
      </c>
    </row>
    <row r="4682" spans="1:7" ht="26.4" x14ac:dyDescent="0.25">
      <c r="A4682" s="153" t="str">
        <f>+Identification!$C$4</f>
        <v>100000001</v>
      </c>
      <c r="B4682" s="153" t="s">
        <v>356</v>
      </c>
      <c r="C4682" s="11" t="s">
        <v>221</v>
      </c>
      <c r="D4682" s="89" t="str">
        <f t="shared" si="485"/>
        <v>patient_etranger</v>
      </c>
      <c r="E4682" s="90">
        <f>HLOOKUP(D4682,Analytique_compte!$A$3:$S$4,2,FALSE)</f>
        <v>17</v>
      </c>
      <c r="F4682" s="90" t="str">
        <f t="shared" si="486"/>
        <v>Analytique_compte_PCC51_patient_etranger</v>
      </c>
      <c r="G4682" s="154">
        <f t="shared" si="487"/>
        <v>0</v>
      </c>
    </row>
    <row r="4683" spans="1:7" ht="26.4" x14ac:dyDescent="0.25">
      <c r="A4683" s="153" t="str">
        <f>+Identification!$C$4</f>
        <v>100000001</v>
      </c>
      <c r="B4683" s="153" t="s">
        <v>356</v>
      </c>
      <c r="C4683" s="11" t="s">
        <v>222</v>
      </c>
      <c r="D4683" s="89" t="str">
        <f t="shared" si="485"/>
        <v>patient_etranger</v>
      </c>
      <c r="E4683" s="90">
        <f>HLOOKUP(D4683,Analytique_compte!$A$3:$S$4,2,FALSE)</f>
        <v>17</v>
      </c>
      <c r="F4683" s="90" t="str">
        <f t="shared" si="486"/>
        <v>Analytique_compte_PCC52_patient_etranger</v>
      </c>
      <c r="G4683" s="154">
        <f t="shared" si="487"/>
        <v>0</v>
      </c>
    </row>
    <row r="4684" spans="1:7" ht="26.4" x14ac:dyDescent="0.25">
      <c r="A4684" s="153" t="str">
        <f>+Identification!$C$4</f>
        <v>100000001</v>
      </c>
      <c r="B4684" s="153" t="s">
        <v>356</v>
      </c>
      <c r="C4684" s="11" t="s">
        <v>223</v>
      </c>
      <c r="D4684" s="89" t="str">
        <f t="shared" si="485"/>
        <v>patient_etranger</v>
      </c>
      <c r="E4684" s="90">
        <f>HLOOKUP(D4684,Analytique_compte!$A$3:$S$4,2,FALSE)</f>
        <v>17</v>
      </c>
      <c r="F4684" s="90" t="str">
        <f t="shared" si="486"/>
        <v>Analytique_compte_PCC53_patient_etranger</v>
      </c>
      <c r="G4684" s="154">
        <f t="shared" si="487"/>
        <v>0</v>
      </c>
    </row>
    <row r="4685" spans="1:7" ht="26.4" x14ac:dyDescent="0.25">
      <c r="A4685" s="153" t="str">
        <f>+Identification!$C$4</f>
        <v>100000001</v>
      </c>
      <c r="B4685" s="153" t="s">
        <v>356</v>
      </c>
      <c r="C4685" s="11" t="s">
        <v>224</v>
      </c>
      <c r="D4685" s="89" t="str">
        <f t="shared" si="485"/>
        <v>patient_etranger</v>
      </c>
      <c r="E4685" s="90">
        <f>HLOOKUP(D4685,Analytique_compte!$A$3:$S$4,2,FALSE)</f>
        <v>17</v>
      </c>
      <c r="F4685" s="90" t="str">
        <f t="shared" si="486"/>
        <v>Analytique_compte_PCC54_patient_etranger</v>
      </c>
      <c r="G4685" s="154">
        <f t="shared" si="487"/>
        <v>0</v>
      </c>
    </row>
    <row r="4686" spans="1:7" ht="26.4" x14ac:dyDescent="0.25">
      <c r="A4686" s="153" t="str">
        <f>+Identification!$C$4</f>
        <v>100000001</v>
      </c>
      <c r="B4686" s="153" t="s">
        <v>356</v>
      </c>
      <c r="C4686" s="11" t="s">
        <v>225</v>
      </c>
      <c r="D4686" s="89" t="str">
        <f t="shared" si="485"/>
        <v>patient_etranger</v>
      </c>
      <c r="E4686" s="90">
        <f>HLOOKUP(D4686,Analytique_compte!$A$3:$S$4,2,FALSE)</f>
        <v>17</v>
      </c>
      <c r="F4686" s="90" t="str">
        <f t="shared" si="486"/>
        <v>Analytique_compte_PCC55_patient_etranger</v>
      </c>
      <c r="G4686" s="154">
        <f t="shared" si="487"/>
        <v>0</v>
      </c>
    </row>
    <row r="4687" spans="1:7" ht="26.4" x14ac:dyDescent="0.25">
      <c r="A4687" s="153" t="str">
        <f>+Identification!$C$4</f>
        <v>100000001</v>
      </c>
      <c r="B4687" s="153" t="s">
        <v>356</v>
      </c>
      <c r="C4687" s="11" t="s">
        <v>226</v>
      </c>
      <c r="D4687" s="89" t="str">
        <f t="shared" si="485"/>
        <v>patient_etranger</v>
      </c>
      <c r="E4687" s="90">
        <f>HLOOKUP(D4687,Analytique_compte!$A$3:$S$4,2,FALSE)</f>
        <v>17</v>
      </c>
      <c r="F4687" s="90" t="str">
        <f t="shared" si="486"/>
        <v>Analytique_compte_PCC56_patient_etranger</v>
      </c>
      <c r="G4687" s="154">
        <f t="shared" si="487"/>
        <v>0</v>
      </c>
    </row>
    <row r="4688" spans="1:7" ht="26.4" x14ac:dyDescent="0.25">
      <c r="A4688" s="153" t="str">
        <f>+Identification!$C$4</f>
        <v>100000001</v>
      </c>
      <c r="B4688" s="153" t="s">
        <v>356</v>
      </c>
      <c r="C4688" s="11" t="s">
        <v>227</v>
      </c>
      <c r="D4688" s="89" t="str">
        <f t="shared" si="485"/>
        <v>patient_etranger</v>
      </c>
      <c r="E4688" s="90">
        <f>HLOOKUP(D4688,Analytique_compte!$A$3:$S$4,2,FALSE)</f>
        <v>17</v>
      </c>
      <c r="F4688" s="90" t="str">
        <f t="shared" si="486"/>
        <v>Analytique_compte_PCC57_patient_etranger</v>
      </c>
      <c r="G4688" s="154">
        <f t="shared" si="487"/>
        <v>0</v>
      </c>
    </row>
    <row r="4689" spans="1:7" ht="26.4" x14ac:dyDescent="0.25">
      <c r="A4689" s="153" t="str">
        <f>+Identification!$C$4</f>
        <v>100000001</v>
      </c>
      <c r="B4689" s="153" t="s">
        <v>356</v>
      </c>
      <c r="C4689" s="11" t="s">
        <v>228</v>
      </c>
      <c r="D4689" s="89" t="str">
        <f t="shared" si="485"/>
        <v>patient_etranger</v>
      </c>
      <c r="E4689" s="90">
        <f>HLOOKUP(D4689,Analytique_compte!$A$3:$S$4,2,FALSE)</f>
        <v>17</v>
      </c>
      <c r="F4689" s="90" t="str">
        <f t="shared" si="486"/>
        <v>Analytique_compte_PCC58_patient_etranger</v>
      </c>
      <c r="G4689" s="154">
        <f t="shared" si="487"/>
        <v>0</v>
      </c>
    </row>
    <row r="4690" spans="1:7" ht="26.4" x14ac:dyDescent="0.25">
      <c r="A4690" s="153" t="str">
        <f>+Identification!$C$4</f>
        <v>100000001</v>
      </c>
      <c r="B4690" s="153" t="s">
        <v>356</v>
      </c>
      <c r="C4690" s="11" t="s">
        <v>229</v>
      </c>
      <c r="D4690" s="89" t="str">
        <f t="shared" si="485"/>
        <v>patient_etranger</v>
      </c>
      <c r="E4690" s="90">
        <f>HLOOKUP(D4690,Analytique_compte!$A$3:$S$4,2,FALSE)</f>
        <v>17</v>
      </c>
      <c r="F4690" s="90" t="str">
        <f t="shared" si="486"/>
        <v>Analytique_compte_PCC59_patient_etranger</v>
      </c>
      <c r="G4690" s="154">
        <f t="shared" si="487"/>
        <v>0</v>
      </c>
    </row>
    <row r="4691" spans="1:7" ht="26.4" x14ac:dyDescent="0.25">
      <c r="A4691" s="153" t="str">
        <f>+Identification!$C$4</f>
        <v>100000001</v>
      </c>
      <c r="B4691" s="153" t="s">
        <v>356</v>
      </c>
      <c r="C4691" s="11" t="s">
        <v>230</v>
      </c>
      <c r="D4691" s="89" t="str">
        <f t="shared" si="485"/>
        <v>patient_etranger</v>
      </c>
      <c r="E4691" s="90">
        <f>HLOOKUP(D4691,Analytique_compte!$A$3:$S$4,2,FALSE)</f>
        <v>17</v>
      </c>
      <c r="F4691" s="90" t="str">
        <f t="shared" si="486"/>
        <v>Analytique_compte_PCC60_patient_etranger</v>
      </c>
      <c r="G4691" s="154">
        <f t="shared" si="487"/>
        <v>0</v>
      </c>
    </row>
    <row r="4692" spans="1:7" ht="26.4" x14ac:dyDescent="0.25">
      <c r="A4692" s="153" t="str">
        <f>+Identification!$C$4</f>
        <v>100000001</v>
      </c>
      <c r="B4692" s="153" t="s">
        <v>356</v>
      </c>
      <c r="C4692" s="11" t="s">
        <v>231</v>
      </c>
      <c r="D4692" s="89" t="str">
        <f t="shared" si="485"/>
        <v>patient_etranger</v>
      </c>
      <c r="E4692" s="90">
        <f>HLOOKUP(D4692,Analytique_compte!$A$3:$S$4,2,FALSE)</f>
        <v>17</v>
      </c>
      <c r="F4692" s="90" t="str">
        <f t="shared" si="486"/>
        <v>Analytique_compte_PCC61_patient_etranger</v>
      </c>
      <c r="G4692" s="154">
        <f t="shared" si="487"/>
        <v>0</v>
      </c>
    </row>
    <row r="4693" spans="1:7" ht="26.4" x14ac:dyDescent="0.25">
      <c r="A4693" s="153" t="str">
        <f>+Identification!$C$4</f>
        <v>100000001</v>
      </c>
      <c r="B4693" s="153" t="s">
        <v>356</v>
      </c>
      <c r="C4693" s="11" t="s">
        <v>232</v>
      </c>
      <c r="D4693" s="89" t="str">
        <f t="shared" si="485"/>
        <v>patient_etranger</v>
      </c>
      <c r="E4693" s="90">
        <f>HLOOKUP(D4693,Analytique_compte!$A$3:$S$4,2,FALSE)</f>
        <v>17</v>
      </c>
      <c r="F4693" s="90" t="str">
        <f t="shared" si="486"/>
        <v>Analytique_compte_PCC62_patient_etranger</v>
      </c>
      <c r="G4693" s="154">
        <f t="shared" si="487"/>
        <v>0</v>
      </c>
    </row>
    <row r="4694" spans="1:7" ht="26.4" x14ac:dyDescent="0.25">
      <c r="A4694" s="153" t="str">
        <f>+Identification!$C$4</f>
        <v>100000001</v>
      </c>
      <c r="B4694" s="153" t="s">
        <v>356</v>
      </c>
      <c r="C4694" s="11" t="s">
        <v>233</v>
      </c>
      <c r="D4694" s="89" t="str">
        <f t="shared" si="485"/>
        <v>patient_etranger</v>
      </c>
      <c r="E4694" s="90">
        <f>HLOOKUP(D4694,Analytique_compte!$A$3:$S$4,2,FALSE)</f>
        <v>17</v>
      </c>
      <c r="F4694" s="90" t="str">
        <f t="shared" si="486"/>
        <v>Analytique_compte_PCC63_patient_etranger</v>
      </c>
      <c r="G4694" s="154">
        <f t="shared" si="487"/>
        <v>0</v>
      </c>
    </row>
    <row r="4695" spans="1:7" ht="26.4" x14ac:dyDescent="0.25">
      <c r="A4695" s="153" t="str">
        <f>+Identification!$C$4</f>
        <v>100000001</v>
      </c>
      <c r="B4695" s="153" t="s">
        <v>356</v>
      </c>
      <c r="C4695" s="11" t="s">
        <v>234</v>
      </c>
      <c r="D4695" s="89" t="str">
        <f t="shared" si="485"/>
        <v>patient_etranger</v>
      </c>
      <c r="E4695" s="90">
        <f>HLOOKUP(D4695,Analytique_compte!$A$3:$S$4,2,FALSE)</f>
        <v>17</v>
      </c>
      <c r="F4695" s="90" t="str">
        <f t="shared" si="486"/>
        <v>Analytique_compte_PCC64_patient_etranger</v>
      </c>
      <c r="G4695" s="154">
        <f t="shared" si="487"/>
        <v>0</v>
      </c>
    </row>
    <row r="4696" spans="1:7" ht="26.4" x14ac:dyDescent="0.25">
      <c r="A4696" s="153" t="str">
        <f>+Identification!$C$4</f>
        <v>100000001</v>
      </c>
      <c r="B4696" s="153" t="s">
        <v>356</v>
      </c>
      <c r="C4696" s="11" t="s">
        <v>235</v>
      </c>
      <c r="D4696" s="89" t="str">
        <f t="shared" si="485"/>
        <v>patient_etranger</v>
      </c>
      <c r="E4696" s="90">
        <f>HLOOKUP(D4696,Analytique_compte!$A$3:$S$4,2,FALSE)</f>
        <v>17</v>
      </c>
      <c r="F4696" s="90" t="str">
        <f t="shared" si="486"/>
        <v>Analytique_compte_PCC65_patient_etranger</v>
      </c>
      <c r="G4696" s="154">
        <f t="shared" si="487"/>
        <v>0</v>
      </c>
    </row>
    <row r="4697" spans="1:7" ht="26.4" x14ac:dyDescent="0.25">
      <c r="A4697" s="153" t="str">
        <f>+Identification!$C$4</f>
        <v>100000001</v>
      </c>
      <c r="B4697" s="153" t="s">
        <v>356</v>
      </c>
      <c r="C4697" s="11" t="s">
        <v>236</v>
      </c>
      <c r="D4697" s="89" t="str">
        <f t="shared" si="485"/>
        <v>patient_etranger</v>
      </c>
      <c r="E4697" s="90">
        <f>HLOOKUP(D4697,Analytique_compte!$A$3:$S$4,2,FALSE)</f>
        <v>17</v>
      </c>
      <c r="F4697" s="90" t="str">
        <f t="shared" si="486"/>
        <v>Analytique_compte_PCC66_patient_etranger</v>
      </c>
      <c r="G4697" s="154">
        <f t="shared" si="487"/>
        <v>0</v>
      </c>
    </row>
    <row r="4698" spans="1:7" ht="26.4" x14ac:dyDescent="0.25">
      <c r="A4698" s="153" t="str">
        <f>+Identification!$C$4</f>
        <v>100000001</v>
      </c>
      <c r="B4698" s="153" t="s">
        <v>356</v>
      </c>
      <c r="C4698" s="11" t="s">
        <v>237</v>
      </c>
      <c r="D4698" s="89" t="str">
        <f t="shared" ref="D4698:D4777" si="488">+D4697</f>
        <v>patient_etranger</v>
      </c>
      <c r="E4698" s="90">
        <f>HLOOKUP(D4698,Analytique_compte!$A$3:$S$4,2,FALSE)</f>
        <v>17</v>
      </c>
      <c r="F4698" s="90" t="str">
        <f t="shared" si="486"/>
        <v>Analytique_compte_PCC67_patient_etranger</v>
      </c>
      <c r="G4698" s="154">
        <f t="shared" si="487"/>
        <v>0</v>
      </c>
    </row>
    <row r="4699" spans="1:7" ht="26.4" x14ac:dyDescent="0.25">
      <c r="A4699" s="153" t="str">
        <f>+Identification!$C$4</f>
        <v>100000001</v>
      </c>
      <c r="B4699" s="153" t="s">
        <v>356</v>
      </c>
      <c r="C4699" s="11" t="s">
        <v>238</v>
      </c>
      <c r="D4699" s="89" t="str">
        <f t="shared" si="488"/>
        <v>patient_etranger</v>
      </c>
      <c r="E4699" s="90">
        <f>HLOOKUP(D4699,Analytique_compte!$A$3:$S$4,2,FALSE)</f>
        <v>17</v>
      </c>
      <c r="F4699" s="90" t="str">
        <f t="shared" si="486"/>
        <v>Analytique_compte_PCC68_patient_etranger</v>
      </c>
      <c r="G4699" s="154">
        <f t="shared" si="487"/>
        <v>0</v>
      </c>
    </row>
    <row r="4700" spans="1:7" ht="26.4" x14ac:dyDescent="0.25">
      <c r="A4700" s="153" t="str">
        <f>+Identification!$C$4</f>
        <v>100000001</v>
      </c>
      <c r="B4700" s="153" t="s">
        <v>356</v>
      </c>
      <c r="C4700" s="11" t="s">
        <v>239</v>
      </c>
      <c r="D4700" s="89" t="str">
        <f t="shared" si="488"/>
        <v>patient_etranger</v>
      </c>
      <c r="E4700" s="90">
        <f>HLOOKUP(D4700,Analytique_compte!$A$3:$S$4,2,FALSE)</f>
        <v>17</v>
      </c>
      <c r="F4700" s="90" t="str">
        <f t="shared" si="486"/>
        <v>Analytique_compte_PCC69_patient_etranger</v>
      </c>
      <c r="G4700" s="154">
        <f t="shared" si="487"/>
        <v>0</v>
      </c>
    </row>
    <row r="4701" spans="1:7" ht="26.4" x14ac:dyDescent="0.25">
      <c r="A4701" s="153" t="str">
        <f>+Identification!$C$4</f>
        <v>100000001</v>
      </c>
      <c r="B4701" s="153" t="s">
        <v>356</v>
      </c>
      <c r="C4701" s="11" t="s">
        <v>240</v>
      </c>
      <c r="D4701" s="89" t="str">
        <f t="shared" si="488"/>
        <v>patient_etranger</v>
      </c>
      <c r="E4701" s="90">
        <f>HLOOKUP(D4701,Analytique_compte!$A$3:$S$4,2,FALSE)</f>
        <v>17</v>
      </c>
      <c r="F4701" s="90" t="str">
        <f t="shared" si="486"/>
        <v>Analytique_compte_PCC70_patient_etranger</v>
      </c>
      <c r="G4701" s="154">
        <f t="shared" si="487"/>
        <v>0</v>
      </c>
    </row>
    <row r="4702" spans="1:7" ht="26.4" x14ac:dyDescent="0.25">
      <c r="A4702" s="153" t="str">
        <f>+Identification!$C$4</f>
        <v>100000001</v>
      </c>
      <c r="B4702" s="153" t="s">
        <v>356</v>
      </c>
      <c r="C4702" s="11" t="s">
        <v>241</v>
      </c>
      <c r="D4702" s="89" t="str">
        <f t="shared" si="488"/>
        <v>patient_etranger</v>
      </c>
      <c r="E4702" s="90">
        <f>HLOOKUP(D4702,Analytique_compte!$A$3:$S$4,2,FALSE)</f>
        <v>17</v>
      </c>
      <c r="F4702" s="90" t="str">
        <f t="shared" ref="F4702:F4781" si="489">CONCATENATE(B4702,"_",C4702,"_",D4702)</f>
        <v>Analytique_compte_PCC71_patient_etranger</v>
      </c>
      <c r="G4702" s="154">
        <f t="shared" si="487"/>
        <v>0</v>
      </c>
    </row>
    <row r="4703" spans="1:7" ht="26.4" x14ac:dyDescent="0.25">
      <c r="A4703" s="153" t="str">
        <f>+Identification!$C$4</f>
        <v>100000001</v>
      </c>
      <c r="B4703" s="153" t="s">
        <v>356</v>
      </c>
      <c r="C4703" s="11" t="s">
        <v>242</v>
      </c>
      <c r="D4703" s="89" t="str">
        <f t="shared" si="488"/>
        <v>patient_etranger</v>
      </c>
      <c r="E4703" s="90">
        <f>HLOOKUP(D4703,Analytique_compte!$A$3:$S$4,2,FALSE)</f>
        <v>17</v>
      </c>
      <c r="F4703" s="90" t="str">
        <f t="shared" si="489"/>
        <v>Analytique_compte_PCC72_patient_etranger</v>
      </c>
      <c r="G4703" s="154">
        <f t="shared" si="487"/>
        <v>0</v>
      </c>
    </row>
    <row r="4704" spans="1:7" ht="26.4" x14ac:dyDescent="0.25">
      <c r="A4704" s="153" t="str">
        <f>+Identification!$C$4</f>
        <v>100000001</v>
      </c>
      <c r="B4704" s="153" t="s">
        <v>356</v>
      </c>
      <c r="C4704" s="11" t="s">
        <v>243</v>
      </c>
      <c r="D4704" s="89" t="str">
        <f t="shared" si="488"/>
        <v>patient_etranger</v>
      </c>
      <c r="E4704" s="90">
        <f>HLOOKUP(D4704,Analytique_compte!$A$3:$S$4,2,FALSE)</f>
        <v>17</v>
      </c>
      <c r="F4704" s="90" t="str">
        <f t="shared" si="489"/>
        <v>Analytique_compte_PCC73_patient_etranger</v>
      </c>
      <c r="G4704" s="154">
        <f t="shared" si="487"/>
        <v>0</v>
      </c>
    </row>
    <row r="4705" spans="1:7" ht="26.4" x14ac:dyDescent="0.25">
      <c r="A4705" s="153" t="str">
        <f>+Identification!$C$4</f>
        <v>100000001</v>
      </c>
      <c r="B4705" s="153" t="s">
        <v>356</v>
      </c>
      <c r="C4705" s="11" t="s">
        <v>244</v>
      </c>
      <c r="D4705" s="89" t="str">
        <f t="shared" si="488"/>
        <v>patient_etranger</v>
      </c>
      <c r="E4705" s="90">
        <f>HLOOKUP(D4705,Analytique_compte!$A$3:$S$4,2,FALSE)</f>
        <v>17</v>
      </c>
      <c r="F4705" s="90" t="str">
        <f t="shared" si="489"/>
        <v>Analytique_compte_PCC74_patient_etranger</v>
      </c>
      <c r="G4705" s="154">
        <f t="shared" si="487"/>
        <v>0</v>
      </c>
    </row>
    <row r="4706" spans="1:7" ht="26.4" x14ac:dyDescent="0.25">
      <c r="A4706" s="153" t="str">
        <f>+Identification!$C$4</f>
        <v>100000001</v>
      </c>
      <c r="B4706" s="153" t="s">
        <v>356</v>
      </c>
      <c r="C4706" s="11" t="s">
        <v>245</v>
      </c>
      <c r="D4706" s="89" t="str">
        <f t="shared" si="488"/>
        <v>patient_etranger</v>
      </c>
      <c r="E4706" s="90">
        <f>HLOOKUP(D4706,Analytique_compte!$A$3:$S$4,2,FALSE)</f>
        <v>17</v>
      </c>
      <c r="F4706" s="90" t="str">
        <f t="shared" si="489"/>
        <v>Analytique_compte_PCC75_patient_etranger</v>
      </c>
      <c r="G4706" s="154">
        <f t="shared" si="487"/>
        <v>0</v>
      </c>
    </row>
    <row r="4707" spans="1:7" ht="26.4" x14ac:dyDescent="0.25">
      <c r="A4707" s="153" t="str">
        <f>+Identification!$C$4</f>
        <v>100000001</v>
      </c>
      <c r="B4707" s="153" t="s">
        <v>356</v>
      </c>
      <c r="C4707" s="11" t="s">
        <v>246</v>
      </c>
      <c r="D4707" s="89" t="str">
        <f t="shared" si="488"/>
        <v>patient_etranger</v>
      </c>
      <c r="E4707" s="90">
        <f>HLOOKUP(D4707,Analytique_compte!$A$3:$S$4,2,FALSE)</f>
        <v>17</v>
      </c>
      <c r="F4707" s="90" t="str">
        <f t="shared" si="489"/>
        <v>Analytique_compte_PCC76_patient_etranger</v>
      </c>
      <c r="G4707" s="154">
        <f t="shared" si="487"/>
        <v>0</v>
      </c>
    </row>
    <row r="4708" spans="1:7" ht="26.4" x14ac:dyDescent="0.25">
      <c r="A4708" s="153" t="str">
        <f>+Identification!$C$4</f>
        <v>100000001</v>
      </c>
      <c r="B4708" s="153" t="s">
        <v>356</v>
      </c>
      <c r="C4708" s="11" t="s">
        <v>247</v>
      </c>
      <c r="D4708" s="89" t="str">
        <f t="shared" si="488"/>
        <v>patient_etranger</v>
      </c>
      <c r="E4708" s="90">
        <f>HLOOKUP(D4708,Analytique_compte!$A$3:$S$4,2,FALSE)</f>
        <v>17</v>
      </c>
      <c r="F4708" s="90" t="str">
        <f t="shared" si="489"/>
        <v>Analytique_compte_PCC77_patient_etranger</v>
      </c>
      <c r="G4708" s="154">
        <f t="shared" si="487"/>
        <v>0</v>
      </c>
    </row>
    <row r="4709" spans="1:7" ht="26.4" x14ac:dyDescent="0.25">
      <c r="A4709" s="153" t="str">
        <f>+Identification!$C$4</f>
        <v>100000001</v>
      </c>
      <c r="B4709" s="153" t="s">
        <v>356</v>
      </c>
      <c r="C4709" s="11" t="s">
        <v>248</v>
      </c>
      <c r="D4709" s="89" t="str">
        <f t="shared" si="488"/>
        <v>patient_etranger</v>
      </c>
      <c r="E4709" s="90">
        <f>HLOOKUP(D4709,Analytique_compte!$A$3:$S$4,2,FALSE)</f>
        <v>17</v>
      </c>
      <c r="F4709" s="90" t="str">
        <f t="shared" si="489"/>
        <v>Analytique_compte_PCC78_patient_etranger</v>
      </c>
      <c r="G4709" s="154">
        <f t="shared" si="487"/>
        <v>0</v>
      </c>
    </row>
    <row r="4710" spans="1:7" ht="26.4" x14ac:dyDescent="0.25">
      <c r="A4710" s="153" t="str">
        <f>+Identification!$C$4</f>
        <v>100000001</v>
      </c>
      <c r="B4710" s="153" t="s">
        <v>356</v>
      </c>
      <c r="C4710" s="11" t="s">
        <v>249</v>
      </c>
      <c r="D4710" s="89" t="str">
        <f t="shared" si="488"/>
        <v>patient_etranger</v>
      </c>
      <c r="E4710" s="90">
        <f>HLOOKUP(D4710,Analytique_compte!$A$3:$S$4,2,FALSE)</f>
        <v>17</v>
      </c>
      <c r="F4710" s="90" t="str">
        <f t="shared" si="489"/>
        <v>Analytique_compte_PCC79_patient_etranger</v>
      </c>
      <c r="G4710" s="154">
        <f t="shared" si="487"/>
        <v>0</v>
      </c>
    </row>
    <row r="4711" spans="1:7" ht="26.4" x14ac:dyDescent="0.25">
      <c r="A4711" s="153" t="str">
        <f>+Identification!$C$4</f>
        <v>100000001</v>
      </c>
      <c r="B4711" s="153" t="s">
        <v>356</v>
      </c>
      <c r="C4711" s="11" t="s">
        <v>250</v>
      </c>
      <c r="D4711" s="89" t="str">
        <f t="shared" si="488"/>
        <v>patient_etranger</v>
      </c>
      <c r="E4711" s="90">
        <f>HLOOKUP(D4711,Analytique_compte!$A$3:$S$4,2,FALSE)</f>
        <v>17</v>
      </c>
      <c r="F4711" s="90" t="str">
        <f t="shared" si="489"/>
        <v>Analytique_compte_PCC80_patient_etranger</v>
      </c>
      <c r="G4711" s="154">
        <f t="shared" si="487"/>
        <v>0</v>
      </c>
    </row>
    <row r="4712" spans="1:7" ht="26.4" x14ac:dyDescent="0.25">
      <c r="A4712" s="153" t="str">
        <f>+Identification!$C$4</f>
        <v>100000001</v>
      </c>
      <c r="B4712" s="153" t="s">
        <v>356</v>
      </c>
      <c r="C4712" s="11" t="s">
        <v>251</v>
      </c>
      <c r="D4712" s="89" t="str">
        <f t="shared" si="488"/>
        <v>patient_etranger</v>
      </c>
      <c r="E4712" s="90">
        <f>HLOOKUP(D4712,Analytique_compte!$A$3:$S$4,2,FALSE)</f>
        <v>17</v>
      </c>
      <c r="F4712" s="90" t="str">
        <f t="shared" si="489"/>
        <v>Analytique_compte_PCC81_patient_etranger</v>
      </c>
      <c r="G4712" s="154">
        <f t="shared" si="487"/>
        <v>0</v>
      </c>
    </row>
    <row r="4713" spans="1:7" ht="26.4" x14ac:dyDescent="0.25">
      <c r="A4713" s="153" t="str">
        <f>+Identification!$C$4</f>
        <v>100000001</v>
      </c>
      <c r="B4713" s="153" t="s">
        <v>356</v>
      </c>
      <c r="C4713" s="11" t="s">
        <v>252</v>
      </c>
      <c r="D4713" s="89" t="str">
        <f t="shared" si="488"/>
        <v>patient_etranger</v>
      </c>
      <c r="E4713" s="90">
        <f>HLOOKUP(D4713,Analytique_compte!$A$3:$S$4,2,FALSE)</f>
        <v>17</v>
      </c>
      <c r="F4713" s="90" t="str">
        <f t="shared" si="489"/>
        <v>Analytique_compte_PCC82_patient_etranger</v>
      </c>
      <c r="G4713" s="154">
        <f t="shared" si="487"/>
        <v>0</v>
      </c>
    </row>
    <row r="4714" spans="1:7" ht="26.4" x14ac:dyDescent="0.25">
      <c r="A4714" s="153" t="str">
        <f>+Identification!$C$4</f>
        <v>100000001</v>
      </c>
      <c r="B4714" s="153" t="s">
        <v>356</v>
      </c>
      <c r="C4714" s="11" t="s">
        <v>253</v>
      </c>
      <c r="D4714" s="89" t="str">
        <f t="shared" si="488"/>
        <v>patient_etranger</v>
      </c>
      <c r="E4714" s="90">
        <f>HLOOKUP(D4714,Analytique_compte!$A$3:$S$4,2,FALSE)</f>
        <v>17</v>
      </c>
      <c r="F4714" s="90" t="str">
        <f t="shared" si="489"/>
        <v>Analytique_compte_PCC83_patient_etranger</v>
      </c>
      <c r="G4714" s="154">
        <f t="shared" si="487"/>
        <v>0</v>
      </c>
    </row>
    <row r="4715" spans="1:7" ht="26.4" x14ac:dyDescent="0.25">
      <c r="A4715" s="153" t="str">
        <f>+Identification!$C$4</f>
        <v>100000001</v>
      </c>
      <c r="B4715" s="153" t="s">
        <v>356</v>
      </c>
      <c r="C4715" s="11" t="s">
        <v>254</v>
      </c>
      <c r="D4715" s="89" t="str">
        <f t="shared" si="488"/>
        <v>patient_etranger</v>
      </c>
      <c r="E4715" s="90">
        <f>HLOOKUP(D4715,Analytique_compte!$A$3:$S$4,2,FALSE)</f>
        <v>17</v>
      </c>
      <c r="F4715" s="90" t="str">
        <f t="shared" si="489"/>
        <v>Analytique_compte_PCC84_patient_etranger</v>
      </c>
      <c r="G4715" s="154">
        <f t="shared" si="487"/>
        <v>0</v>
      </c>
    </row>
    <row r="4716" spans="1:7" ht="26.4" x14ac:dyDescent="0.25">
      <c r="A4716" s="153" t="str">
        <f>+Identification!$C$4</f>
        <v>100000001</v>
      </c>
      <c r="B4716" s="153" t="s">
        <v>356</v>
      </c>
      <c r="C4716" s="11" t="s">
        <v>255</v>
      </c>
      <c r="D4716" s="89" t="str">
        <f t="shared" si="488"/>
        <v>patient_etranger</v>
      </c>
      <c r="E4716" s="90">
        <f>HLOOKUP(D4716,Analytique_compte!$A$3:$S$4,2,FALSE)</f>
        <v>17</v>
      </c>
      <c r="F4716" s="90" t="str">
        <f t="shared" si="489"/>
        <v>Analytique_compte_PCC85_patient_etranger</v>
      </c>
      <c r="G4716" s="154">
        <f t="shared" si="487"/>
        <v>0</v>
      </c>
    </row>
    <row r="4717" spans="1:7" ht="26.4" x14ac:dyDescent="0.25">
      <c r="A4717" s="153" t="str">
        <f>+Identification!$C$4</f>
        <v>100000001</v>
      </c>
      <c r="B4717" s="153" t="s">
        <v>356</v>
      </c>
      <c r="C4717" s="11" t="s">
        <v>256</v>
      </c>
      <c r="D4717" s="89" t="str">
        <f t="shared" si="488"/>
        <v>patient_etranger</v>
      </c>
      <c r="E4717" s="90">
        <f>HLOOKUP(D4717,Analytique_compte!$A$3:$S$4,2,FALSE)</f>
        <v>17</v>
      </c>
      <c r="F4717" s="90" t="str">
        <f t="shared" si="489"/>
        <v>Analytique_compte_PCC86_patient_etranger</v>
      </c>
      <c r="G4717" s="154">
        <f t="shared" si="487"/>
        <v>0</v>
      </c>
    </row>
    <row r="4718" spans="1:7" ht="26.4" x14ac:dyDescent="0.25">
      <c r="A4718" s="153" t="str">
        <f>+Identification!$C$4</f>
        <v>100000001</v>
      </c>
      <c r="B4718" s="153" t="s">
        <v>356</v>
      </c>
      <c r="C4718" s="11" t="s">
        <v>257</v>
      </c>
      <c r="D4718" s="89" t="str">
        <f t="shared" si="488"/>
        <v>patient_etranger</v>
      </c>
      <c r="E4718" s="90">
        <f>HLOOKUP(D4718,Analytique_compte!$A$3:$S$4,2,FALSE)</f>
        <v>17</v>
      </c>
      <c r="F4718" s="90" t="str">
        <f t="shared" si="489"/>
        <v>Analytique_compte_PCC87_patient_etranger</v>
      </c>
      <c r="G4718" s="154">
        <f t="shared" si="487"/>
        <v>0</v>
      </c>
    </row>
    <row r="4719" spans="1:7" ht="26.4" x14ac:dyDescent="0.25">
      <c r="A4719" s="153" t="str">
        <f>+Identification!$C$4</f>
        <v>100000001</v>
      </c>
      <c r="B4719" s="153" t="s">
        <v>356</v>
      </c>
      <c r="C4719" s="11" t="s">
        <v>258</v>
      </c>
      <c r="D4719" s="89" t="str">
        <f t="shared" si="488"/>
        <v>patient_etranger</v>
      </c>
      <c r="E4719" s="90">
        <f>HLOOKUP(D4719,Analytique_compte!$A$3:$S$4,2,FALSE)</f>
        <v>17</v>
      </c>
      <c r="F4719" s="90" t="str">
        <f t="shared" si="489"/>
        <v>Analytique_compte_PCC88_patient_etranger</v>
      </c>
      <c r="G4719" s="154">
        <f t="shared" si="487"/>
        <v>0</v>
      </c>
    </row>
    <row r="4720" spans="1:7" ht="26.4" x14ac:dyDescent="0.25">
      <c r="A4720" s="153" t="str">
        <f>+Identification!$C$4</f>
        <v>100000001</v>
      </c>
      <c r="B4720" s="153" t="s">
        <v>356</v>
      </c>
      <c r="C4720" s="11" t="s">
        <v>259</v>
      </c>
      <c r="D4720" s="89" t="str">
        <f t="shared" si="488"/>
        <v>patient_etranger</v>
      </c>
      <c r="E4720" s="90">
        <f>HLOOKUP(D4720,Analytique_compte!$A$3:$S$4,2,FALSE)</f>
        <v>17</v>
      </c>
      <c r="F4720" s="90" t="str">
        <f t="shared" si="489"/>
        <v>Analytique_compte_PCC89_patient_etranger</v>
      </c>
      <c r="G4720" s="154">
        <f t="shared" ref="G4720:G4799" si="490">VLOOKUP(C4720,ana_compte,E4720,FALSE)</f>
        <v>0</v>
      </c>
    </row>
    <row r="4721" spans="1:7" ht="26.4" x14ac:dyDescent="0.25">
      <c r="A4721" s="153" t="str">
        <f>+Identification!$C$4</f>
        <v>100000001</v>
      </c>
      <c r="B4721" s="153" t="s">
        <v>356</v>
      </c>
      <c r="C4721" s="11" t="s">
        <v>260</v>
      </c>
      <c r="D4721" s="89" t="str">
        <f t="shared" si="488"/>
        <v>patient_etranger</v>
      </c>
      <c r="E4721" s="90">
        <f>HLOOKUP(D4721,Analytique_compte!$A$3:$S$4,2,FALSE)</f>
        <v>17</v>
      </c>
      <c r="F4721" s="90" t="str">
        <f t="shared" si="489"/>
        <v>Analytique_compte_PCC90_patient_etranger</v>
      </c>
      <c r="G4721" s="154">
        <f t="shared" si="490"/>
        <v>0</v>
      </c>
    </row>
    <row r="4722" spans="1:7" ht="26.4" x14ac:dyDescent="0.25">
      <c r="A4722" s="153" t="str">
        <f>+Identification!$C$4</f>
        <v>100000001</v>
      </c>
      <c r="B4722" s="153" t="s">
        <v>356</v>
      </c>
      <c r="C4722" s="11" t="s">
        <v>261</v>
      </c>
      <c r="D4722" s="89" t="str">
        <f t="shared" si="488"/>
        <v>patient_etranger</v>
      </c>
      <c r="E4722" s="90">
        <f>HLOOKUP(D4722,Analytique_compte!$A$3:$S$4,2,FALSE)</f>
        <v>17</v>
      </c>
      <c r="F4722" s="90" t="str">
        <f t="shared" si="489"/>
        <v>Analytique_compte_PCC91_patient_etranger</v>
      </c>
      <c r="G4722" s="154">
        <f t="shared" si="490"/>
        <v>0</v>
      </c>
    </row>
    <row r="4723" spans="1:7" ht="26.4" x14ac:dyDescent="0.25">
      <c r="A4723" s="153" t="str">
        <f>+Identification!$C$4</f>
        <v>100000001</v>
      </c>
      <c r="B4723" s="153" t="s">
        <v>356</v>
      </c>
      <c r="C4723" s="11" t="s">
        <v>262</v>
      </c>
      <c r="D4723" s="89" t="str">
        <f t="shared" si="488"/>
        <v>patient_etranger</v>
      </c>
      <c r="E4723" s="90">
        <f>HLOOKUP(D4723,Analytique_compte!$A$3:$S$4,2,FALSE)</f>
        <v>17</v>
      </c>
      <c r="F4723" s="90" t="str">
        <f t="shared" si="489"/>
        <v>Analytique_compte_PCC92_patient_etranger</v>
      </c>
      <c r="G4723" s="154">
        <f t="shared" si="490"/>
        <v>0</v>
      </c>
    </row>
    <row r="4724" spans="1:7" ht="26.4" x14ac:dyDescent="0.25">
      <c r="A4724" s="153" t="str">
        <f>+Identification!$C$4</f>
        <v>100000001</v>
      </c>
      <c r="B4724" s="153" t="s">
        <v>356</v>
      </c>
      <c r="C4724" s="11" t="s">
        <v>263</v>
      </c>
      <c r="D4724" s="89" t="str">
        <f t="shared" si="488"/>
        <v>patient_etranger</v>
      </c>
      <c r="E4724" s="90">
        <f>HLOOKUP(D4724,Analytique_compte!$A$3:$S$4,2,FALSE)</f>
        <v>17</v>
      </c>
      <c r="F4724" s="90" t="str">
        <f t="shared" si="489"/>
        <v>Analytique_compte_PCC93_patient_etranger</v>
      </c>
      <c r="G4724" s="154">
        <f t="shared" si="490"/>
        <v>0</v>
      </c>
    </row>
    <row r="4725" spans="1:7" ht="26.4" x14ac:dyDescent="0.25">
      <c r="A4725" s="153" t="str">
        <f>+Identification!$C$4</f>
        <v>100000001</v>
      </c>
      <c r="B4725" s="153" t="s">
        <v>356</v>
      </c>
      <c r="C4725" s="11" t="s">
        <v>264</v>
      </c>
      <c r="D4725" s="89" t="str">
        <f t="shared" si="488"/>
        <v>patient_etranger</v>
      </c>
      <c r="E4725" s="90">
        <f>HLOOKUP(D4725,Analytique_compte!$A$3:$S$4,2,FALSE)</f>
        <v>17</v>
      </c>
      <c r="F4725" s="90" t="str">
        <f t="shared" ref="F4725:F4741" si="491">CONCATENATE(B4725,"_",C4725,"_",D4725)</f>
        <v>Analytique_compte_PCC94_patient_etranger</v>
      </c>
      <c r="G4725" s="154">
        <f t="shared" ref="G4725:G4741" si="492">VLOOKUP(C4725,ana_compte,E4725,FALSE)</f>
        <v>0</v>
      </c>
    </row>
    <row r="4726" spans="1:7" ht="26.4" x14ac:dyDescent="0.25">
      <c r="A4726" s="153" t="str">
        <f>+Identification!$C$4</f>
        <v>100000001</v>
      </c>
      <c r="B4726" s="153" t="s">
        <v>356</v>
      </c>
      <c r="C4726" s="11" t="s">
        <v>435</v>
      </c>
      <c r="D4726" s="89" t="str">
        <f t="shared" si="488"/>
        <v>patient_etranger</v>
      </c>
      <c r="E4726" s="90">
        <f>HLOOKUP(D4726,Analytique_compte!$A$3:$S$4,2,FALSE)</f>
        <v>17</v>
      </c>
      <c r="F4726" s="90" t="str">
        <f t="shared" si="491"/>
        <v>Analytique_compte_PCC95_patient_etranger</v>
      </c>
      <c r="G4726" s="154">
        <f t="shared" si="492"/>
        <v>0</v>
      </c>
    </row>
    <row r="4727" spans="1:7" ht="26.4" x14ac:dyDescent="0.25">
      <c r="A4727" s="153" t="str">
        <f>+Identification!$C$4</f>
        <v>100000001</v>
      </c>
      <c r="B4727" s="153" t="s">
        <v>356</v>
      </c>
      <c r="C4727" s="11" t="s">
        <v>436</v>
      </c>
      <c r="D4727" s="89" t="str">
        <f t="shared" si="488"/>
        <v>patient_etranger</v>
      </c>
      <c r="E4727" s="90">
        <f>HLOOKUP(D4727,Analytique_compte!$A$3:$S$4,2,FALSE)</f>
        <v>17</v>
      </c>
      <c r="F4727" s="90" t="str">
        <f t="shared" si="491"/>
        <v>Analytique_compte_PCC96_patient_etranger</v>
      </c>
      <c r="G4727" s="154">
        <f t="shared" si="492"/>
        <v>0</v>
      </c>
    </row>
    <row r="4728" spans="1:7" ht="26.4" x14ac:dyDescent="0.25">
      <c r="A4728" s="153" t="str">
        <f>+Identification!$C$4</f>
        <v>100000001</v>
      </c>
      <c r="B4728" s="153" t="s">
        <v>356</v>
      </c>
      <c r="C4728" s="11" t="s">
        <v>437</v>
      </c>
      <c r="D4728" s="89" t="str">
        <f t="shared" si="488"/>
        <v>patient_etranger</v>
      </c>
      <c r="E4728" s="90">
        <f>HLOOKUP(D4728,Analytique_compte!$A$3:$S$4,2,FALSE)</f>
        <v>17</v>
      </c>
      <c r="F4728" s="90" t="str">
        <f t="shared" si="491"/>
        <v>Analytique_compte_PCC97_patient_etranger</v>
      </c>
      <c r="G4728" s="154">
        <f t="shared" si="492"/>
        <v>0</v>
      </c>
    </row>
    <row r="4729" spans="1:7" ht="26.4" x14ac:dyDescent="0.25">
      <c r="A4729" s="153" t="str">
        <f>+Identification!$C$4</f>
        <v>100000001</v>
      </c>
      <c r="B4729" s="153" t="s">
        <v>356</v>
      </c>
      <c r="C4729" s="11" t="s">
        <v>438</v>
      </c>
      <c r="D4729" s="89" t="str">
        <f t="shared" si="488"/>
        <v>patient_etranger</v>
      </c>
      <c r="E4729" s="90">
        <f>HLOOKUP(D4729,Analytique_compte!$A$3:$S$4,2,FALSE)</f>
        <v>17</v>
      </c>
      <c r="F4729" s="90" t="str">
        <f t="shared" si="491"/>
        <v>Analytique_compte_PCC98_patient_etranger</v>
      </c>
      <c r="G4729" s="154">
        <f t="shared" si="492"/>
        <v>0</v>
      </c>
    </row>
    <row r="4730" spans="1:7" ht="26.4" x14ac:dyDescent="0.25">
      <c r="A4730" s="153" t="str">
        <f>+Identification!$C$4</f>
        <v>100000001</v>
      </c>
      <c r="B4730" s="153" t="s">
        <v>356</v>
      </c>
      <c r="C4730" s="11" t="s">
        <v>439</v>
      </c>
      <c r="D4730" s="89" t="str">
        <f t="shared" si="488"/>
        <v>patient_etranger</v>
      </c>
      <c r="E4730" s="90">
        <f>HLOOKUP(D4730,Analytique_compte!$A$3:$S$4,2,FALSE)</f>
        <v>17</v>
      </c>
      <c r="F4730" s="90" t="str">
        <f t="shared" si="491"/>
        <v>Analytique_compte_PCC99_patient_etranger</v>
      </c>
      <c r="G4730" s="154">
        <f t="shared" si="492"/>
        <v>0</v>
      </c>
    </row>
    <row r="4731" spans="1:7" ht="26.4" x14ac:dyDescent="0.25">
      <c r="A4731" s="153" t="str">
        <f>+Identification!$C$4</f>
        <v>100000001</v>
      </c>
      <c r="B4731" s="153" t="s">
        <v>356</v>
      </c>
      <c r="C4731" s="11" t="s">
        <v>440</v>
      </c>
      <c r="D4731" s="89" t="str">
        <f t="shared" si="488"/>
        <v>patient_etranger</v>
      </c>
      <c r="E4731" s="90">
        <f>HLOOKUP(D4731,Analytique_compte!$A$3:$S$4,2,FALSE)</f>
        <v>17</v>
      </c>
      <c r="F4731" s="90" t="str">
        <f t="shared" si="491"/>
        <v>Analytique_compte_PCC100_patient_etranger</v>
      </c>
      <c r="G4731" s="154">
        <f t="shared" si="492"/>
        <v>0</v>
      </c>
    </row>
    <row r="4732" spans="1:7" ht="26.4" x14ac:dyDescent="0.25">
      <c r="A4732" s="153" t="str">
        <f>+Identification!$C$4</f>
        <v>100000001</v>
      </c>
      <c r="B4732" s="153" t="s">
        <v>356</v>
      </c>
      <c r="C4732" s="11" t="s">
        <v>441</v>
      </c>
      <c r="D4732" s="89" t="str">
        <f t="shared" si="488"/>
        <v>patient_etranger</v>
      </c>
      <c r="E4732" s="90">
        <f>HLOOKUP(D4732,Analytique_compte!$A$3:$S$4,2,FALSE)</f>
        <v>17</v>
      </c>
      <c r="F4732" s="90" t="str">
        <f t="shared" si="491"/>
        <v>Analytique_compte_PCC101_patient_etranger</v>
      </c>
      <c r="G4732" s="154">
        <f t="shared" si="492"/>
        <v>0</v>
      </c>
    </row>
    <row r="4733" spans="1:7" ht="26.4" x14ac:dyDescent="0.25">
      <c r="A4733" s="153" t="str">
        <f>+Identification!$C$4</f>
        <v>100000001</v>
      </c>
      <c r="B4733" s="153" t="s">
        <v>356</v>
      </c>
      <c r="C4733" s="11" t="s">
        <v>442</v>
      </c>
      <c r="D4733" s="89" t="str">
        <f t="shared" si="488"/>
        <v>patient_etranger</v>
      </c>
      <c r="E4733" s="90">
        <f>HLOOKUP(D4733,Analytique_compte!$A$3:$S$4,2,FALSE)</f>
        <v>17</v>
      </c>
      <c r="F4733" s="90" t="str">
        <f t="shared" si="491"/>
        <v>Analytique_compte_PCC102_patient_etranger</v>
      </c>
      <c r="G4733" s="154">
        <f t="shared" si="492"/>
        <v>0</v>
      </c>
    </row>
    <row r="4734" spans="1:7" ht="26.4" x14ac:dyDescent="0.25">
      <c r="A4734" s="153" t="str">
        <f>+Identification!$C$4</f>
        <v>100000001</v>
      </c>
      <c r="B4734" s="153" t="s">
        <v>356</v>
      </c>
      <c r="C4734" s="11" t="s">
        <v>443</v>
      </c>
      <c r="D4734" s="89" t="str">
        <f t="shared" si="488"/>
        <v>patient_etranger</v>
      </c>
      <c r="E4734" s="90">
        <f>HLOOKUP(D4734,Analytique_compte!$A$3:$S$4,2,FALSE)</f>
        <v>17</v>
      </c>
      <c r="F4734" s="90" t="str">
        <f t="shared" si="491"/>
        <v>Analytique_compte_PCC103_patient_etranger</v>
      </c>
      <c r="G4734" s="154">
        <f t="shared" si="492"/>
        <v>0</v>
      </c>
    </row>
    <row r="4735" spans="1:7" ht="26.4" x14ac:dyDescent="0.25">
      <c r="A4735" s="153" t="str">
        <f>+Identification!$C$4</f>
        <v>100000001</v>
      </c>
      <c r="B4735" s="153" t="s">
        <v>356</v>
      </c>
      <c r="C4735" s="11" t="s">
        <v>444</v>
      </c>
      <c r="D4735" s="89" t="str">
        <f t="shared" si="488"/>
        <v>patient_etranger</v>
      </c>
      <c r="E4735" s="90">
        <f>HLOOKUP(D4735,Analytique_compte!$A$3:$S$4,2,FALSE)</f>
        <v>17</v>
      </c>
      <c r="F4735" s="90" t="str">
        <f t="shared" ref="F4735:F4740" si="493">CONCATENATE(B4735,"_",C4735,"_",D4735)</f>
        <v>Analytique_compte_PCC104_patient_etranger</v>
      </c>
      <c r="G4735" s="154">
        <f t="shared" ref="G4735:G4740" si="494">VLOOKUP(C4735,ana_compte,E4735,FALSE)</f>
        <v>0</v>
      </c>
    </row>
    <row r="4736" spans="1:7" ht="26.4" x14ac:dyDescent="0.25">
      <c r="A4736" s="153" t="str">
        <f>+Identification!$C$4</f>
        <v>100000001</v>
      </c>
      <c r="B4736" s="153" t="s">
        <v>356</v>
      </c>
      <c r="C4736" s="11" t="s">
        <v>659</v>
      </c>
      <c r="D4736" s="89" t="str">
        <f t="shared" si="488"/>
        <v>patient_etranger</v>
      </c>
      <c r="E4736" s="90">
        <f>HLOOKUP(D4736,Analytique_compte!$A$3:$S$4,2,FALSE)</f>
        <v>17</v>
      </c>
      <c r="F4736" s="90" t="str">
        <f t="shared" si="493"/>
        <v>Analytique_compte_PCC105_patient_etranger</v>
      </c>
      <c r="G4736" s="154">
        <f t="shared" si="494"/>
        <v>0</v>
      </c>
    </row>
    <row r="4737" spans="1:7" ht="26.4" x14ac:dyDescent="0.25">
      <c r="A4737" s="153" t="str">
        <f>+Identification!$C$4</f>
        <v>100000001</v>
      </c>
      <c r="B4737" s="153" t="s">
        <v>356</v>
      </c>
      <c r="C4737" s="11" t="s">
        <v>660</v>
      </c>
      <c r="D4737" s="89" t="str">
        <f t="shared" si="488"/>
        <v>patient_etranger</v>
      </c>
      <c r="E4737" s="90">
        <f>HLOOKUP(D4737,Analytique_compte!$A$3:$S$4,2,FALSE)</f>
        <v>17</v>
      </c>
      <c r="F4737" s="90" t="str">
        <f t="shared" si="493"/>
        <v>Analytique_compte_PCC106_patient_etranger</v>
      </c>
      <c r="G4737" s="154">
        <f t="shared" si="494"/>
        <v>0</v>
      </c>
    </row>
    <row r="4738" spans="1:7" ht="26.4" x14ac:dyDescent="0.25">
      <c r="A4738" s="153" t="str">
        <f>+Identification!$C$4</f>
        <v>100000001</v>
      </c>
      <c r="B4738" s="153" t="s">
        <v>356</v>
      </c>
      <c r="C4738" s="11" t="s">
        <v>661</v>
      </c>
      <c r="D4738" s="89" t="str">
        <f t="shared" si="488"/>
        <v>patient_etranger</v>
      </c>
      <c r="E4738" s="90">
        <f>HLOOKUP(D4738,Analytique_compte!$A$3:$S$4,2,FALSE)</f>
        <v>17</v>
      </c>
      <c r="F4738" s="90" t="str">
        <f t="shared" si="493"/>
        <v>Analytique_compte_PCC107_patient_etranger</v>
      </c>
      <c r="G4738" s="154">
        <f t="shared" si="494"/>
        <v>0</v>
      </c>
    </row>
    <row r="4739" spans="1:7" ht="26.4" x14ac:dyDescent="0.25">
      <c r="A4739" s="153" t="str">
        <f>+Identification!$C$4</f>
        <v>100000001</v>
      </c>
      <c r="B4739" s="153" t="s">
        <v>356</v>
      </c>
      <c r="C4739" s="11" t="s">
        <v>662</v>
      </c>
      <c r="D4739" s="89" t="str">
        <f t="shared" si="488"/>
        <v>patient_etranger</v>
      </c>
      <c r="E4739" s="90">
        <f>HLOOKUP(D4739,Analytique_compte!$A$3:$S$4,2,FALSE)</f>
        <v>17</v>
      </c>
      <c r="F4739" s="90" t="str">
        <f t="shared" si="493"/>
        <v>Analytique_compte_PCC108_patient_etranger</v>
      </c>
      <c r="G4739" s="154">
        <f t="shared" si="494"/>
        <v>0</v>
      </c>
    </row>
    <row r="4740" spans="1:7" ht="26.4" x14ac:dyDescent="0.25">
      <c r="A4740" s="153" t="str">
        <f>+Identification!$C$4</f>
        <v>100000001</v>
      </c>
      <c r="B4740" s="153" t="s">
        <v>356</v>
      </c>
      <c r="C4740" s="11" t="s">
        <v>663</v>
      </c>
      <c r="D4740" s="89" t="str">
        <f t="shared" si="488"/>
        <v>patient_etranger</v>
      </c>
      <c r="E4740" s="90">
        <f>HLOOKUP(D4740,Analytique_compte!$A$3:$S$4,2,FALSE)</f>
        <v>17</v>
      </c>
      <c r="F4740" s="90" t="str">
        <f t="shared" si="493"/>
        <v>Analytique_compte_PCC109_patient_etranger</v>
      </c>
      <c r="G4740" s="154">
        <f t="shared" si="494"/>
        <v>0</v>
      </c>
    </row>
    <row r="4741" spans="1:7" ht="26.4" x14ac:dyDescent="0.25">
      <c r="A4741" s="153" t="str">
        <f>+Identification!$C$4</f>
        <v>100000001</v>
      </c>
      <c r="B4741" s="153" t="s">
        <v>356</v>
      </c>
      <c r="C4741" s="11" t="s">
        <v>265</v>
      </c>
      <c r="D4741" s="89" t="str">
        <f>+D4734</f>
        <v>patient_etranger</v>
      </c>
      <c r="E4741" s="90">
        <f>HLOOKUP(D4741,Analytique_compte!$A$3:$S$4,2,FALSE)</f>
        <v>17</v>
      </c>
      <c r="F4741" s="90" t="str">
        <f t="shared" si="491"/>
        <v>Analytique_compte_pcctot_patient_etranger</v>
      </c>
      <c r="G4741" s="154">
        <f t="shared" si="492"/>
        <v>0</v>
      </c>
    </row>
    <row r="4742" spans="1:7" ht="26.4" x14ac:dyDescent="0.25">
      <c r="A4742" s="153" t="str">
        <f>+Identification!$C$4</f>
        <v>100000001</v>
      </c>
      <c r="B4742" s="153" t="s">
        <v>356</v>
      </c>
      <c r="C4742" s="48" t="s">
        <v>92</v>
      </c>
      <c r="D4742" s="89" t="str">
        <f t="shared" si="488"/>
        <v>patient_etranger</v>
      </c>
      <c r="E4742" s="90">
        <f>HLOOKUP(D4742,Analytique_compte!$A$3:$S$4,2,FALSE)</f>
        <v>17</v>
      </c>
      <c r="F4742" s="90" t="str">
        <f t="shared" si="489"/>
        <v>Analytique_compte_PCP1_patient_etranger</v>
      </c>
      <c r="G4742" s="154">
        <f t="shared" si="490"/>
        <v>0</v>
      </c>
    </row>
    <row r="4743" spans="1:7" ht="26.4" x14ac:dyDescent="0.25">
      <c r="A4743" s="153" t="str">
        <f>+Identification!$C$4</f>
        <v>100000001</v>
      </c>
      <c r="B4743" s="153" t="s">
        <v>356</v>
      </c>
      <c r="C4743" s="48" t="s">
        <v>93</v>
      </c>
      <c r="D4743" s="89" t="str">
        <f t="shared" si="488"/>
        <v>patient_etranger</v>
      </c>
      <c r="E4743" s="90">
        <f>HLOOKUP(D4743,Analytique_compte!$A$3:$S$4,2,FALSE)</f>
        <v>17</v>
      </c>
      <c r="F4743" s="90" t="str">
        <f t="shared" si="489"/>
        <v>Analytique_compte_PCP2_patient_etranger</v>
      </c>
      <c r="G4743" s="154">
        <f t="shared" si="490"/>
        <v>0</v>
      </c>
    </row>
    <row r="4744" spans="1:7" ht="26.4" x14ac:dyDescent="0.25">
      <c r="A4744" s="153" t="str">
        <f>+Identification!$C$4</f>
        <v>100000001</v>
      </c>
      <c r="B4744" s="153" t="s">
        <v>356</v>
      </c>
      <c r="C4744" s="48" t="s">
        <v>94</v>
      </c>
      <c r="D4744" s="89" t="str">
        <f t="shared" si="488"/>
        <v>patient_etranger</v>
      </c>
      <c r="E4744" s="90">
        <f>HLOOKUP(D4744,Analytique_compte!$A$3:$S$4,2,FALSE)</f>
        <v>17</v>
      </c>
      <c r="F4744" s="90" t="str">
        <f t="shared" si="489"/>
        <v>Analytique_compte_PCP3_patient_etranger</v>
      </c>
      <c r="G4744" s="154">
        <f t="shared" si="490"/>
        <v>0</v>
      </c>
    </row>
    <row r="4745" spans="1:7" ht="26.4" x14ac:dyDescent="0.25">
      <c r="A4745" s="153" t="str">
        <f>+Identification!$C$4</f>
        <v>100000001</v>
      </c>
      <c r="B4745" s="153" t="s">
        <v>356</v>
      </c>
      <c r="C4745" s="48" t="s">
        <v>95</v>
      </c>
      <c r="D4745" s="89" t="str">
        <f t="shared" si="488"/>
        <v>patient_etranger</v>
      </c>
      <c r="E4745" s="90">
        <f>HLOOKUP(D4745,Analytique_compte!$A$3:$S$4,2,FALSE)</f>
        <v>17</v>
      </c>
      <c r="F4745" s="90" t="str">
        <f t="shared" si="489"/>
        <v>Analytique_compte_PCP4_patient_etranger</v>
      </c>
      <c r="G4745" s="154">
        <f t="shared" si="490"/>
        <v>0</v>
      </c>
    </row>
    <row r="4746" spans="1:7" ht="26.4" x14ac:dyDescent="0.25">
      <c r="A4746" s="153" t="str">
        <f>+Identification!$C$4</f>
        <v>100000001</v>
      </c>
      <c r="B4746" s="153" t="s">
        <v>356</v>
      </c>
      <c r="C4746" s="48" t="s">
        <v>96</v>
      </c>
      <c r="D4746" s="89" t="str">
        <f t="shared" si="488"/>
        <v>patient_etranger</v>
      </c>
      <c r="E4746" s="90">
        <f>HLOOKUP(D4746,Analytique_compte!$A$3:$S$4,2,FALSE)</f>
        <v>17</v>
      </c>
      <c r="F4746" s="90" t="str">
        <f t="shared" si="489"/>
        <v>Analytique_compte_PCP5_patient_etranger</v>
      </c>
      <c r="G4746" s="154">
        <f t="shared" si="490"/>
        <v>0</v>
      </c>
    </row>
    <row r="4747" spans="1:7" ht="26.4" x14ac:dyDescent="0.25">
      <c r="A4747" s="153" t="str">
        <f>+Identification!$C$4</f>
        <v>100000001</v>
      </c>
      <c r="B4747" s="153" t="s">
        <v>356</v>
      </c>
      <c r="C4747" s="48" t="s">
        <v>97</v>
      </c>
      <c r="D4747" s="89" t="str">
        <f t="shared" si="488"/>
        <v>patient_etranger</v>
      </c>
      <c r="E4747" s="90">
        <f>HLOOKUP(D4747,Analytique_compte!$A$3:$S$4,2,FALSE)</f>
        <v>17</v>
      </c>
      <c r="F4747" s="90" t="str">
        <f t="shared" si="489"/>
        <v>Analytique_compte_PCP6_patient_etranger</v>
      </c>
      <c r="G4747" s="154">
        <f t="shared" si="490"/>
        <v>0</v>
      </c>
    </row>
    <row r="4748" spans="1:7" ht="26.4" x14ac:dyDescent="0.25">
      <c r="A4748" s="153" t="str">
        <f>+Identification!$C$4</f>
        <v>100000001</v>
      </c>
      <c r="B4748" s="153" t="s">
        <v>356</v>
      </c>
      <c r="C4748" s="48" t="s">
        <v>98</v>
      </c>
      <c r="D4748" s="89" t="str">
        <f t="shared" si="488"/>
        <v>patient_etranger</v>
      </c>
      <c r="E4748" s="90">
        <f>HLOOKUP(D4748,Analytique_compte!$A$3:$S$4,2,FALSE)</f>
        <v>17</v>
      </c>
      <c r="F4748" s="90" t="str">
        <f t="shared" si="489"/>
        <v>Analytique_compte_PCP7_patient_etranger</v>
      </c>
      <c r="G4748" s="154">
        <f t="shared" si="490"/>
        <v>0</v>
      </c>
    </row>
    <row r="4749" spans="1:7" ht="26.4" x14ac:dyDescent="0.25">
      <c r="A4749" s="153" t="str">
        <f>+Identification!$C$4</f>
        <v>100000001</v>
      </c>
      <c r="B4749" s="153" t="s">
        <v>356</v>
      </c>
      <c r="C4749" s="48" t="s">
        <v>99</v>
      </c>
      <c r="D4749" s="89" t="str">
        <f t="shared" si="488"/>
        <v>patient_etranger</v>
      </c>
      <c r="E4749" s="90">
        <f>HLOOKUP(D4749,Analytique_compte!$A$3:$S$4,2,FALSE)</f>
        <v>17</v>
      </c>
      <c r="F4749" s="90" t="str">
        <f t="shared" si="489"/>
        <v>Analytique_compte_PCP8_patient_etranger</v>
      </c>
      <c r="G4749" s="154">
        <f t="shared" si="490"/>
        <v>0</v>
      </c>
    </row>
    <row r="4750" spans="1:7" ht="26.4" x14ac:dyDescent="0.25">
      <c r="A4750" s="153" t="str">
        <f>+Identification!$C$4</f>
        <v>100000001</v>
      </c>
      <c r="B4750" s="153" t="s">
        <v>356</v>
      </c>
      <c r="C4750" s="48" t="s">
        <v>100</v>
      </c>
      <c r="D4750" s="89" t="str">
        <f t="shared" si="488"/>
        <v>patient_etranger</v>
      </c>
      <c r="E4750" s="90">
        <f>HLOOKUP(D4750,Analytique_compte!$A$3:$S$4,2,FALSE)</f>
        <v>17</v>
      </c>
      <c r="F4750" s="90" t="str">
        <f t="shared" si="489"/>
        <v>Analytique_compte_PCP9_patient_etranger</v>
      </c>
      <c r="G4750" s="154">
        <f t="shared" si="490"/>
        <v>0</v>
      </c>
    </row>
    <row r="4751" spans="1:7" ht="26.4" x14ac:dyDescent="0.25">
      <c r="A4751" s="153" t="str">
        <f>+Identification!$C$4</f>
        <v>100000001</v>
      </c>
      <c r="B4751" s="153" t="s">
        <v>356</v>
      </c>
      <c r="C4751" s="48" t="s">
        <v>101</v>
      </c>
      <c r="D4751" s="89" t="str">
        <f t="shared" si="488"/>
        <v>patient_etranger</v>
      </c>
      <c r="E4751" s="90">
        <f>HLOOKUP(D4751,Analytique_compte!$A$3:$S$4,2,FALSE)</f>
        <v>17</v>
      </c>
      <c r="F4751" s="90" t="str">
        <f t="shared" si="489"/>
        <v>Analytique_compte_PCP10_patient_etranger</v>
      </c>
      <c r="G4751" s="154">
        <f t="shared" si="490"/>
        <v>0</v>
      </c>
    </row>
    <row r="4752" spans="1:7" ht="26.4" x14ac:dyDescent="0.25">
      <c r="A4752" s="153" t="str">
        <f>+Identification!$C$4</f>
        <v>100000001</v>
      </c>
      <c r="B4752" s="153" t="s">
        <v>356</v>
      </c>
      <c r="C4752" s="48" t="s">
        <v>102</v>
      </c>
      <c r="D4752" s="89" t="str">
        <f t="shared" si="488"/>
        <v>patient_etranger</v>
      </c>
      <c r="E4752" s="90">
        <f>HLOOKUP(D4752,Analytique_compte!$A$3:$S$4,2,FALSE)</f>
        <v>17</v>
      </c>
      <c r="F4752" s="90" t="str">
        <f t="shared" si="489"/>
        <v>Analytique_compte_PCP11_patient_etranger</v>
      </c>
      <c r="G4752" s="154">
        <f t="shared" si="490"/>
        <v>0</v>
      </c>
    </row>
    <row r="4753" spans="1:7" ht="26.4" x14ac:dyDescent="0.25">
      <c r="A4753" s="153" t="str">
        <f>+Identification!$C$4</f>
        <v>100000001</v>
      </c>
      <c r="B4753" s="153" t="s">
        <v>356</v>
      </c>
      <c r="C4753" s="48" t="s">
        <v>103</v>
      </c>
      <c r="D4753" s="89" t="str">
        <f t="shared" si="488"/>
        <v>patient_etranger</v>
      </c>
      <c r="E4753" s="90">
        <f>HLOOKUP(D4753,Analytique_compte!$A$3:$S$4,2,FALSE)</f>
        <v>17</v>
      </c>
      <c r="F4753" s="90" t="str">
        <f t="shared" si="489"/>
        <v>Analytique_compte_PCP12_patient_etranger</v>
      </c>
      <c r="G4753" s="154">
        <f t="shared" si="490"/>
        <v>0</v>
      </c>
    </row>
    <row r="4754" spans="1:7" ht="26.4" x14ac:dyDescent="0.25">
      <c r="A4754" s="153" t="str">
        <f>+Identification!$C$4</f>
        <v>100000001</v>
      </c>
      <c r="B4754" s="153" t="s">
        <v>356</v>
      </c>
      <c r="C4754" s="48" t="s">
        <v>104</v>
      </c>
      <c r="D4754" s="89" t="str">
        <f t="shared" si="488"/>
        <v>patient_etranger</v>
      </c>
      <c r="E4754" s="90">
        <f>HLOOKUP(D4754,Analytique_compte!$A$3:$S$4,2,FALSE)</f>
        <v>17</v>
      </c>
      <c r="F4754" s="90" t="str">
        <f t="shared" si="489"/>
        <v>Analytique_compte_PCP13_patient_etranger</v>
      </c>
      <c r="G4754" s="154">
        <f t="shared" si="490"/>
        <v>0</v>
      </c>
    </row>
    <row r="4755" spans="1:7" ht="26.4" x14ac:dyDescent="0.25">
      <c r="A4755" s="153" t="str">
        <f>+Identification!$C$4</f>
        <v>100000001</v>
      </c>
      <c r="B4755" s="153" t="s">
        <v>356</v>
      </c>
      <c r="C4755" s="48" t="s">
        <v>105</v>
      </c>
      <c r="D4755" s="89" t="str">
        <f t="shared" si="488"/>
        <v>patient_etranger</v>
      </c>
      <c r="E4755" s="90">
        <f>HLOOKUP(D4755,Analytique_compte!$A$3:$S$4,2,FALSE)</f>
        <v>17</v>
      </c>
      <c r="F4755" s="90" t="str">
        <f t="shared" si="489"/>
        <v>Analytique_compte_PCP14_patient_etranger</v>
      </c>
      <c r="G4755" s="154">
        <f t="shared" si="490"/>
        <v>0</v>
      </c>
    </row>
    <row r="4756" spans="1:7" ht="26.4" x14ac:dyDescent="0.25">
      <c r="A4756" s="153" t="str">
        <f>+Identification!$C$4</f>
        <v>100000001</v>
      </c>
      <c r="B4756" s="153" t="s">
        <v>356</v>
      </c>
      <c r="C4756" s="48" t="s">
        <v>106</v>
      </c>
      <c r="D4756" s="89" t="str">
        <f t="shared" si="488"/>
        <v>patient_etranger</v>
      </c>
      <c r="E4756" s="90">
        <f>HLOOKUP(D4756,Analytique_compte!$A$3:$S$4,2,FALSE)</f>
        <v>17</v>
      </c>
      <c r="F4756" s="90" t="str">
        <f t="shared" si="489"/>
        <v>Analytique_compte_PCP15_patient_etranger</v>
      </c>
      <c r="G4756" s="154">
        <f t="shared" si="490"/>
        <v>0</v>
      </c>
    </row>
    <row r="4757" spans="1:7" ht="26.4" x14ac:dyDescent="0.25">
      <c r="A4757" s="153" t="str">
        <f>+Identification!$C$4</f>
        <v>100000001</v>
      </c>
      <c r="B4757" s="153" t="s">
        <v>356</v>
      </c>
      <c r="C4757" s="48" t="s">
        <v>107</v>
      </c>
      <c r="D4757" s="89" t="str">
        <f t="shared" si="488"/>
        <v>patient_etranger</v>
      </c>
      <c r="E4757" s="90">
        <f>HLOOKUP(D4757,Analytique_compte!$A$3:$S$4,2,FALSE)</f>
        <v>17</v>
      </c>
      <c r="F4757" s="90" t="str">
        <f t="shared" si="489"/>
        <v>Analytique_compte_PCP16_patient_etranger</v>
      </c>
      <c r="G4757" s="154">
        <f t="shared" si="490"/>
        <v>0</v>
      </c>
    </row>
    <row r="4758" spans="1:7" ht="26.4" x14ac:dyDescent="0.25">
      <c r="A4758" s="153" t="str">
        <f>+Identification!$C$4</f>
        <v>100000001</v>
      </c>
      <c r="B4758" s="153" t="s">
        <v>356</v>
      </c>
      <c r="C4758" s="48" t="s">
        <v>108</v>
      </c>
      <c r="D4758" s="89" t="str">
        <f t="shared" si="488"/>
        <v>patient_etranger</v>
      </c>
      <c r="E4758" s="90">
        <f>HLOOKUP(D4758,Analytique_compte!$A$3:$S$4,2,FALSE)</f>
        <v>17</v>
      </c>
      <c r="F4758" s="90" t="str">
        <f t="shared" si="489"/>
        <v>Analytique_compte_PCP17_patient_etranger</v>
      </c>
      <c r="G4758" s="154">
        <f t="shared" si="490"/>
        <v>0</v>
      </c>
    </row>
    <row r="4759" spans="1:7" ht="26.4" x14ac:dyDescent="0.25">
      <c r="A4759" s="153" t="str">
        <f>+Identification!$C$4</f>
        <v>100000001</v>
      </c>
      <c r="B4759" s="153" t="s">
        <v>356</v>
      </c>
      <c r="C4759" s="48" t="s">
        <v>109</v>
      </c>
      <c r="D4759" s="89" t="str">
        <f t="shared" si="488"/>
        <v>patient_etranger</v>
      </c>
      <c r="E4759" s="90">
        <f>HLOOKUP(D4759,Analytique_compte!$A$3:$S$4,2,FALSE)</f>
        <v>17</v>
      </c>
      <c r="F4759" s="90" t="str">
        <f t="shared" si="489"/>
        <v>Analytique_compte_PCP18_patient_etranger</v>
      </c>
      <c r="G4759" s="154">
        <f t="shared" si="490"/>
        <v>0</v>
      </c>
    </row>
    <row r="4760" spans="1:7" ht="26.4" x14ac:dyDescent="0.25">
      <c r="A4760" s="153" t="str">
        <f>+Identification!$C$4</f>
        <v>100000001</v>
      </c>
      <c r="B4760" s="153" t="s">
        <v>356</v>
      </c>
      <c r="C4760" s="48" t="s">
        <v>110</v>
      </c>
      <c r="D4760" s="89" t="str">
        <f t="shared" si="488"/>
        <v>patient_etranger</v>
      </c>
      <c r="E4760" s="90">
        <f>HLOOKUP(D4760,Analytique_compte!$A$3:$S$4,2,FALSE)</f>
        <v>17</v>
      </c>
      <c r="F4760" s="90" t="str">
        <f t="shared" si="489"/>
        <v>Analytique_compte_PCP19_patient_etranger</v>
      </c>
      <c r="G4760" s="154">
        <f t="shared" si="490"/>
        <v>0</v>
      </c>
    </row>
    <row r="4761" spans="1:7" ht="26.4" x14ac:dyDescent="0.25">
      <c r="A4761" s="153" t="str">
        <f>+Identification!$C$4</f>
        <v>100000001</v>
      </c>
      <c r="B4761" s="153" t="s">
        <v>356</v>
      </c>
      <c r="C4761" s="48" t="s">
        <v>111</v>
      </c>
      <c r="D4761" s="89" t="str">
        <f t="shared" si="488"/>
        <v>patient_etranger</v>
      </c>
      <c r="E4761" s="90">
        <f>HLOOKUP(D4761,Analytique_compte!$A$3:$S$4,2,FALSE)</f>
        <v>17</v>
      </c>
      <c r="F4761" s="90" t="str">
        <f t="shared" si="489"/>
        <v>Analytique_compte_PCP20_patient_etranger</v>
      </c>
      <c r="G4761" s="154">
        <f t="shared" si="490"/>
        <v>0</v>
      </c>
    </row>
    <row r="4762" spans="1:7" ht="26.4" x14ac:dyDescent="0.25">
      <c r="A4762" s="153" t="str">
        <f>+Identification!$C$4</f>
        <v>100000001</v>
      </c>
      <c r="B4762" s="153" t="s">
        <v>356</v>
      </c>
      <c r="C4762" s="48" t="s">
        <v>112</v>
      </c>
      <c r="D4762" s="89" t="str">
        <f t="shared" si="488"/>
        <v>patient_etranger</v>
      </c>
      <c r="E4762" s="90">
        <f>HLOOKUP(D4762,Analytique_compte!$A$3:$S$4,2,FALSE)</f>
        <v>17</v>
      </c>
      <c r="F4762" s="90" t="str">
        <f t="shared" si="489"/>
        <v>Analytique_compte_PCP21_patient_etranger</v>
      </c>
      <c r="G4762" s="154">
        <f t="shared" si="490"/>
        <v>0</v>
      </c>
    </row>
    <row r="4763" spans="1:7" ht="26.4" x14ac:dyDescent="0.25">
      <c r="A4763" s="153" t="str">
        <f>+Identification!$C$4</f>
        <v>100000001</v>
      </c>
      <c r="B4763" s="153" t="s">
        <v>356</v>
      </c>
      <c r="C4763" s="48" t="s">
        <v>113</v>
      </c>
      <c r="D4763" s="89" t="str">
        <f t="shared" si="488"/>
        <v>patient_etranger</v>
      </c>
      <c r="E4763" s="90">
        <f>HLOOKUP(D4763,Analytique_compte!$A$3:$S$4,2,FALSE)</f>
        <v>17</v>
      </c>
      <c r="F4763" s="90" t="str">
        <f t="shared" si="489"/>
        <v>Analytique_compte_PCP22_patient_etranger</v>
      </c>
      <c r="G4763" s="154">
        <f t="shared" si="490"/>
        <v>0</v>
      </c>
    </row>
    <row r="4764" spans="1:7" ht="26.4" x14ac:dyDescent="0.25">
      <c r="A4764" s="153" t="str">
        <f>+Identification!$C$4</f>
        <v>100000001</v>
      </c>
      <c r="B4764" s="153" t="s">
        <v>356</v>
      </c>
      <c r="C4764" s="48" t="s">
        <v>114</v>
      </c>
      <c r="D4764" s="89" t="str">
        <f t="shared" si="488"/>
        <v>patient_etranger</v>
      </c>
      <c r="E4764" s="90">
        <f>HLOOKUP(D4764,Analytique_compte!$A$3:$S$4,2,FALSE)</f>
        <v>17</v>
      </c>
      <c r="F4764" s="90" t="str">
        <f t="shared" si="489"/>
        <v>Analytique_compte_PCP23_patient_etranger</v>
      </c>
      <c r="G4764" s="154">
        <f t="shared" si="490"/>
        <v>0</v>
      </c>
    </row>
    <row r="4765" spans="1:7" ht="26.4" x14ac:dyDescent="0.25">
      <c r="A4765" s="153" t="str">
        <f>+Identification!$C$4</f>
        <v>100000001</v>
      </c>
      <c r="B4765" s="153" t="s">
        <v>356</v>
      </c>
      <c r="C4765" s="48" t="s">
        <v>115</v>
      </c>
      <c r="D4765" s="89" t="str">
        <f t="shared" si="488"/>
        <v>patient_etranger</v>
      </c>
      <c r="E4765" s="90">
        <f>HLOOKUP(D4765,Analytique_compte!$A$3:$S$4,2,FALSE)</f>
        <v>17</v>
      </c>
      <c r="F4765" s="90" t="str">
        <f t="shared" si="489"/>
        <v>Analytique_compte_PCP24_patient_etranger</v>
      </c>
      <c r="G4765" s="154">
        <f t="shared" si="490"/>
        <v>0</v>
      </c>
    </row>
    <row r="4766" spans="1:7" ht="26.4" x14ac:dyDescent="0.25">
      <c r="A4766" s="153" t="str">
        <f>+Identification!$C$4</f>
        <v>100000001</v>
      </c>
      <c r="B4766" s="153" t="s">
        <v>356</v>
      </c>
      <c r="C4766" s="48" t="s">
        <v>116</v>
      </c>
      <c r="D4766" s="89" t="str">
        <f t="shared" si="488"/>
        <v>patient_etranger</v>
      </c>
      <c r="E4766" s="90">
        <f>HLOOKUP(D4766,Analytique_compte!$A$3:$S$4,2,FALSE)</f>
        <v>17</v>
      </c>
      <c r="F4766" s="90" t="str">
        <f t="shared" si="489"/>
        <v>Analytique_compte_PCP25_patient_etranger</v>
      </c>
      <c r="G4766" s="154">
        <f t="shared" si="490"/>
        <v>0</v>
      </c>
    </row>
    <row r="4767" spans="1:7" ht="26.4" x14ac:dyDescent="0.25">
      <c r="A4767" s="153" t="str">
        <f>+Identification!$C$4</f>
        <v>100000001</v>
      </c>
      <c r="B4767" s="153" t="s">
        <v>356</v>
      </c>
      <c r="C4767" s="48" t="s">
        <v>117</v>
      </c>
      <c r="D4767" s="89" t="str">
        <f t="shared" si="488"/>
        <v>patient_etranger</v>
      </c>
      <c r="E4767" s="90">
        <f>HLOOKUP(D4767,Analytique_compte!$A$3:$S$4,2,FALSE)</f>
        <v>17</v>
      </c>
      <c r="F4767" s="90" t="str">
        <f t="shared" si="489"/>
        <v>Analytique_compte_PCP26_patient_etranger</v>
      </c>
      <c r="G4767" s="154">
        <f t="shared" si="490"/>
        <v>0</v>
      </c>
    </row>
    <row r="4768" spans="1:7" ht="26.4" x14ac:dyDescent="0.25">
      <c r="A4768" s="153" t="str">
        <f>+Identification!$C$4</f>
        <v>100000001</v>
      </c>
      <c r="B4768" s="153" t="s">
        <v>356</v>
      </c>
      <c r="C4768" s="48" t="s">
        <v>118</v>
      </c>
      <c r="D4768" s="89" t="str">
        <f t="shared" si="488"/>
        <v>patient_etranger</v>
      </c>
      <c r="E4768" s="90">
        <f>HLOOKUP(D4768,Analytique_compte!$A$3:$S$4,2,FALSE)</f>
        <v>17</v>
      </c>
      <c r="F4768" s="90" t="str">
        <f t="shared" si="489"/>
        <v>Analytique_compte_PCP27_patient_etranger</v>
      </c>
      <c r="G4768" s="154">
        <f t="shared" si="490"/>
        <v>0</v>
      </c>
    </row>
    <row r="4769" spans="1:7" ht="26.4" x14ac:dyDescent="0.25">
      <c r="A4769" s="153" t="str">
        <f>+Identification!$C$4</f>
        <v>100000001</v>
      </c>
      <c r="B4769" s="153" t="s">
        <v>356</v>
      </c>
      <c r="C4769" s="48" t="s">
        <v>119</v>
      </c>
      <c r="D4769" s="89" t="str">
        <f t="shared" si="488"/>
        <v>patient_etranger</v>
      </c>
      <c r="E4769" s="90">
        <f>HLOOKUP(D4769,Analytique_compte!$A$3:$S$4,2,FALSE)</f>
        <v>17</v>
      </c>
      <c r="F4769" s="90" t="str">
        <f t="shared" si="489"/>
        <v>Analytique_compte_PCP28_patient_etranger</v>
      </c>
      <c r="G4769" s="154">
        <f t="shared" si="490"/>
        <v>0</v>
      </c>
    </row>
    <row r="4770" spans="1:7" ht="26.4" x14ac:dyDescent="0.25">
      <c r="A4770" s="153" t="str">
        <f>+Identification!$C$4</f>
        <v>100000001</v>
      </c>
      <c r="B4770" s="153" t="s">
        <v>356</v>
      </c>
      <c r="C4770" s="48" t="s">
        <v>120</v>
      </c>
      <c r="D4770" s="89" t="str">
        <f t="shared" si="488"/>
        <v>patient_etranger</v>
      </c>
      <c r="E4770" s="90">
        <f>HLOOKUP(D4770,Analytique_compte!$A$3:$S$4,2,FALSE)</f>
        <v>17</v>
      </c>
      <c r="F4770" s="90" t="str">
        <f t="shared" si="489"/>
        <v>Analytique_compte_PCP29_patient_etranger</v>
      </c>
      <c r="G4770" s="154">
        <f t="shared" si="490"/>
        <v>0</v>
      </c>
    </row>
    <row r="4771" spans="1:7" ht="26.4" x14ac:dyDescent="0.25">
      <c r="A4771" s="153" t="str">
        <f>+Identification!$C$4</f>
        <v>100000001</v>
      </c>
      <c r="B4771" s="153" t="s">
        <v>356</v>
      </c>
      <c r="C4771" s="48" t="s">
        <v>121</v>
      </c>
      <c r="D4771" s="89" t="str">
        <f t="shared" si="488"/>
        <v>patient_etranger</v>
      </c>
      <c r="E4771" s="90">
        <f>HLOOKUP(D4771,Analytique_compte!$A$3:$S$4,2,FALSE)</f>
        <v>17</v>
      </c>
      <c r="F4771" s="90" t="str">
        <f t="shared" si="489"/>
        <v>Analytique_compte_PCP30_patient_etranger</v>
      </c>
      <c r="G4771" s="154">
        <f t="shared" si="490"/>
        <v>0</v>
      </c>
    </row>
    <row r="4772" spans="1:7" ht="26.4" x14ac:dyDescent="0.25">
      <c r="A4772" s="153" t="str">
        <f>+Identification!$C$4</f>
        <v>100000001</v>
      </c>
      <c r="B4772" s="153" t="s">
        <v>356</v>
      </c>
      <c r="C4772" s="48" t="s">
        <v>122</v>
      </c>
      <c r="D4772" s="89" t="str">
        <f t="shared" si="488"/>
        <v>patient_etranger</v>
      </c>
      <c r="E4772" s="90">
        <f>HLOOKUP(D4772,Analytique_compte!$A$3:$S$4,2,FALSE)</f>
        <v>17</v>
      </c>
      <c r="F4772" s="90" t="str">
        <f t="shared" si="489"/>
        <v>Analytique_compte_PCP31_patient_etranger</v>
      </c>
      <c r="G4772" s="154">
        <f t="shared" si="490"/>
        <v>0</v>
      </c>
    </row>
    <row r="4773" spans="1:7" ht="26.4" x14ac:dyDescent="0.25">
      <c r="A4773" s="153" t="str">
        <f>+Identification!$C$4</f>
        <v>100000001</v>
      </c>
      <c r="B4773" s="153" t="s">
        <v>356</v>
      </c>
      <c r="C4773" s="48" t="s">
        <v>123</v>
      </c>
      <c r="D4773" s="89" t="str">
        <f t="shared" si="488"/>
        <v>patient_etranger</v>
      </c>
      <c r="E4773" s="90">
        <f>HLOOKUP(D4773,Analytique_compte!$A$3:$S$4,2,FALSE)</f>
        <v>17</v>
      </c>
      <c r="F4773" s="90" t="str">
        <f t="shared" si="489"/>
        <v>Analytique_compte_PCP32_patient_etranger</v>
      </c>
      <c r="G4773" s="154">
        <f t="shared" si="490"/>
        <v>0</v>
      </c>
    </row>
    <row r="4774" spans="1:7" ht="26.4" x14ac:dyDescent="0.25">
      <c r="A4774" s="153" t="str">
        <f>+Identification!$C$4</f>
        <v>100000001</v>
      </c>
      <c r="B4774" s="153" t="s">
        <v>356</v>
      </c>
      <c r="C4774" s="48" t="s">
        <v>124</v>
      </c>
      <c r="D4774" s="89" t="str">
        <f t="shared" si="488"/>
        <v>patient_etranger</v>
      </c>
      <c r="E4774" s="90">
        <f>HLOOKUP(D4774,Analytique_compte!$A$3:$S$4,2,FALSE)</f>
        <v>17</v>
      </c>
      <c r="F4774" s="90" t="str">
        <f t="shared" si="489"/>
        <v>Analytique_compte_PCP33_patient_etranger</v>
      </c>
      <c r="G4774" s="154">
        <f t="shared" si="490"/>
        <v>0</v>
      </c>
    </row>
    <row r="4775" spans="1:7" ht="26.4" x14ac:dyDescent="0.25">
      <c r="A4775" s="153" t="str">
        <f>+Identification!$C$4</f>
        <v>100000001</v>
      </c>
      <c r="B4775" s="153" t="s">
        <v>356</v>
      </c>
      <c r="C4775" s="48" t="s">
        <v>125</v>
      </c>
      <c r="D4775" s="89" t="str">
        <f t="shared" si="488"/>
        <v>patient_etranger</v>
      </c>
      <c r="E4775" s="90">
        <f>HLOOKUP(D4775,Analytique_compte!$A$3:$S$4,2,FALSE)</f>
        <v>17</v>
      </c>
      <c r="F4775" s="90" t="str">
        <f t="shared" si="489"/>
        <v>Analytique_compte_PCP34_patient_etranger</v>
      </c>
      <c r="G4775" s="154">
        <f t="shared" si="490"/>
        <v>0</v>
      </c>
    </row>
    <row r="4776" spans="1:7" ht="26.4" x14ac:dyDescent="0.25">
      <c r="A4776" s="153" t="str">
        <f>+Identification!$C$4</f>
        <v>100000001</v>
      </c>
      <c r="B4776" s="153" t="s">
        <v>356</v>
      </c>
      <c r="C4776" s="48" t="s">
        <v>126</v>
      </c>
      <c r="D4776" s="89" t="str">
        <f t="shared" si="488"/>
        <v>patient_etranger</v>
      </c>
      <c r="E4776" s="90">
        <f>HLOOKUP(D4776,Analytique_compte!$A$3:$S$4,2,FALSE)</f>
        <v>17</v>
      </c>
      <c r="F4776" s="90" t="str">
        <f t="shared" si="489"/>
        <v>Analytique_compte_PCP35_patient_etranger</v>
      </c>
      <c r="G4776" s="154">
        <f t="shared" si="490"/>
        <v>0</v>
      </c>
    </row>
    <row r="4777" spans="1:7" ht="26.4" x14ac:dyDescent="0.25">
      <c r="A4777" s="153" t="str">
        <f>+Identification!$C$4</f>
        <v>100000001</v>
      </c>
      <c r="B4777" s="153" t="s">
        <v>356</v>
      </c>
      <c r="C4777" s="48" t="s">
        <v>127</v>
      </c>
      <c r="D4777" s="89" t="str">
        <f t="shared" si="488"/>
        <v>patient_etranger</v>
      </c>
      <c r="E4777" s="90">
        <f>HLOOKUP(D4777,Analytique_compte!$A$3:$S$4,2,FALSE)</f>
        <v>17</v>
      </c>
      <c r="F4777" s="90" t="str">
        <f t="shared" si="489"/>
        <v>Analytique_compte_PCP36_patient_etranger</v>
      </c>
      <c r="G4777" s="154">
        <f t="shared" si="490"/>
        <v>0</v>
      </c>
    </row>
    <row r="4778" spans="1:7" ht="26.4" x14ac:dyDescent="0.25">
      <c r="A4778" s="153" t="str">
        <f>+Identification!$C$4</f>
        <v>100000001</v>
      </c>
      <c r="B4778" s="153" t="s">
        <v>356</v>
      </c>
      <c r="C4778" s="48" t="s">
        <v>128</v>
      </c>
      <c r="D4778" s="89" t="str">
        <f t="shared" ref="D4778:D4857" si="495">+D4777</f>
        <v>patient_etranger</v>
      </c>
      <c r="E4778" s="90">
        <f>HLOOKUP(D4778,Analytique_compte!$A$3:$S$4,2,FALSE)</f>
        <v>17</v>
      </c>
      <c r="F4778" s="90" t="str">
        <f t="shared" si="489"/>
        <v>Analytique_compte_PCP37_patient_etranger</v>
      </c>
      <c r="G4778" s="154">
        <f t="shared" si="490"/>
        <v>0</v>
      </c>
    </row>
    <row r="4779" spans="1:7" ht="26.4" x14ac:dyDescent="0.25">
      <c r="A4779" s="153" t="str">
        <f>+Identification!$C$4</f>
        <v>100000001</v>
      </c>
      <c r="B4779" s="153" t="s">
        <v>356</v>
      </c>
      <c r="C4779" s="48" t="s">
        <v>129</v>
      </c>
      <c r="D4779" s="89" t="str">
        <f t="shared" si="495"/>
        <v>patient_etranger</v>
      </c>
      <c r="E4779" s="90">
        <f>HLOOKUP(D4779,Analytique_compte!$A$3:$S$4,2,FALSE)</f>
        <v>17</v>
      </c>
      <c r="F4779" s="90" t="str">
        <f t="shared" si="489"/>
        <v>Analytique_compte_PCP38_patient_etranger</v>
      </c>
      <c r="G4779" s="154">
        <f t="shared" si="490"/>
        <v>0</v>
      </c>
    </row>
    <row r="4780" spans="1:7" ht="26.4" x14ac:dyDescent="0.25">
      <c r="A4780" s="153" t="str">
        <f>+Identification!$C$4</f>
        <v>100000001</v>
      </c>
      <c r="B4780" s="153" t="s">
        <v>356</v>
      </c>
      <c r="C4780" s="48" t="s">
        <v>130</v>
      </c>
      <c r="D4780" s="89" t="str">
        <f t="shared" si="495"/>
        <v>patient_etranger</v>
      </c>
      <c r="E4780" s="90">
        <f>HLOOKUP(D4780,Analytique_compte!$A$3:$S$4,2,FALSE)</f>
        <v>17</v>
      </c>
      <c r="F4780" s="90" t="str">
        <f t="shared" si="489"/>
        <v>Analytique_compte_PCP39_patient_etranger</v>
      </c>
      <c r="G4780" s="154">
        <f t="shared" si="490"/>
        <v>0</v>
      </c>
    </row>
    <row r="4781" spans="1:7" ht="26.4" x14ac:dyDescent="0.25">
      <c r="A4781" s="153" t="str">
        <f>+Identification!$C$4</f>
        <v>100000001</v>
      </c>
      <c r="B4781" s="153" t="s">
        <v>356</v>
      </c>
      <c r="C4781" s="48" t="s">
        <v>131</v>
      </c>
      <c r="D4781" s="89" t="str">
        <f t="shared" si="495"/>
        <v>patient_etranger</v>
      </c>
      <c r="E4781" s="90">
        <f>HLOOKUP(D4781,Analytique_compte!$A$3:$S$4,2,FALSE)</f>
        <v>17</v>
      </c>
      <c r="F4781" s="90" t="str">
        <f t="shared" si="489"/>
        <v>Analytique_compte_PCP40_patient_etranger</v>
      </c>
      <c r="G4781" s="154">
        <f t="shared" si="490"/>
        <v>0</v>
      </c>
    </row>
    <row r="4782" spans="1:7" ht="26.4" x14ac:dyDescent="0.25">
      <c r="A4782" s="153" t="str">
        <f>+Identification!$C$4</f>
        <v>100000001</v>
      </c>
      <c r="B4782" s="153" t="s">
        <v>356</v>
      </c>
      <c r="C4782" s="48" t="s">
        <v>132</v>
      </c>
      <c r="D4782" s="89" t="str">
        <f t="shared" si="495"/>
        <v>patient_etranger</v>
      </c>
      <c r="E4782" s="90">
        <f>HLOOKUP(D4782,Analytique_compte!$A$3:$S$4,2,FALSE)</f>
        <v>17</v>
      </c>
      <c r="F4782" s="90" t="str">
        <f t="shared" ref="F4782:F4881" si="496">CONCATENATE(B4782,"_",C4782,"_",D4782)</f>
        <v>Analytique_compte_PCP41_patient_etranger</v>
      </c>
      <c r="G4782" s="154">
        <f t="shared" si="490"/>
        <v>0</v>
      </c>
    </row>
    <row r="4783" spans="1:7" ht="26.4" x14ac:dyDescent="0.25">
      <c r="A4783" s="153" t="str">
        <f>+Identification!$C$4</f>
        <v>100000001</v>
      </c>
      <c r="B4783" s="153" t="s">
        <v>356</v>
      </c>
      <c r="C4783" s="48" t="s">
        <v>133</v>
      </c>
      <c r="D4783" s="89" t="str">
        <f t="shared" si="495"/>
        <v>patient_etranger</v>
      </c>
      <c r="E4783" s="90">
        <f>HLOOKUP(D4783,Analytique_compte!$A$3:$S$4,2,FALSE)</f>
        <v>17</v>
      </c>
      <c r="F4783" s="90" t="str">
        <f t="shared" si="496"/>
        <v>Analytique_compte_PCP42_patient_etranger</v>
      </c>
      <c r="G4783" s="154">
        <f t="shared" si="490"/>
        <v>0</v>
      </c>
    </row>
    <row r="4784" spans="1:7" ht="26.4" x14ac:dyDescent="0.25">
      <c r="A4784" s="153" t="str">
        <f>+Identification!$C$4</f>
        <v>100000001</v>
      </c>
      <c r="B4784" s="153" t="s">
        <v>356</v>
      </c>
      <c r="C4784" s="48" t="s">
        <v>134</v>
      </c>
      <c r="D4784" s="89" t="str">
        <f t="shared" si="495"/>
        <v>patient_etranger</v>
      </c>
      <c r="E4784" s="90">
        <f>HLOOKUP(D4784,Analytique_compte!$A$3:$S$4,2,FALSE)</f>
        <v>17</v>
      </c>
      <c r="F4784" s="90" t="str">
        <f t="shared" si="496"/>
        <v>Analytique_compte_PCP43_patient_etranger</v>
      </c>
      <c r="G4784" s="154">
        <f t="shared" si="490"/>
        <v>0</v>
      </c>
    </row>
    <row r="4785" spans="1:7" ht="26.4" x14ac:dyDescent="0.25">
      <c r="A4785" s="153" t="str">
        <f>+Identification!$C$4</f>
        <v>100000001</v>
      </c>
      <c r="B4785" s="153" t="s">
        <v>356</v>
      </c>
      <c r="C4785" s="48" t="s">
        <v>135</v>
      </c>
      <c r="D4785" s="89" t="str">
        <f t="shared" si="495"/>
        <v>patient_etranger</v>
      </c>
      <c r="E4785" s="90">
        <f>HLOOKUP(D4785,Analytique_compte!$A$3:$S$4,2,FALSE)</f>
        <v>17</v>
      </c>
      <c r="F4785" s="90" t="str">
        <f t="shared" si="496"/>
        <v>Analytique_compte_PCP44_patient_etranger</v>
      </c>
      <c r="G4785" s="154">
        <f t="shared" si="490"/>
        <v>0</v>
      </c>
    </row>
    <row r="4786" spans="1:7" ht="26.4" x14ac:dyDescent="0.25">
      <c r="A4786" s="153" t="str">
        <f>+Identification!$C$4</f>
        <v>100000001</v>
      </c>
      <c r="B4786" s="153" t="s">
        <v>356</v>
      </c>
      <c r="C4786" s="48" t="s">
        <v>136</v>
      </c>
      <c r="D4786" s="89" t="str">
        <f t="shared" si="495"/>
        <v>patient_etranger</v>
      </c>
      <c r="E4786" s="90">
        <f>HLOOKUP(D4786,Analytique_compte!$A$3:$S$4,2,FALSE)</f>
        <v>17</v>
      </c>
      <c r="F4786" s="90" t="str">
        <f t="shared" si="496"/>
        <v>Analytique_compte_PCP45_patient_etranger</v>
      </c>
      <c r="G4786" s="154">
        <f t="shared" si="490"/>
        <v>0</v>
      </c>
    </row>
    <row r="4787" spans="1:7" ht="26.4" x14ac:dyDescent="0.25">
      <c r="A4787" s="153" t="str">
        <f>+Identification!$C$4</f>
        <v>100000001</v>
      </c>
      <c r="B4787" s="153" t="s">
        <v>356</v>
      </c>
      <c r="C4787" s="48" t="s">
        <v>137</v>
      </c>
      <c r="D4787" s="89" t="str">
        <f t="shared" si="495"/>
        <v>patient_etranger</v>
      </c>
      <c r="E4787" s="90">
        <f>HLOOKUP(D4787,Analytique_compte!$A$3:$S$4,2,FALSE)</f>
        <v>17</v>
      </c>
      <c r="F4787" s="90" t="str">
        <f t="shared" si="496"/>
        <v>Analytique_compte_PCP46_patient_etranger</v>
      </c>
      <c r="G4787" s="154">
        <f t="shared" si="490"/>
        <v>0</v>
      </c>
    </row>
    <row r="4788" spans="1:7" ht="26.4" x14ac:dyDescent="0.25">
      <c r="A4788" s="153" t="str">
        <f>+Identification!$C$4</f>
        <v>100000001</v>
      </c>
      <c r="B4788" s="153" t="s">
        <v>356</v>
      </c>
      <c r="C4788" s="48" t="s">
        <v>138</v>
      </c>
      <c r="D4788" s="89" t="str">
        <f t="shared" si="495"/>
        <v>patient_etranger</v>
      </c>
      <c r="E4788" s="90">
        <f>HLOOKUP(D4788,Analytique_compte!$A$3:$S$4,2,FALSE)</f>
        <v>17</v>
      </c>
      <c r="F4788" s="90" t="str">
        <f t="shared" si="496"/>
        <v>Analytique_compte_PCP47_patient_etranger</v>
      </c>
      <c r="G4788" s="154">
        <f t="shared" si="490"/>
        <v>0</v>
      </c>
    </row>
    <row r="4789" spans="1:7" ht="26.4" x14ac:dyDescent="0.25">
      <c r="A4789" s="153" t="str">
        <f>+Identification!$C$4</f>
        <v>100000001</v>
      </c>
      <c r="B4789" s="153" t="s">
        <v>356</v>
      </c>
      <c r="C4789" s="48" t="s">
        <v>139</v>
      </c>
      <c r="D4789" s="89" t="str">
        <f t="shared" si="495"/>
        <v>patient_etranger</v>
      </c>
      <c r="E4789" s="90">
        <f>HLOOKUP(D4789,Analytique_compte!$A$3:$S$4,2,FALSE)</f>
        <v>17</v>
      </c>
      <c r="F4789" s="90" t="str">
        <f t="shared" si="496"/>
        <v>Analytique_compte_PCP48_patient_etranger</v>
      </c>
      <c r="G4789" s="154">
        <f t="shared" si="490"/>
        <v>0</v>
      </c>
    </row>
    <row r="4790" spans="1:7" ht="26.4" x14ac:dyDescent="0.25">
      <c r="A4790" s="153" t="str">
        <f>+Identification!$C$4</f>
        <v>100000001</v>
      </c>
      <c r="B4790" s="153" t="s">
        <v>356</v>
      </c>
      <c r="C4790" s="48" t="s">
        <v>140</v>
      </c>
      <c r="D4790" s="89" t="str">
        <f t="shared" si="495"/>
        <v>patient_etranger</v>
      </c>
      <c r="E4790" s="90">
        <f>HLOOKUP(D4790,Analytique_compte!$A$3:$S$4,2,FALSE)</f>
        <v>17</v>
      </c>
      <c r="F4790" s="90" t="str">
        <f t="shared" si="496"/>
        <v>Analytique_compte_PCP49_patient_etranger</v>
      </c>
      <c r="G4790" s="154">
        <f t="shared" si="490"/>
        <v>0</v>
      </c>
    </row>
    <row r="4791" spans="1:7" ht="26.4" x14ac:dyDescent="0.25">
      <c r="A4791" s="153" t="str">
        <f>+Identification!$C$4</f>
        <v>100000001</v>
      </c>
      <c r="B4791" s="153" t="s">
        <v>356</v>
      </c>
      <c r="C4791" s="48" t="s">
        <v>141</v>
      </c>
      <c r="D4791" s="89" t="str">
        <f t="shared" si="495"/>
        <v>patient_etranger</v>
      </c>
      <c r="E4791" s="90">
        <f>HLOOKUP(D4791,Analytique_compte!$A$3:$S$4,2,FALSE)</f>
        <v>17</v>
      </c>
      <c r="F4791" s="90" t="str">
        <f t="shared" si="496"/>
        <v>Analytique_compte_PCP50_patient_etranger</v>
      </c>
      <c r="G4791" s="154">
        <f t="shared" si="490"/>
        <v>0</v>
      </c>
    </row>
    <row r="4792" spans="1:7" ht="26.4" x14ac:dyDescent="0.25">
      <c r="A4792" s="153" t="str">
        <f>+Identification!$C$4</f>
        <v>100000001</v>
      </c>
      <c r="B4792" s="153" t="s">
        <v>356</v>
      </c>
      <c r="C4792" s="48" t="s">
        <v>142</v>
      </c>
      <c r="D4792" s="89" t="str">
        <f t="shared" si="495"/>
        <v>patient_etranger</v>
      </c>
      <c r="E4792" s="90">
        <f>HLOOKUP(D4792,Analytique_compte!$A$3:$S$4,2,FALSE)</f>
        <v>17</v>
      </c>
      <c r="F4792" s="90" t="str">
        <f t="shared" si="496"/>
        <v>Analytique_compte_PCP51_patient_etranger</v>
      </c>
      <c r="G4792" s="154">
        <f t="shared" si="490"/>
        <v>0</v>
      </c>
    </row>
    <row r="4793" spans="1:7" ht="26.4" x14ac:dyDescent="0.25">
      <c r="A4793" s="153" t="str">
        <f>+Identification!$C$4</f>
        <v>100000001</v>
      </c>
      <c r="B4793" s="153" t="s">
        <v>356</v>
      </c>
      <c r="C4793" s="48" t="s">
        <v>143</v>
      </c>
      <c r="D4793" s="89" t="str">
        <f t="shared" si="495"/>
        <v>patient_etranger</v>
      </c>
      <c r="E4793" s="90">
        <f>HLOOKUP(D4793,Analytique_compte!$A$3:$S$4,2,FALSE)</f>
        <v>17</v>
      </c>
      <c r="F4793" s="90" t="str">
        <f t="shared" si="496"/>
        <v>Analytique_compte_PCP52_patient_etranger</v>
      </c>
      <c r="G4793" s="154">
        <f t="shared" si="490"/>
        <v>0</v>
      </c>
    </row>
    <row r="4794" spans="1:7" ht="26.4" x14ac:dyDescent="0.25">
      <c r="A4794" s="153" t="str">
        <f>+Identification!$C$4</f>
        <v>100000001</v>
      </c>
      <c r="B4794" s="153" t="s">
        <v>356</v>
      </c>
      <c r="C4794" s="48" t="s">
        <v>144</v>
      </c>
      <c r="D4794" s="89" t="str">
        <f t="shared" si="495"/>
        <v>patient_etranger</v>
      </c>
      <c r="E4794" s="90">
        <f>HLOOKUP(D4794,Analytique_compte!$A$3:$S$4,2,FALSE)</f>
        <v>17</v>
      </c>
      <c r="F4794" s="90" t="str">
        <f t="shared" si="496"/>
        <v>Analytique_compte_PCP53_patient_etranger</v>
      </c>
      <c r="G4794" s="154">
        <f t="shared" si="490"/>
        <v>0</v>
      </c>
    </row>
    <row r="4795" spans="1:7" ht="26.4" x14ac:dyDescent="0.25">
      <c r="A4795" s="153" t="str">
        <f>+Identification!$C$4</f>
        <v>100000001</v>
      </c>
      <c r="B4795" s="153" t="s">
        <v>356</v>
      </c>
      <c r="C4795" s="48" t="s">
        <v>145</v>
      </c>
      <c r="D4795" s="89" t="str">
        <f t="shared" si="495"/>
        <v>patient_etranger</v>
      </c>
      <c r="E4795" s="90">
        <f>HLOOKUP(D4795,Analytique_compte!$A$3:$S$4,2,FALSE)</f>
        <v>17</v>
      </c>
      <c r="F4795" s="90" t="str">
        <f t="shared" si="496"/>
        <v>Analytique_compte_PCP54_patient_etranger</v>
      </c>
      <c r="G4795" s="154">
        <f t="shared" si="490"/>
        <v>0</v>
      </c>
    </row>
    <row r="4796" spans="1:7" ht="26.4" x14ac:dyDescent="0.25">
      <c r="A4796" s="153" t="str">
        <f>+Identification!$C$4</f>
        <v>100000001</v>
      </c>
      <c r="B4796" s="153" t="s">
        <v>356</v>
      </c>
      <c r="C4796" s="48" t="s">
        <v>146</v>
      </c>
      <c r="D4796" s="89" t="str">
        <f t="shared" si="495"/>
        <v>patient_etranger</v>
      </c>
      <c r="E4796" s="90">
        <f>HLOOKUP(D4796,Analytique_compte!$A$3:$S$4,2,FALSE)</f>
        <v>17</v>
      </c>
      <c r="F4796" s="90" t="str">
        <f t="shared" si="496"/>
        <v>Analytique_compte_PCP55_patient_etranger</v>
      </c>
      <c r="G4796" s="154">
        <f t="shared" si="490"/>
        <v>0</v>
      </c>
    </row>
    <row r="4797" spans="1:7" ht="26.4" x14ac:dyDescent="0.25">
      <c r="A4797" s="153" t="str">
        <f>+Identification!$C$4</f>
        <v>100000001</v>
      </c>
      <c r="B4797" s="153" t="s">
        <v>356</v>
      </c>
      <c r="C4797" s="48" t="s">
        <v>147</v>
      </c>
      <c r="D4797" s="89" t="str">
        <f t="shared" si="495"/>
        <v>patient_etranger</v>
      </c>
      <c r="E4797" s="90">
        <f>HLOOKUP(D4797,Analytique_compte!$A$3:$S$4,2,FALSE)</f>
        <v>17</v>
      </c>
      <c r="F4797" s="90" t="str">
        <f t="shared" si="496"/>
        <v>Analytique_compte_PCP56_patient_etranger</v>
      </c>
      <c r="G4797" s="154">
        <f t="shared" si="490"/>
        <v>0</v>
      </c>
    </row>
    <row r="4798" spans="1:7" ht="26.4" x14ac:dyDescent="0.25">
      <c r="A4798" s="153" t="str">
        <f>+Identification!$C$4</f>
        <v>100000001</v>
      </c>
      <c r="B4798" s="153" t="s">
        <v>356</v>
      </c>
      <c r="C4798" s="48" t="s">
        <v>148</v>
      </c>
      <c r="D4798" s="89" t="str">
        <f t="shared" si="495"/>
        <v>patient_etranger</v>
      </c>
      <c r="E4798" s="90">
        <f>HLOOKUP(D4798,Analytique_compte!$A$3:$S$4,2,FALSE)</f>
        <v>17</v>
      </c>
      <c r="F4798" s="90" t="str">
        <f t="shared" si="496"/>
        <v>Analytique_compte_PCP57_patient_etranger</v>
      </c>
      <c r="G4798" s="154">
        <f t="shared" si="490"/>
        <v>0</v>
      </c>
    </row>
    <row r="4799" spans="1:7" ht="26.4" x14ac:dyDescent="0.25">
      <c r="A4799" s="153" t="str">
        <f>+Identification!$C$4</f>
        <v>100000001</v>
      </c>
      <c r="B4799" s="153" t="s">
        <v>356</v>
      </c>
      <c r="C4799" s="48" t="s">
        <v>149</v>
      </c>
      <c r="D4799" s="89" t="str">
        <f t="shared" si="495"/>
        <v>patient_etranger</v>
      </c>
      <c r="E4799" s="90">
        <f>HLOOKUP(D4799,Analytique_compte!$A$3:$S$4,2,FALSE)</f>
        <v>17</v>
      </c>
      <c r="F4799" s="90" t="str">
        <f t="shared" si="496"/>
        <v>Analytique_compte_PCP58_patient_etranger</v>
      </c>
      <c r="G4799" s="154">
        <f t="shared" si="490"/>
        <v>0</v>
      </c>
    </row>
    <row r="4800" spans="1:7" ht="26.4" x14ac:dyDescent="0.25">
      <c r="A4800" s="153" t="str">
        <f>+Identification!$C$4</f>
        <v>100000001</v>
      </c>
      <c r="B4800" s="153" t="s">
        <v>356</v>
      </c>
      <c r="C4800" s="48" t="s">
        <v>150</v>
      </c>
      <c r="D4800" s="89" t="str">
        <f t="shared" si="495"/>
        <v>patient_etranger</v>
      </c>
      <c r="E4800" s="90">
        <f>HLOOKUP(D4800,Analytique_compte!$A$3:$S$4,2,FALSE)</f>
        <v>17</v>
      </c>
      <c r="F4800" s="90" t="str">
        <f t="shared" si="496"/>
        <v>Analytique_compte_PCP59_patient_etranger</v>
      </c>
      <c r="G4800" s="154">
        <f t="shared" ref="G4800:G4899" si="497">VLOOKUP(C4800,ana_compte,E4800,FALSE)</f>
        <v>0</v>
      </c>
    </row>
    <row r="4801" spans="1:7" ht="26.4" x14ac:dyDescent="0.25">
      <c r="A4801" s="153" t="str">
        <f>+Identification!$C$4</f>
        <v>100000001</v>
      </c>
      <c r="B4801" s="153" t="s">
        <v>356</v>
      </c>
      <c r="C4801" s="48" t="s">
        <v>151</v>
      </c>
      <c r="D4801" s="89" t="str">
        <f t="shared" si="495"/>
        <v>patient_etranger</v>
      </c>
      <c r="E4801" s="90">
        <f>HLOOKUP(D4801,Analytique_compte!$A$3:$S$4,2,FALSE)</f>
        <v>17</v>
      </c>
      <c r="F4801" s="90" t="str">
        <f t="shared" si="496"/>
        <v>Analytique_compte_PCP60_patient_etranger</v>
      </c>
      <c r="G4801" s="154">
        <f t="shared" si="497"/>
        <v>0</v>
      </c>
    </row>
    <row r="4802" spans="1:7" ht="26.4" x14ac:dyDescent="0.25">
      <c r="A4802" s="153" t="str">
        <f>+Identification!$C$4</f>
        <v>100000001</v>
      </c>
      <c r="B4802" s="153" t="s">
        <v>356</v>
      </c>
      <c r="C4802" s="48" t="s">
        <v>152</v>
      </c>
      <c r="D4802" s="89" t="str">
        <f t="shared" si="495"/>
        <v>patient_etranger</v>
      </c>
      <c r="E4802" s="90">
        <f>HLOOKUP(D4802,Analytique_compte!$A$3:$S$4,2,FALSE)</f>
        <v>17</v>
      </c>
      <c r="F4802" s="90" t="str">
        <f t="shared" si="496"/>
        <v>Analytique_compte_PCP61_patient_etranger</v>
      </c>
      <c r="G4802" s="154">
        <f t="shared" si="497"/>
        <v>0</v>
      </c>
    </row>
    <row r="4803" spans="1:7" ht="26.4" x14ac:dyDescent="0.25">
      <c r="A4803" s="153" t="str">
        <f>+Identification!$C$4</f>
        <v>100000001</v>
      </c>
      <c r="B4803" s="153" t="s">
        <v>356</v>
      </c>
      <c r="C4803" s="48" t="s">
        <v>153</v>
      </c>
      <c r="D4803" s="89" t="str">
        <f t="shared" si="495"/>
        <v>patient_etranger</v>
      </c>
      <c r="E4803" s="90">
        <f>HLOOKUP(D4803,Analytique_compte!$A$3:$S$4,2,FALSE)</f>
        <v>17</v>
      </c>
      <c r="F4803" s="90" t="str">
        <f t="shared" si="496"/>
        <v>Analytique_compte_PCP62_patient_etranger</v>
      </c>
      <c r="G4803" s="154">
        <f t="shared" si="497"/>
        <v>0</v>
      </c>
    </row>
    <row r="4804" spans="1:7" ht="26.4" x14ac:dyDescent="0.25">
      <c r="A4804" s="153" t="str">
        <f>+Identification!$C$4</f>
        <v>100000001</v>
      </c>
      <c r="B4804" s="153" t="s">
        <v>356</v>
      </c>
      <c r="C4804" s="48" t="s">
        <v>154</v>
      </c>
      <c r="D4804" s="89" t="str">
        <f t="shared" si="495"/>
        <v>patient_etranger</v>
      </c>
      <c r="E4804" s="90">
        <f>HLOOKUP(D4804,Analytique_compte!$A$3:$S$4,2,FALSE)</f>
        <v>17</v>
      </c>
      <c r="F4804" s="90" t="str">
        <f t="shared" si="496"/>
        <v>Analytique_compte_PCP63_patient_etranger</v>
      </c>
      <c r="G4804" s="154">
        <f t="shared" si="497"/>
        <v>0</v>
      </c>
    </row>
    <row r="4805" spans="1:7" ht="26.4" x14ac:dyDescent="0.25">
      <c r="A4805" s="153" t="str">
        <f>+Identification!$C$4</f>
        <v>100000001</v>
      </c>
      <c r="B4805" s="153" t="s">
        <v>356</v>
      </c>
      <c r="C4805" s="48" t="s">
        <v>155</v>
      </c>
      <c r="D4805" s="89" t="str">
        <f t="shared" si="495"/>
        <v>patient_etranger</v>
      </c>
      <c r="E4805" s="90">
        <f>HLOOKUP(D4805,Analytique_compte!$A$3:$S$4,2,FALSE)</f>
        <v>17</v>
      </c>
      <c r="F4805" s="90" t="str">
        <f t="shared" si="496"/>
        <v>Analytique_compte_PCP64_patient_etranger</v>
      </c>
      <c r="G4805" s="154">
        <f t="shared" si="497"/>
        <v>0</v>
      </c>
    </row>
    <row r="4806" spans="1:7" ht="26.4" x14ac:dyDescent="0.25">
      <c r="A4806" s="153" t="str">
        <f>+Identification!$C$4</f>
        <v>100000001</v>
      </c>
      <c r="B4806" s="153" t="s">
        <v>356</v>
      </c>
      <c r="C4806" s="48" t="s">
        <v>156</v>
      </c>
      <c r="D4806" s="89" t="str">
        <f t="shared" si="495"/>
        <v>patient_etranger</v>
      </c>
      <c r="E4806" s="90">
        <f>HLOOKUP(D4806,Analytique_compte!$A$3:$S$4,2,FALSE)</f>
        <v>17</v>
      </c>
      <c r="F4806" s="90" t="str">
        <f t="shared" si="496"/>
        <v>Analytique_compte_PCP65_patient_etranger</v>
      </c>
      <c r="G4806" s="154">
        <f t="shared" si="497"/>
        <v>0</v>
      </c>
    </row>
    <row r="4807" spans="1:7" ht="26.4" x14ac:dyDescent="0.25">
      <c r="A4807" s="153" t="str">
        <f>+Identification!$C$4</f>
        <v>100000001</v>
      </c>
      <c r="B4807" s="153" t="s">
        <v>356</v>
      </c>
      <c r="C4807" s="48" t="s">
        <v>157</v>
      </c>
      <c r="D4807" s="89" t="str">
        <f t="shared" si="495"/>
        <v>patient_etranger</v>
      </c>
      <c r="E4807" s="90">
        <f>HLOOKUP(D4807,Analytique_compte!$A$3:$S$4,2,FALSE)</f>
        <v>17</v>
      </c>
      <c r="F4807" s="90" t="str">
        <f t="shared" si="496"/>
        <v>Analytique_compte_PCP66_patient_etranger</v>
      </c>
      <c r="G4807" s="154">
        <f t="shared" si="497"/>
        <v>0</v>
      </c>
    </row>
    <row r="4808" spans="1:7" ht="26.4" x14ac:dyDescent="0.25">
      <c r="A4808" s="153" t="str">
        <f>+Identification!$C$4</f>
        <v>100000001</v>
      </c>
      <c r="B4808" s="153" t="s">
        <v>356</v>
      </c>
      <c r="C4808" s="48" t="s">
        <v>158</v>
      </c>
      <c r="D4808" s="89" t="str">
        <f t="shared" si="495"/>
        <v>patient_etranger</v>
      </c>
      <c r="E4808" s="90">
        <f>HLOOKUP(D4808,Analytique_compte!$A$3:$S$4,2,FALSE)</f>
        <v>17</v>
      </c>
      <c r="F4808" s="90" t="str">
        <f t="shared" si="496"/>
        <v>Analytique_compte_PCP67_patient_etranger</v>
      </c>
      <c r="G4808" s="154">
        <f t="shared" si="497"/>
        <v>0</v>
      </c>
    </row>
    <row r="4809" spans="1:7" ht="26.4" x14ac:dyDescent="0.25">
      <c r="A4809" s="153" t="str">
        <f>+Identification!$C$4</f>
        <v>100000001</v>
      </c>
      <c r="B4809" s="153" t="s">
        <v>356</v>
      </c>
      <c r="C4809" s="48" t="s">
        <v>159</v>
      </c>
      <c r="D4809" s="89" t="str">
        <f t="shared" si="495"/>
        <v>patient_etranger</v>
      </c>
      <c r="E4809" s="90">
        <f>HLOOKUP(D4809,Analytique_compte!$A$3:$S$4,2,FALSE)</f>
        <v>17</v>
      </c>
      <c r="F4809" s="90" t="str">
        <f t="shared" si="496"/>
        <v>Analytique_compte_PCP68_patient_etranger</v>
      </c>
      <c r="G4809" s="154">
        <f t="shared" si="497"/>
        <v>0</v>
      </c>
    </row>
    <row r="4810" spans="1:7" ht="26.4" x14ac:dyDescent="0.25">
      <c r="A4810" s="153" t="str">
        <f>+Identification!$C$4</f>
        <v>100000001</v>
      </c>
      <c r="B4810" s="153" t="s">
        <v>356</v>
      </c>
      <c r="C4810" s="48" t="s">
        <v>160</v>
      </c>
      <c r="D4810" s="89" t="str">
        <f t="shared" si="495"/>
        <v>patient_etranger</v>
      </c>
      <c r="E4810" s="90">
        <f>HLOOKUP(D4810,Analytique_compte!$A$3:$S$4,2,FALSE)</f>
        <v>17</v>
      </c>
      <c r="F4810" s="90" t="str">
        <f t="shared" si="496"/>
        <v>Analytique_compte_PCP69_patient_etranger</v>
      </c>
      <c r="G4810" s="154">
        <f t="shared" si="497"/>
        <v>0</v>
      </c>
    </row>
    <row r="4811" spans="1:7" ht="26.4" x14ac:dyDescent="0.25">
      <c r="A4811" s="153" t="str">
        <f>+Identification!$C$4</f>
        <v>100000001</v>
      </c>
      <c r="B4811" s="153" t="s">
        <v>356</v>
      </c>
      <c r="C4811" s="48" t="s">
        <v>161</v>
      </c>
      <c r="D4811" s="89" t="str">
        <f t="shared" si="495"/>
        <v>patient_etranger</v>
      </c>
      <c r="E4811" s="90">
        <f>HLOOKUP(D4811,Analytique_compte!$A$3:$S$4,2,FALSE)</f>
        <v>17</v>
      </c>
      <c r="F4811" s="90" t="str">
        <f t="shared" si="496"/>
        <v>Analytique_compte_PCP70_patient_etranger</v>
      </c>
      <c r="G4811" s="154">
        <f t="shared" si="497"/>
        <v>0</v>
      </c>
    </row>
    <row r="4812" spans="1:7" ht="26.4" x14ac:dyDescent="0.25">
      <c r="A4812" s="153" t="str">
        <f>+Identification!$C$4</f>
        <v>100000001</v>
      </c>
      <c r="B4812" s="153" t="s">
        <v>356</v>
      </c>
      <c r="C4812" s="48" t="s">
        <v>162</v>
      </c>
      <c r="D4812" s="89" t="str">
        <f t="shared" si="495"/>
        <v>patient_etranger</v>
      </c>
      <c r="E4812" s="90">
        <f>HLOOKUP(D4812,Analytique_compte!$A$3:$S$4,2,FALSE)</f>
        <v>17</v>
      </c>
      <c r="F4812" s="90" t="str">
        <f t="shared" si="496"/>
        <v>Analytique_compte_PCP71_patient_etranger</v>
      </c>
      <c r="G4812" s="154">
        <f t="shared" si="497"/>
        <v>0</v>
      </c>
    </row>
    <row r="4813" spans="1:7" ht="26.4" x14ac:dyDescent="0.25">
      <c r="A4813" s="153" t="str">
        <f>+Identification!$C$4</f>
        <v>100000001</v>
      </c>
      <c r="B4813" s="153" t="s">
        <v>356</v>
      </c>
      <c r="C4813" s="48" t="s">
        <v>163</v>
      </c>
      <c r="D4813" s="89" t="str">
        <f t="shared" si="495"/>
        <v>patient_etranger</v>
      </c>
      <c r="E4813" s="90">
        <f>HLOOKUP(D4813,Analytique_compte!$A$3:$S$4,2,FALSE)</f>
        <v>17</v>
      </c>
      <c r="F4813" s="90" t="str">
        <f t="shared" si="496"/>
        <v>Analytique_compte_PCP72_patient_etranger</v>
      </c>
      <c r="G4813" s="154">
        <f t="shared" si="497"/>
        <v>0</v>
      </c>
    </row>
    <row r="4814" spans="1:7" ht="26.4" x14ac:dyDescent="0.25">
      <c r="A4814" s="153" t="str">
        <f>+Identification!$C$4</f>
        <v>100000001</v>
      </c>
      <c r="B4814" s="153" t="s">
        <v>356</v>
      </c>
      <c r="C4814" s="48" t="s">
        <v>164</v>
      </c>
      <c r="D4814" s="89" t="str">
        <f t="shared" si="495"/>
        <v>patient_etranger</v>
      </c>
      <c r="E4814" s="90">
        <f>HLOOKUP(D4814,Analytique_compte!$A$3:$S$4,2,FALSE)</f>
        <v>17</v>
      </c>
      <c r="F4814" s="90" t="str">
        <f t="shared" si="496"/>
        <v>Analytique_compte_PCP73_patient_etranger</v>
      </c>
      <c r="G4814" s="154">
        <f t="shared" si="497"/>
        <v>0</v>
      </c>
    </row>
    <row r="4815" spans="1:7" ht="26.4" x14ac:dyDescent="0.25">
      <c r="A4815" s="153" t="str">
        <f>+Identification!$C$4</f>
        <v>100000001</v>
      </c>
      <c r="B4815" s="153" t="s">
        <v>356</v>
      </c>
      <c r="C4815" s="48" t="s">
        <v>165</v>
      </c>
      <c r="D4815" s="89" t="str">
        <f t="shared" si="495"/>
        <v>patient_etranger</v>
      </c>
      <c r="E4815" s="90">
        <f>HLOOKUP(D4815,Analytique_compte!$A$3:$S$4,2,FALSE)</f>
        <v>17</v>
      </c>
      <c r="F4815" s="90" t="str">
        <f t="shared" si="496"/>
        <v>Analytique_compte_PCP74_patient_etranger</v>
      </c>
      <c r="G4815" s="154">
        <f t="shared" si="497"/>
        <v>0</v>
      </c>
    </row>
    <row r="4816" spans="1:7" ht="26.4" x14ac:dyDescent="0.25">
      <c r="A4816" s="153" t="str">
        <f>+Identification!$C$4</f>
        <v>100000001</v>
      </c>
      <c r="B4816" s="153" t="s">
        <v>356</v>
      </c>
      <c r="C4816" s="48" t="s">
        <v>166</v>
      </c>
      <c r="D4816" s="89" t="str">
        <f t="shared" si="495"/>
        <v>patient_etranger</v>
      </c>
      <c r="E4816" s="90">
        <f>HLOOKUP(D4816,Analytique_compte!$A$3:$S$4,2,FALSE)</f>
        <v>17</v>
      </c>
      <c r="F4816" s="90" t="str">
        <f t="shared" si="496"/>
        <v>Analytique_compte_PCP75_patient_etranger</v>
      </c>
      <c r="G4816" s="154">
        <f t="shared" si="497"/>
        <v>0</v>
      </c>
    </row>
    <row r="4817" spans="1:7" ht="26.4" x14ac:dyDescent="0.25">
      <c r="A4817" s="153" t="str">
        <f>+Identification!$C$4</f>
        <v>100000001</v>
      </c>
      <c r="B4817" s="153" t="s">
        <v>356</v>
      </c>
      <c r="C4817" s="48" t="s">
        <v>167</v>
      </c>
      <c r="D4817" s="89" t="str">
        <f t="shared" si="495"/>
        <v>patient_etranger</v>
      </c>
      <c r="E4817" s="90">
        <f>HLOOKUP(D4817,Analytique_compte!$A$3:$S$4,2,FALSE)</f>
        <v>17</v>
      </c>
      <c r="F4817" s="90" t="str">
        <f t="shared" si="496"/>
        <v>Analytique_compte_PCP76_patient_etranger</v>
      </c>
      <c r="G4817" s="154">
        <f t="shared" si="497"/>
        <v>0</v>
      </c>
    </row>
    <row r="4818" spans="1:7" ht="26.4" x14ac:dyDescent="0.25">
      <c r="A4818" s="153" t="str">
        <f>+Identification!$C$4</f>
        <v>100000001</v>
      </c>
      <c r="B4818" s="153" t="s">
        <v>356</v>
      </c>
      <c r="C4818" s="48" t="s">
        <v>168</v>
      </c>
      <c r="D4818" s="89" t="str">
        <f t="shared" si="495"/>
        <v>patient_etranger</v>
      </c>
      <c r="E4818" s="90">
        <f>HLOOKUP(D4818,Analytique_compte!$A$3:$S$4,2,FALSE)</f>
        <v>17</v>
      </c>
      <c r="F4818" s="90" t="str">
        <f t="shared" si="496"/>
        <v>Analytique_compte_PCP77_patient_etranger</v>
      </c>
      <c r="G4818" s="154">
        <f t="shared" si="497"/>
        <v>0</v>
      </c>
    </row>
    <row r="4819" spans="1:7" ht="26.4" x14ac:dyDescent="0.25">
      <c r="A4819" s="153" t="str">
        <f>+Identification!$C$4</f>
        <v>100000001</v>
      </c>
      <c r="B4819" s="153" t="s">
        <v>356</v>
      </c>
      <c r="C4819" s="48" t="s">
        <v>169</v>
      </c>
      <c r="D4819" s="89" t="str">
        <f t="shared" si="495"/>
        <v>patient_etranger</v>
      </c>
      <c r="E4819" s="90">
        <f>HLOOKUP(D4819,Analytique_compte!$A$3:$S$4,2,FALSE)</f>
        <v>17</v>
      </c>
      <c r="F4819" s="90" t="str">
        <f t="shared" si="496"/>
        <v>Analytique_compte_PCP78_patient_etranger</v>
      </c>
      <c r="G4819" s="154">
        <f t="shared" si="497"/>
        <v>0</v>
      </c>
    </row>
    <row r="4820" spans="1:7" ht="26.4" x14ac:dyDescent="0.25">
      <c r="A4820" s="153" t="str">
        <f>+Identification!$C$4</f>
        <v>100000001</v>
      </c>
      <c r="B4820" s="153" t="s">
        <v>356</v>
      </c>
      <c r="C4820" s="48" t="s">
        <v>170</v>
      </c>
      <c r="D4820" s="89" t="str">
        <f t="shared" si="495"/>
        <v>patient_etranger</v>
      </c>
      <c r="E4820" s="90">
        <f>HLOOKUP(D4820,Analytique_compte!$A$3:$S$4,2,FALSE)</f>
        <v>17</v>
      </c>
      <c r="F4820" s="90" t="str">
        <f t="shared" ref="F4820:F4827" si="498">CONCATENATE(B4820,"_",C4820,"_",D4820)</f>
        <v>Analytique_compte_PCP79_patient_etranger</v>
      </c>
      <c r="G4820" s="154">
        <f t="shared" ref="G4820:G4827" si="499">VLOOKUP(C4820,ana_compte,E4820,FALSE)</f>
        <v>0</v>
      </c>
    </row>
    <row r="4821" spans="1:7" ht="26.4" x14ac:dyDescent="0.25">
      <c r="A4821" s="153" t="str">
        <f>+Identification!$C$4</f>
        <v>100000001</v>
      </c>
      <c r="B4821" s="153" t="s">
        <v>356</v>
      </c>
      <c r="C4821" s="48" t="s">
        <v>416</v>
      </c>
      <c r="D4821" s="89" t="str">
        <f t="shared" si="495"/>
        <v>patient_etranger</v>
      </c>
      <c r="E4821" s="90">
        <f>HLOOKUP(D4821,Analytique_compte!$A$3:$S$4,2,FALSE)</f>
        <v>17</v>
      </c>
      <c r="F4821" s="90" t="str">
        <f t="shared" si="498"/>
        <v>Analytique_compte_PCP80_patient_etranger</v>
      </c>
      <c r="G4821" s="154">
        <f t="shared" si="499"/>
        <v>0</v>
      </c>
    </row>
    <row r="4822" spans="1:7" ht="26.4" x14ac:dyDescent="0.25">
      <c r="A4822" s="153" t="str">
        <f>+Identification!$C$4</f>
        <v>100000001</v>
      </c>
      <c r="B4822" s="153" t="s">
        <v>356</v>
      </c>
      <c r="C4822" s="48" t="s">
        <v>417</v>
      </c>
      <c r="D4822" s="89" t="str">
        <f t="shared" si="495"/>
        <v>patient_etranger</v>
      </c>
      <c r="E4822" s="90">
        <f>HLOOKUP(D4822,Analytique_compte!$A$3:$S$4,2,FALSE)</f>
        <v>17</v>
      </c>
      <c r="F4822" s="90" t="str">
        <f t="shared" si="498"/>
        <v>Analytique_compte_PCP81_patient_etranger</v>
      </c>
      <c r="G4822" s="154">
        <f t="shared" si="499"/>
        <v>0</v>
      </c>
    </row>
    <row r="4823" spans="1:7" ht="26.4" x14ac:dyDescent="0.25">
      <c r="A4823" s="153" t="str">
        <f>+Identification!$C$4</f>
        <v>100000001</v>
      </c>
      <c r="B4823" s="153" t="s">
        <v>356</v>
      </c>
      <c r="C4823" s="48" t="s">
        <v>418</v>
      </c>
      <c r="D4823" s="89" t="str">
        <f t="shared" si="495"/>
        <v>patient_etranger</v>
      </c>
      <c r="E4823" s="90">
        <f>HLOOKUP(D4823,Analytique_compte!$A$3:$S$4,2,FALSE)</f>
        <v>17</v>
      </c>
      <c r="F4823" s="90" t="str">
        <f t="shared" si="498"/>
        <v>Analytique_compte_PCP82_patient_etranger</v>
      </c>
      <c r="G4823" s="154">
        <f t="shared" si="499"/>
        <v>0</v>
      </c>
    </row>
    <row r="4824" spans="1:7" ht="26.4" x14ac:dyDescent="0.25">
      <c r="A4824" s="153" t="str">
        <f>+Identification!$C$4</f>
        <v>100000001</v>
      </c>
      <c r="B4824" s="153" t="s">
        <v>356</v>
      </c>
      <c r="C4824" s="48" t="s">
        <v>419</v>
      </c>
      <c r="D4824" s="89" t="str">
        <f t="shared" si="495"/>
        <v>patient_etranger</v>
      </c>
      <c r="E4824" s="90">
        <f>HLOOKUP(D4824,Analytique_compte!$A$3:$S$4,2,FALSE)</f>
        <v>17</v>
      </c>
      <c r="F4824" s="90" t="str">
        <f t="shared" si="498"/>
        <v>Analytique_compte_PCP83_patient_etranger</v>
      </c>
      <c r="G4824" s="154">
        <f t="shared" si="499"/>
        <v>0</v>
      </c>
    </row>
    <row r="4825" spans="1:7" ht="26.4" x14ac:dyDescent="0.25">
      <c r="A4825" s="153" t="str">
        <f>+Identification!$C$4</f>
        <v>100000001</v>
      </c>
      <c r="B4825" s="153" t="s">
        <v>356</v>
      </c>
      <c r="C4825" s="48" t="s">
        <v>420</v>
      </c>
      <c r="D4825" s="89" t="str">
        <f t="shared" si="495"/>
        <v>patient_etranger</v>
      </c>
      <c r="E4825" s="90">
        <f>HLOOKUP(D4825,Analytique_compte!$A$3:$S$4,2,FALSE)</f>
        <v>17</v>
      </c>
      <c r="F4825" s="90" t="str">
        <f t="shared" si="498"/>
        <v>Analytique_compte_PCP84_patient_etranger</v>
      </c>
      <c r="G4825" s="154">
        <f t="shared" si="499"/>
        <v>0</v>
      </c>
    </row>
    <row r="4826" spans="1:7" ht="26.4" x14ac:dyDescent="0.25">
      <c r="A4826" s="153" t="str">
        <f>+Identification!$C$4</f>
        <v>100000001</v>
      </c>
      <c r="B4826" s="153" t="s">
        <v>356</v>
      </c>
      <c r="C4826" s="48" t="s">
        <v>421</v>
      </c>
      <c r="D4826" s="89" t="str">
        <f t="shared" si="495"/>
        <v>patient_etranger</v>
      </c>
      <c r="E4826" s="90">
        <f>HLOOKUP(D4826,Analytique_compte!$A$3:$S$4,2,FALSE)</f>
        <v>17</v>
      </c>
      <c r="F4826" s="90" t="str">
        <f t="shared" si="498"/>
        <v>Analytique_compte_PCP85_patient_etranger</v>
      </c>
      <c r="G4826" s="154">
        <f t="shared" si="499"/>
        <v>0</v>
      </c>
    </row>
    <row r="4827" spans="1:7" ht="26.4" x14ac:dyDescent="0.25">
      <c r="A4827" s="153" t="str">
        <f>+Identification!$C$4</f>
        <v>100000001</v>
      </c>
      <c r="B4827" s="153" t="s">
        <v>356</v>
      </c>
      <c r="C4827" s="48" t="s">
        <v>422</v>
      </c>
      <c r="D4827" s="89" t="str">
        <f t="shared" si="495"/>
        <v>patient_etranger</v>
      </c>
      <c r="E4827" s="90">
        <f>HLOOKUP(D4827,Analytique_compte!$A$3:$S$4,2,FALSE)</f>
        <v>17</v>
      </c>
      <c r="F4827" s="90" t="str">
        <f t="shared" si="498"/>
        <v>Analytique_compte_PCP86_patient_etranger</v>
      </c>
      <c r="G4827" s="154">
        <f t="shared" si="499"/>
        <v>0</v>
      </c>
    </row>
    <row r="4828" spans="1:7" ht="26.4" x14ac:dyDescent="0.25">
      <c r="A4828" s="153" t="str">
        <f>+Identification!$C$4</f>
        <v>100000001</v>
      </c>
      <c r="B4828" s="153" t="s">
        <v>356</v>
      </c>
      <c r="C4828" s="48" t="s">
        <v>423</v>
      </c>
      <c r="D4828" s="89" t="str">
        <f t="shared" ref="D4828:D4829" si="500">+D4825</f>
        <v>patient_etranger</v>
      </c>
      <c r="E4828" s="90">
        <f>HLOOKUP(D4828,Analytique_compte!$A$3:$S$4,2,FALSE)</f>
        <v>17</v>
      </c>
      <c r="F4828" s="90" t="str">
        <f t="shared" ref="F4828:F4855" si="501">CONCATENATE(B4828,"_",C4828,"_",D4828)</f>
        <v>Analytique_compte_PCP87_patient_etranger</v>
      </c>
      <c r="G4828" s="154">
        <f t="shared" ref="G4828:G4855" si="502">VLOOKUP(C4828,ana_compte,E4828,FALSE)</f>
        <v>0</v>
      </c>
    </row>
    <row r="4829" spans="1:7" ht="26.4" x14ac:dyDescent="0.25">
      <c r="A4829" s="153" t="str">
        <f>+Identification!$C$4</f>
        <v>100000001</v>
      </c>
      <c r="B4829" s="153" t="s">
        <v>356</v>
      </c>
      <c r="C4829" s="48" t="s">
        <v>424</v>
      </c>
      <c r="D4829" s="89" t="str">
        <f t="shared" si="500"/>
        <v>patient_etranger</v>
      </c>
      <c r="E4829" s="90">
        <f>HLOOKUP(D4829,Analytique_compte!$A$3:$S$4,2,FALSE)</f>
        <v>17</v>
      </c>
      <c r="F4829" s="90" t="str">
        <f t="shared" si="501"/>
        <v>Analytique_compte_PCP88_patient_etranger</v>
      </c>
      <c r="G4829" s="154">
        <f t="shared" si="502"/>
        <v>0</v>
      </c>
    </row>
    <row r="4830" spans="1:7" ht="26.4" x14ac:dyDescent="0.25">
      <c r="A4830" s="153" t="str">
        <f>+Identification!$C$4</f>
        <v>100000001</v>
      </c>
      <c r="B4830" s="153" t="s">
        <v>356</v>
      </c>
      <c r="C4830" s="48" t="s">
        <v>449</v>
      </c>
      <c r="D4830" s="89" t="str">
        <f t="shared" ref="D4830:D4832" si="503">+D4824</f>
        <v>patient_etranger</v>
      </c>
      <c r="E4830" s="90">
        <f>HLOOKUP(D4830,Analytique_compte!$A$3:$S$4,2,FALSE)</f>
        <v>17</v>
      </c>
      <c r="F4830" s="90" t="str">
        <f t="shared" si="501"/>
        <v>Analytique_compte_PCP89_patient_etranger</v>
      </c>
      <c r="G4830" s="154">
        <f t="shared" si="502"/>
        <v>0</v>
      </c>
    </row>
    <row r="4831" spans="1:7" ht="26.4" x14ac:dyDescent="0.25">
      <c r="A4831" s="153" t="str">
        <f>+Identification!$C$4</f>
        <v>100000001</v>
      </c>
      <c r="B4831" s="153" t="s">
        <v>356</v>
      </c>
      <c r="C4831" s="48" t="s">
        <v>450</v>
      </c>
      <c r="D4831" s="89" t="str">
        <f t="shared" si="503"/>
        <v>patient_etranger</v>
      </c>
      <c r="E4831" s="90">
        <f>HLOOKUP(D4831,Analytique_compte!$A$3:$S$4,2,FALSE)</f>
        <v>17</v>
      </c>
      <c r="F4831" s="90" t="str">
        <f t="shared" si="501"/>
        <v>Analytique_compte_PCP90_patient_etranger</v>
      </c>
      <c r="G4831" s="154">
        <f t="shared" si="502"/>
        <v>0</v>
      </c>
    </row>
    <row r="4832" spans="1:7" ht="26.4" x14ac:dyDescent="0.25">
      <c r="A4832" s="153" t="str">
        <f>+Identification!$C$4</f>
        <v>100000001</v>
      </c>
      <c r="B4832" s="153" t="s">
        <v>356</v>
      </c>
      <c r="C4832" s="48" t="s">
        <v>467</v>
      </c>
      <c r="D4832" s="89" t="str">
        <f t="shared" si="503"/>
        <v>patient_etranger</v>
      </c>
      <c r="E4832" s="90">
        <f>HLOOKUP(D4832,Analytique_compte!$A$3:$S$4,2,FALSE)</f>
        <v>17</v>
      </c>
      <c r="F4832" s="90" t="str">
        <f t="shared" si="501"/>
        <v>Analytique_compte_PCP91_patient_etranger</v>
      </c>
      <c r="G4832" s="154">
        <f t="shared" si="502"/>
        <v>0</v>
      </c>
    </row>
    <row r="4833" spans="1:7" ht="26.4" x14ac:dyDescent="0.25">
      <c r="A4833" s="153" t="str">
        <f>+Identification!$C$4</f>
        <v>100000001</v>
      </c>
      <c r="B4833" s="153" t="s">
        <v>356</v>
      </c>
      <c r="C4833" s="48" t="s">
        <v>468</v>
      </c>
      <c r="D4833" s="89" t="str">
        <f t="shared" ref="D4833:D4849" si="504">+D4803</f>
        <v>patient_etranger</v>
      </c>
      <c r="E4833" s="90">
        <f>HLOOKUP(D4833,Analytique_compte!$A$3:$S$4,2,FALSE)</f>
        <v>17</v>
      </c>
      <c r="F4833" s="90" t="str">
        <f t="shared" si="501"/>
        <v>Analytique_compte_PCP92_patient_etranger</v>
      </c>
      <c r="G4833" s="154">
        <f t="shared" si="502"/>
        <v>0</v>
      </c>
    </row>
    <row r="4834" spans="1:7" ht="26.4" x14ac:dyDescent="0.25">
      <c r="A4834" s="153" t="str">
        <f>+Identification!$C$4</f>
        <v>100000001</v>
      </c>
      <c r="B4834" s="153" t="s">
        <v>356</v>
      </c>
      <c r="C4834" s="48" t="s">
        <v>469</v>
      </c>
      <c r="D4834" s="89" t="str">
        <f t="shared" si="504"/>
        <v>patient_etranger</v>
      </c>
      <c r="E4834" s="90">
        <f>HLOOKUP(D4834,Analytique_compte!$A$3:$S$4,2,FALSE)</f>
        <v>17</v>
      </c>
      <c r="F4834" s="90" t="str">
        <f t="shared" si="501"/>
        <v>Analytique_compte_PCP93_patient_etranger</v>
      </c>
      <c r="G4834" s="154">
        <f t="shared" si="502"/>
        <v>0</v>
      </c>
    </row>
    <row r="4835" spans="1:7" ht="26.4" x14ac:dyDescent="0.25">
      <c r="A4835" s="153" t="str">
        <f>+Identification!$C$4</f>
        <v>100000001</v>
      </c>
      <c r="B4835" s="153" t="s">
        <v>356</v>
      </c>
      <c r="C4835" s="48" t="s">
        <v>665</v>
      </c>
      <c r="D4835" s="89" t="str">
        <f t="shared" si="504"/>
        <v>patient_etranger</v>
      </c>
      <c r="E4835" s="90">
        <f>HLOOKUP(D4835,Analytique_compte!$A$3:$S$4,2,FALSE)</f>
        <v>17</v>
      </c>
      <c r="F4835" s="90" t="str">
        <f t="shared" si="501"/>
        <v>Analytique_compte_PCP94_patient_etranger</v>
      </c>
      <c r="G4835" s="154">
        <f t="shared" si="502"/>
        <v>0</v>
      </c>
    </row>
    <row r="4836" spans="1:7" ht="26.4" x14ac:dyDescent="0.25">
      <c r="A4836" s="153" t="str">
        <f>+Identification!$C$4</f>
        <v>100000001</v>
      </c>
      <c r="B4836" s="153" t="s">
        <v>356</v>
      </c>
      <c r="C4836" s="50" t="s">
        <v>666</v>
      </c>
      <c r="D4836" s="89" t="str">
        <f t="shared" si="504"/>
        <v>patient_etranger</v>
      </c>
      <c r="E4836" s="90">
        <f>HLOOKUP(D4836,Analytique_compte!$A$3:$S$4,2,FALSE)</f>
        <v>17</v>
      </c>
      <c r="F4836" s="90" t="str">
        <f t="shared" si="501"/>
        <v>Analytique_compte_PCP95_patient_etranger</v>
      </c>
      <c r="G4836" s="154">
        <f t="shared" si="502"/>
        <v>0</v>
      </c>
    </row>
    <row r="4837" spans="1:7" ht="26.4" x14ac:dyDescent="0.25">
      <c r="A4837" s="153" t="str">
        <f>+Identification!$C$4</f>
        <v>100000001</v>
      </c>
      <c r="B4837" s="153" t="s">
        <v>356</v>
      </c>
      <c r="C4837" s="50" t="s">
        <v>667</v>
      </c>
      <c r="D4837" s="89" t="str">
        <f t="shared" si="504"/>
        <v>patient_etranger</v>
      </c>
      <c r="E4837" s="90">
        <f>HLOOKUP(D4837,Analytique_compte!$A$3:$S$4,2,FALSE)</f>
        <v>17</v>
      </c>
      <c r="F4837" s="90" t="str">
        <f t="shared" si="501"/>
        <v>Analytique_compte_PCP96_patient_etranger</v>
      </c>
      <c r="G4837" s="154">
        <f t="shared" si="502"/>
        <v>0</v>
      </c>
    </row>
    <row r="4838" spans="1:7" ht="26.4" x14ac:dyDescent="0.25">
      <c r="A4838" s="153" t="str">
        <f>+Identification!$C$4</f>
        <v>100000001</v>
      </c>
      <c r="B4838" s="153" t="s">
        <v>356</v>
      </c>
      <c r="C4838" s="50" t="s">
        <v>668</v>
      </c>
      <c r="D4838" s="89" t="str">
        <f t="shared" si="504"/>
        <v>patient_etranger</v>
      </c>
      <c r="E4838" s="90">
        <f>HLOOKUP(D4838,Analytique_compte!$A$3:$S$4,2,FALSE)</f>
        <v>17</v>
      </c>
      <c r="F4838" s="90" t="str">
        <f t="shared" si="501"/>
        <v>Analytique_compte_PCP97_patient_etranger</v>
      </c>
      <c r="G4838" s="154">
        <f t="shared" si="502"/>
        <v>0</v>
      </c>
    </row>
    <row r="4839" spans="1:7" ht="26.4" x14ac:dyDescent="0.25">
      <c r="A4839" s="153" t="str">
        <f>+Identification!$C$4</f>
        <v>100000001</v>
      </c>
      <c r="B4839" s="153" t="s">
        <v>356</v>
      </c>
      <c r="C4839" s="50" t="s">
        <v>669</v>
      </c>
      <c r="D4839" s="89" t="str">
        <f t="shared" si="504"/>
        <v>patient_etranger</v>
      </c>
      <c r="E4839" s="90">
        <f>HLOOKUP(D4839,Analytique_compte!$A$3:$S$4,2,FALSE)</f>
        <v>17</v>
      </c>
      <c r="F4839" s="90" t="str">
        <f t="shared" si="501"/>
        <v>Analytique_compte_PCP98_patient_etranger</v>
      </c>
      <c r="G4839" s="154">
        <f t="shared" si="502"/>
        <v>0</v>
      </c>
    </row>
    <row r="4840" spans="1:7" ht="26.4" x14ac:dyDescent="0.25">
      <c r="A4840" s="153" t="str">
        <f>+Identification!$C$4</f>
        <v>100000001</v>
      </c>
      <c r="B4840" s="153" t="s">
        <v>356</v>
      </c>
      <c r="C4840" s="50" t="s">
        <v>670</v>
      </c>
      <c r="D4840" s="89" t="str">
        <f t="shared" si="504"/>
        <v>patient_etranger</v>
      </c>
      <c r="E4840" s="90">
        <f>HLOOKUP(D4840,Analytique_compte!$A$3:$S$4,2,FALSE)</f>
        <v>17</v>
      </c>
      <c r="F4840" s="90" t="str">
        <f t="shared" si="501"/>
        <v>Analytique_compte_PCP99_patient_etranger</v>
      </c>
      <c r="G4840" s="154">
        <f t="shared" si="502"/>
        <v>0</v>
      </c>
    </row>
    <row r="4841" spans="1:7" ht="26.4" x14ac:dyDescent="0.25">
      <c r="A4841" s="153" t="str">
        <f>+Identification!$C$4</f>
        <v>100000001</v>
      </c>
      <c r="B4841" s="153" t="s">
        <v>356</v>
      </c>
      <c r="C4841" s="50" t="s">
        <v>671</v>
      </c>
      <c r="D4841" s="89" t="str">
        <f t="shared" si="504"/>
        <v>patient_etranger</v>
      </c>
      <c r="E4841" s="90">
        <f>HLOOKUP(D4841,Analytique_compte!$A$3:$S$4,2,FALSE)</f>
        <v>17</v>
      </c>
      <c r="F4841" s="90" t="str">
        <f t="shared" si="501"/>
        <v>Analytique_compte_PCP100_patient_etranger</v>
      </c>
      <c r="G4841" s="154">
        <f t="shared" si="502"/>
        <v>0</v>
      </c>
    </row>
    <row r="4842" spans="1:7" ht="26.4" x14ac:dyDescent="0.25">
      <c r="A4842" s="153" t="str">
        <f>+Identification!$C$4</f>
        <v>100000001</v>
      </c>
      <c r="B4842" s="153" t="s">
        <v>356</v>
      </c>
      <c r="C4842" s="50" t="s">
        <v>672</v>
      </c>
      <c r="D4842" s="89" t="str">
        <f t="shared" si="504"/>
        <v>patient_etranger</v>
      </c>
      <c r="E4842" s="90">
        <f>HLOOKUP(D4842,Analytique_compte!$A$3:$S$4,2,FALSE)</f>
        <v>17</v>
      </c>
      <c r="F4842" s="90" t="str">
        <f t="shared" si="501"/>
        <v>Analytique_compte_PCP101_patient_etranger</v>
      </c>
      <c r="G4842" s="154">
        <f t="shared" si="502"/>
        <v>0</v>
      </c>
    </row>
    <row r="4843" spans="1:7" ht="26.4" x14ac:dyDescent="0.25">
      <c r="A4843" s="153" t="str">
        <f>+Identification!$C$4</f>
        <v>100000001</v>
      </c>
      <c r="B4843" s="153" t="s">
        <v>356</v>
      </c>
      <c r="C4843" s="50" t="s">
        <v>673</v>
      </c>
      <c r="D4843" s="89" t="str">
        <f t="shared" si="504"/>
        <v>patient_etranger</v>
      </c>
      <c r="E4843" s="90">
        <f>HLOOKUP(D4843,Analytique_compte!$A$3:$S$4,2,FALSE)</f>
        <v>17</v>
      </c>
      <c r="F4843" s="90" t="str">
        <f t="shared" si="501"/>
        <v>Analytique_compte_PCP102_patient_etranger</v>
      </c>
      <c r="G4843" s="154">
        <f t="shared" si="502"/>
        <v>0</v>
      </c>
    </row>
    <row r="4844" spans="1:7" ht="26.4" x14ac:dyDescent="0.25">
      <c r="A4844" s="153" t="str">
        <f>+Identification!$C$4</f>
        <v>100000001</v>
      </c>
      <c r="B4844" s="153" t="s">
        <v>356</v>
      </c>
      <c r="C4844" s="50" t="s">
        <v>674</v>
      </c>
      <c r="D4844" s="89" t="str">
        <f t="shared" si="504"/>
        <v>patient_etranger</v>
      </c>
      <c r="E4844" s="90">
        <f>HLOOKUP(D4844,Analytique_compte!$A$3:$S$4,2,FALSE)</f>
        <v>17</v>
      </c>
      <c r="F4844" s="90" t="str">
        <f t="shared" si="501"/>
        <v>Analytique_compte_PCP103_patient_etranger</v>
      </c>
      <c r="G4844" s="154">
        <f t="shared" si="502"/>
        <v>0</v>
      </c>
    </row>
    <row r="4845" spans="1:7" ht="26.4" x14ac:dyDescent="0.25">
      <c r="A4845" s="153" t="str">
        <f>+Identification!$C$4</f>
        <v>100000001</v>
      </c>
      <c r="B4845" s="153" t="s">
        <v>356</v>
      </c>
      <c r="C4845" s="50" t="s">
        <v>675</v>
      </c>
      <c r="D4845" s="89" t="str">
        <f t="shared" si="504"/>
        <v>patient_etranger</v>
      </c>
      <c r="E4845" s="90">
        <f>HLOOKUP(D4845,Analytique_compte!$A$3:$S$4,2,FALSE)</f>
        <v>17</v>
      </c>
      <c r="F4845" s="90" t="str">
        <f t="shared" si="501"/>
        <v>Analytique_compte_PCP104_patient_etranger</v>
      </c>
      <c r="G4845" s="154">
        <f t="shared" si="502"/>
        <v>0</v>
      </c>
    </row>
    <row r="4846" spans="1:7" ht="26.4" x14ac:dyDescent="0.25">
      <c r="A4846" s="153" t="str">
        <f>+Identification!$C$4</f>
        <v>100000001</v>
      </c>
      <c r="B4846" s="153" t="s">
        <v>356</v>
      </c>
      <c r="C4846" s="50" t="s">
        <v>676</v>
      </c>
      <c r="D4846" s="89" t="str">
        <f t="shared" si="504"/>
        <v>patient_etranger</v>
      </c>
      <c r="E4846" s="90">
        <f>HLOOKUP(D4846,Analytique_compte!$A$3:$S$4,2,FALSE)</f>
        <v>17</v>
      </c>
      <c r="F4846" s="90" t="str">
        <f t="shared" si="501"/>
        <v>Analytique_compte_PCP105_patient_etranger</v>
      </c>
      <c r="G4846" s="154">
        <f t="shared" si="502"/>
        <v>0</v>
      </c>
    </row>
    <row r="4847" spans="1:7" ht="26.4" x14ac:dyDescent="0.25">
      <c r="A4847" s="153" t="str">
        <f>+Identification!$C$4</f>
        <v>100000001</v>
      </c>
      <c r="B4847" s="153" t="s">
        <v>356</v>
      </c>
      <c r="C4847" s="50" t="s">
        <v>677</v>
      </c>
      <c r="D4847" s="89" t="str">
        <f t="shared" si="504"/>
        <v>patient_etranger</v>
      </c>
      <c r="E4847" s="90">
        <f>HLOOKUP(D4847,Analytique_compte!$A$3:$S$4,2,FALSE)</f>
        <v>17</v>
      </c>
      <c r="F4847" s="90" t="str">
        <f t="shared" si="501"/>
        <v>Analytique_compte_PCP106_patient_etranger</v>
      </c>
      <c r="G4847" s="154">
        <f t="shared" si="502"/>
        <v>0</v>
      </c>
    </row>
    <row r="4848" spans="1:7" ht="26.4" x14ac:dyDescent="0.25">
      <c r="A4848" s="153" t="str">
        <f>+Identification!$C$4</f>
        <v>100000001</v>
      </c>
      <c r="B4848" s="153" t="s">
        <v>356</v>
      </c>
      <c r="C4848" s="50" t="s">
        <v>678</v>
      </c>
      <c r="D4848" s="89" t="str">
        <f t="shared" si="504"/>
        <v>patient_etranger</v>
      </c>
      <c r="E4848" s="90">
        <f>HLOOKUP(D4848,Analytique_compte!$A$3:$S$4,2,FALSE)</f>
        <v>17</v>
      </c>
      <c r="F4848" s="90" t="str">
        <f t="shared" si="501"/>
        <v>Analytique_compte_PCP107_patient_etranger</v>
      </c>
      <c r="G4848" s="154">
        <f t="shared" si="502"/>
        <v>0</v>
      </c>
    </row>
    <row r="4849" spans="1:7" ht="26.4" x14ac:dyDescent="0.25">
      <c r="A4849" s="153" t="str">
        <f>+Identification!$C$4</f>
        <v>100000001</v>
      </c>
      <c r="B4849" s="153" t="s">
        <v>356</v>
      </c>
      <c r="C4849" s="50" t="s">
        <v>679</v>
      </c>
      <c r="D4849" s="89" t="str">
        <f t="shared" si="504"/>
        <v>patient_etranger</v>
      </c>
      <c r="E4849" s="90">
        <f>HLOOKUP(D4849,Analytique_compte!$A$3:$S$4,2,FALSE)</f>
        <v>17</v>
      </c>
      <c r="F4849" s="90" t="str">
        <f t="shared" si="501"/>
        <v>Analytique_compte_PCP108_patient_etranger</v>
      </c>
      <c r="G4849" s="154">
        <f t="shared" si="502"/>
        <v>0</v>
      </c>
    </row>
    <row r="4850" spans="1:7" ht="26.4" x14ac:dyDescent="0.25">
      <c r="A4850" s="153" t="str">
        <f>+Identification!$C$4</f>
        <v>100000001</v>
      </c>
      <c r="B4850" s="153" t="s">
        <v>356</v>
      </c>
      <c r="C4850" s="50" t="s">
        <v>680</v>
      </c>
      <c r="D4850" s="89" t="str">
        <f t="shared" ref="D4850:D4853" si="505">+D4816</f>
        <v>patient_etranger</v>
      </c>
      <c r="E4850" s="90">
        <f>HLOOKUP(D4850,Analytique_compte!$A$3:$S$4,2,FALSE)</f>
        <v>17</v>
      </c>
      <c r="F4850" s="90" t="str">
        <f t="shared" ref="F4850:F4854" si="506">CONCATENATE(B4850,"_",C4850,"_",D4850)</f>
        <v>Analytique_compte_PCP109_patient_etranger</v>
      </c>
      <c r="G4850" s="154">
        <f t="shared" ref="G4850:G4854" si="507">VLOOKUP(C4850,ana_compte,E4850,FALSE)</f>
        <v>0</v>
      </c>
    </row>
    <row r="4851" spans="1:7" ht="26.4" x14ac:dyDescent="0.25">
      <c r="A4851" s="153" t="str">
        <f>+Identification!$C$4</f>
        <v>100000001</v>
      </c>
      <c r="B4851" s="153" t="s">
        <v>356</v>
      </c>
      <c r="C4851" s="50" t="s">
        <v>681</v>
      </c>
      <c r="D4851" s="89" t="str">
        <f t="shared" si="505"/>
        <v>patient_etranger</v>
      </c>
      <c r="E4851" s="90">
        <f>HLOOKUP(D4851,Analytique_compte!$A$3:$S$4,2,FALSE)</f>
        <v>17</v>
      </c>
      <c r="F4851" s="90" t="str">
        <f t="shared" si="506"/>
        <v>Analytique_compte_PCP110_patient_etranger</v>
      </c>
      <c r="G4851" s="154">
        <f t="shared" si="507"/>
        <v>0</v>
      </c>
    </row>
    <row r="4852" spans="1:7" ht="26.4" x14ac:dyDescent="0.25">
      <c r="A4852" s="153" t="str">
        <f>+Identification!$C$4</f>
        <v>100000001</v>
      </c>
      <c r="B4852" s="153" t="s">
        <v>356</v>
      </c>
      <c r="C4852" s="50" t="s">
        <v>682</v>
      </c>
      <c r="D4852" s="89" t="str">
        <f t="shared" si="505"/>
        <v>patient_etranger</v>
      </c>
      <c r="E4852" s="90">
        <f>HLOOKUP(D4852,Analytique_compte!$A$3:$S$4,2,FALSE)</f>
        <v>17</v>
      </c>
      <c r="F4852" s="90" t="str">
        <f t="shared" si="506"/>
        <v>Analytique_compte_PCP111_patient_etranger</v>
      </c>
      <c r="G4852" s="154">
        <f t="shared" si="507"/>
        <v>0</v>
      </c>
    </row>
    <row r="4853" spans="1:7" ht="26.4" x14ac:dyDescent="0.25">
      <c r="A4853" s="153" t="str">
        <f>+Identification!$C$4</f>
        <v>100000001</v>
      </c>
      <c r="B4853" s="153" t="s">
        <v>356</v>
      </c>
      <c r="C4853" s="50" t="s">
        <v>683</v>
      </c>
      <c r="D4853" s="89" t="str">
        <f t="shared" si="505"/>
        <v>patient_etranger</v>
      </c>
      <c r="E4853" s="90">
        <f>HLOOKUP(D4853,Analytique_compte!$A$3:$S$4,2,FALSE)</f>
        <v>17</v>
      </c>
      <c r="F4853" s="90" t="str">
        <f t="shared" si="506"/>
        <v>Analytique_compte_PCP112_patient_etranger</v>
      </c>
      <c r="G4853" s="154">
        <f t="shared" si="507"/>
        <v>0</v>
      </c>
    </row>
    <row r="4854" spans="1:7" ht="26.4" x14ac:dyDescent="0.25">
      <c r="A4854" s="153" t="str">
        <f>+Identification!$C$4</f>
        <v>100000001</v>
      </c>
      <c r="B4854" s="153" t="s">
        <v>356</v>
      </c>
      <c r="C4854" s="50" t="s">
        <v>684</v>
      </c>
      <c r="D4854" s="89" t="str">
        <f>+D4819</f>
        <v>patient_etranger</v>
      </c>
      <c r="E4854" s="90">
        <f>HLOOKUP(D4854,Analytique_compte!$A$3:$S$4,2,FALSE)</f>
        <v>17</v>
      </c>
      <c r="F4854" s="90" t="str">
        <f t="shared" si="506"/>
        <v>Analytique_compte_PCP113_patient_etranger</v>
      </c>
      <c r="G4854" s="154">
        <f t="shared" si="507"/>
        <v>0</v>
      </c>
    </row>
    <row r="4855" spans="1:7" ht="26.4" x14ac:dyDescent="0.25">
      <c r="A4855" s="153" t="str">
        <f>+Identification!$C$4</f>
        <v>100000001</v>
      </c>
      <c r="B4855" s="153" t="s">
        <v>356</v>
      </c>
      <c r="C4855" s="50" t="s">
        <v>685</v>
      </c>
      <c r="D4855" s="89" t="str">
        <f>+D4820</f>
        <v>patient_etranger</v>
      </c>
      <c r="E4855" s="90">
        <f>HLOOKUP(D4855,Analytique_compte!$A$3:$S$4,2,FALSE)</f>
        <v>17</v>
      </c>
      <c r="F4855" s="90" t="str">
        <f t="shared" si="501"/>
        <v>Analytique_compte_PCP114_patient_etranger</v>
      </c>
      <c r="G4855" s="154">
        <f t="shared" si="502"/>
        <v>0</v>
      </c>
    </row>
    <row r="4856" spans="1:7" ht="26.4" x14ac:dyDescent="0.25">
      <c r="A4856" s="153" t="str">
        <f>+Identification!$C$4</f>
        <v>100000001</v>
      </c>
      <c r="B4856" s="153" t="s">
        <v>356</v>
      </c>
      <c r="C4856" s="11" t="s">
        <v>266</v>
      </c>
      <c r="D4856" s="89" t="str">
        <f>+D4819</f>
        <v>patient_etranger</v>
      </c>
      <c r="E4856" s="90">
        <f>HLOOKUP(D4856,Analytique_compte!$A$3:$S$4,2,FALSE)</f>
        <v>17</v>
      </c>
      <c r="F4856" s="90" t="str">
        <f t="shared" si="496"/>
        <v>Analytique_compte_pcptot_patient_etranger</v>
      </c>
      <c r="G4856" s="154">
        <f t="shared" si="497"/>
        <v>0</v>
      </c>
    </row>
    <row r="4857" spans="1:7" ht="26.4" x14ac:dyDescent="0.25">
      <c r="A4857" s="153" t="str">
        <f>+Identification!$C$4</f>
        <v>100000001</v>
      </c>
      <c r="B4857" s="153" t="s">
        <v>356</v>
      </c>
      <c r="C4857" s="11" t="s">
        <v>342</v>
      </c>
      <c r="D4857" s="89" t="str">
        <f t="shared" si="495"/>
        <v>patient_etranger</v>
      </c>
      <c r="E4857" s="90">
        <f>HLOOKUP(D4857,Analytique_compte!$A$3:$S$4,2,FALSE)</f>
        <v>17</v>
      </c>
      <c r="F4857" s="90" t="str">
        <f t="shared" si="496"/>
        <v>Analytique_compte_solde_patient_etranger</v>
      </c>
      <c r="G4857" s="154">
        <f t="shared" si="497"/>
        <v>0</v>
      </c>
    </row>
    <row r="4858" spans="1:7" ht="26.4" x14ac:dyDescent="0.25">
      <c r="A4858" s="135" t="str">
        <f>+Identification!$C$4</f>
        <v>100000001</v>
      </c>
      <c r="B4858" s="135" t="s">
        <v>356</v>
      </c>
      <c r="C4858" s="92" t="s">
        <v>171</v>
      </c>
      <c r="D4858" s="91" t="s">
        <v>293</v>
      </c>
      <c r="E4858" s="93">
        <f>HLOOKUP(D4858,Analytique_compte!$A$3:$S$4,2,FALSE)</f>
        <v>19</v>
      </c>
      <c r="F4858" s="93" t="str">
        <f t="shared" si="496"/>
        <v>Analytique_compte_PCC1_hors_champs</v>
      </c>
      <c r="G4858" s="143">
        <f t="shared" si="497"/>
        <v>0</v>
      </c>
    </row>
    <row r="4859" spans="1:7" ht="26.4" x14ac:dyDescent="0.25">
      <c r="A4859" s="153" t="str">
        <f>+Identification!$C$4</f>
        <v>100000001</v>
      </c>
      <c r="B4859" s="153" t="s">
        <v>356</v>
      </c>
      <c r="C4859" s="11" t="s">
        <v>172</v>
      </c>
      <c r="D4859" s="89" t="str">
        <f>+D4858</f>
        <v>hors_champs</v>
      </c>
      <c r="E4859" s="90">
        <f>HLOOKUP(D4859,Analytique_compte!$A$3:$S$4,2,FALSE)</f>
        <v>19</v>
      </c>
      <c r="F4859" s="90" t="str">
        <f t="shared" si="496"/>
        <v>Analytique_compte_PCC2_hors_champs</v>
      </c>
      <c r="G4859" s="154">
        <f t="shared" si="497"/>
        <v>0</v>
      </c>
    </row>
    <row r="4860" spans="1:7" ht="26.4" x14ac:dyDescent="0.25">
      <c r="A4860" s="153" t="str">
        <f>+Identification!$C$4</f>
        <v>100000001</v>
      </c>
      <c r="B4860" s="153" t="s">
        <v>356</v>
      </c>
      <c r="C4860" s="11" t="s">
        <v>173</v>
      </c>
      <c r="D4860" s="89" t="str">
        <f t="shared" ref="D4860:D4923" si="508">+D4859</f>
        <v>hors_champs</v>
      </c>
      <c r="E4860" s="90">
        <f>HLOOKUP(D4860,Analytique_compte!$A$3:$S$4,2,FALSE)</f>
        <v>19</v>
      </c>
      <c r="F4860" s="90" t="str">
        <f t="shared" si="496"/>
        <v>Analytique_compte_PCC3_hors_champs</v>
      </c>
      <c r="G4860" s="154">
        <f t="shared" si="497"/>
        <v>0</v>
      </c>
    </row>
    <row r="4861" spans="1:7" ht="26.4" x14ac:dyDescent="0.25">
      <c r="A4861" s="153" t="str">
        <f>+Identification!$C$4</f>
        <v>100000001</v>
      </c>
      <c r="B4861" s="153" t="s">
        <v>356</v>
      </c>
      <c r="C4861" s="11" t="s">
        <v>174</v>
      </c>
      <c r="D4861" s="89" t="str">
        <f t="shared" si="508"/>
        <v>hors_champs</v>
      </c>
      <c r="E4861" s="90">
        <f>HLOOKUP(D4861,Analytique_compte!$A$3:$S$4,2,FALSE)</f>
        <v>19</v>
      </c>
      <c r="F4861" s="90" t="str">
        <f t="shared" si="496"/>
        <v>Analytique_compte_PCC4_hors_champs</v>
      </c>
      <c r="G4861" s="154">
        <f t="shared" si="497"/>
        <v>0</v>
      </c>
    </row>
    <row r="4862" spans="1:7" ht="26.4" x14ac:dyDescent="0.25">
      <c r="A4862" s="153" t="str">
        <f>+Identification!$C$4</f>
        <v>100000001</v>
      </c>
      <c r="B4862" s="153" t="s">
        <v>356</v>
      </c>
      <c r="C4862" s="11" t="s">
        <v>175</v>
      </c>
      <c r="D4862" s="89" t="str">
        <f t="shared" si="508"/>
        <v>hors_champs</v>
      </c>
      <c r="E4862" s="90">
        <f>HLOOKUP(D4862,Analytique_compte!$A$3:$S$4,2,FALSE)</f>
        <v>19</v>
      </c>
      <c r="F4862" s="90" t="str">
        <f t="shared" si="496"/>
        <v>Analytique_compte_PCC5_hors_champs</v>
      </c>
      <c r="G4862" s="154">
        <f t="shared" si="497"/>
        <v>0</v>
      </c>
    </row>
    <row r="4863" spans="1:7" ht="26.4" x14ac:dyDescent="0.25">
      <c r="A4863" s="153" t="str">
        <f>+Identification!$C$4</f>
        <v>100000001</v>
      </c>
      <c r="B4863" s="153" t="s">
        <v>356</v>
      </c>
      <c r="C4863" s="11" t="s">
        <v>176</v>
      </c>
      <c r="D4863" s="89" t="str">
        <f t="shared" si="508"/>
        <v>hors_champs</v>
      </c>
      <c r="E4863" s="90">
        <f>HLOOKUP(D4863,Analytique_compte!$A$3:$S$4,2,FALSE)</f>
        <v>19</v>
      </c>
      <c r="F4863" s="90" t="str">
        <f t="shared" si="496"/>
        <v>Analytique_compte_PCC6_hors_champs</v>
      </c>
      <c r="G4863" s="154">
        <f t="shared" si="497"/>
        <v>0</v>
      </c>
    </row>
    <row r="4864" spans="1:7" ht="26.4" x14ac:dyDescent="0.25">
      <c r="A4864" s="153" t="str">
        <f>+Identification!$C$4</f>
        <v>100000001</v>
      </c>
      <c r="B4864" s="153" t="s">
        <v>356</v>
      </c>
      <c r="C4864" s="11" t="s">
        <v>177</v>
      </c>
      <c r="D4864" s="89" t="str">
        <f t="shared" si="508"/>
        <v>hors_champs</v>
      </c>
      <c r="E4864" s="90">
        <f>HLOOKUP(D4864,Analytique_compte!$A$3:$S$4,2,FALSE)</f>
        <v>19</v>
      </c>
      <c r="F4864" s="90" t="str">
        <f t="shared" si="496"/>
        <v>Analytique_compte_PCC7_hors_champs</v>
      </c>
      <c r="G4864" s="154">
        <f t="shared" si="497"/>
        <v>0</v>
      </c>
    </row>
    <row r="4865" spans="1:7" ht="26.4" x14ac:dyDescent="0.25">
      <c r="A4865" s="153" t="str">
        <f>+Identification!$C$4</f>
        <v>100000001</v>
      </c>
      <c r="B4865" s="153" t="s">
        <v>356</v>
      </c>
      <c r="C4865" s="11" t="s">
        <v>178</v>
      </c>
      <c r="D4865" s="89" t="str">
        <f t="shared" si="508"/>
        <v>hors_champs</v>
      </c>
      <c r="E4865" s="90">
        <f>HLOOKUP(D4865,Analytique_compte!$A$3:$S$4,2,FALSE)</f>
        <v>19</v>
      </c>
      <c r="F4865" s="90" t="str">
        <f t="shared" si="496"/>
        <v>Analytique_compte_PCC8_hors_champs</v>
      </c>
      <c r="G4865" s="154">
        <f t="shared" si="497"/>
        <v>0</v>
      </c>
    </row>
    <row r="4866" spans="1:7" ht="26.4" x14ac:dyDescent="0.25">
      <c r="A4866" s="153" t="str">
        <f>+Identification!$C$4</f>
        <v>100000001</v>
      </c>
      <c r="B4866" s="153" t="s">
        <v>356</v>
      </c>
      <c r="C4866" s="11" t="s">
        <v>179</v>
      </c>
      <c r="D4866" s="89" t="str">
        <f t="shared" si="508"/>
        <v>hors_champs</v>
      </c>
      <c r="E4866" s="90">
        <f>HLOOKUP(D4866,Analytique_compte!$A$3:$S$4,2,FALSE)</f>
        <v>19</v>
      </c>
      <c r="F4866" s="90" t="str">
        <f t="shared" si="496"/>
        <v>Analytique_compte_PCC9_hors_champs</v>
      </c>
      <c r="G4866" s="154">
        <f t="shared" si="497"/>
        <v>0</v>
      </c>
    </row>
    <row r="4867" spans="1:7" ht="26.4" x14ac:dyDescent="0.25">
      <c r="A4867" s="153" t="str">
        <f>+Identification!$C$4</f>
        <v>100000001</v>
      </c>
      <c r="B4867" s="153" t="s">
        <v>356</v>
      </c>
      <c r="C4867" s="11" t="s">
        <v>180</v>
      </c>
      <c r="D4867" s="89" t="str">
        <f t="shared" si="508"/>
        <v>hors_champs</v>
      </c>
      <c r="E4867" s="90">
        <f>HLOOKUP(D4867,Analytique_compte!$A$3:$S$4,2,FALSE)</f>
        <v>19</v>
      </c>
      <c r="F4867" s="90" t="str">
        <f t="shared" si="496"/>
        <v>Analytique_compte_PCC10_hors_champs</v>
      </c>
      <c r="G4867" s="154">
        <f t="shared" si="497"/>
        <v>0</v>
      </c>
    </row>
    <row r="4868" spans="1:7" ht="26.4" x14ac:dyDescent="0.25">
      <c r="A4868" s="153" t="str">
        <f>+Identification!$C$4</f>
        <v>100000001</v>
      </c>
      <c r="B4868" s="153" t="s">
        <v>356</v>
      </c>
      <c r="C4868" s="11" t="s">
        <v>181</v>
      </c>
      <c r="D4868" s="89" t="str">
        <f t="shared" si="508"/>
        <v>hors_champs</v>
      </c>
      <c r="E4868" s="90">
        <f>HLOOKUP(D4868,Analytique_compte!$A$3:$S$4,2,FALSE)</f>
        <v>19</v>
      </c>
      <c r="F4868" s="90" t="str">
        <f t="shared" si="496"/>
        <v>Analytique_compte_PCC11_hors_champs</v>
      </c>
      <c r="G4868" s="154">
        <f t="shared" si="497"/>
        <v>0</v>
      </c>
    </row>
    <row r="4869" spans="1:7" ht="26.4" x14ac:dyDescent="0.25">
      <c r="A4869" s="153" t="str">
        <f>+Identification!$C$4</f>
        <v>100000001</v>
      </c>
      <c r="B4869" s="153" t="s">
        <v>356</v>
      </c>
      <c r="C4869" s="11" t="s">
        <v>182</v>
      </c>
      <c r="D4869" s="89" t="str">
        <f t="shared" si="508"/>
        <v>hors_champs</v>
      </c>
      <c r="E4869" s="90">
        <f>HLOOKUP(D4869,Analytique_compte!$A$3:$S$4,2,FALSE)</f>
        <v>19</v>
      </c>
      <c r="F4869" s="90" t="str">
        <f t="shared" si="496"/>
        <v>Analytique_compte_PCC12_hors_champs</v>
      </c>
      <c r="G4869" s="154">
        <f t="shared" si="497"/>
        <v>0</v>
      </c>
    </row>
    <row r="4870" spans="1:7" ht="26.4" x14ac:dyDescent="0.25">
      <c r="A4870" s="153" t="str">
        <f>+Identification!$C$4</f>
        <v>100000001</v>
      </c>
      <c r="B4870" s="153" t="s">
        <v>356</v>
      </c>
      <c r="C4870" s="11" t="s">
        <v>183</v>
      </c>
      <c r="D4870" s="89" t="str">
        <f t="shared" si="508"/>
        <v>hors_champs</v>
      </c>
      <c r="E4870" s="90">
        <f>HLOOKUP(D4870,Analytique_compte!$A$3:$S$4,2,FALSE)</f>
        <v>19</v>
      </c>
      <c r="F4870" s="90" t="str">
        <f t="shared" si="496"/>
        <v>Analytique_compte_PCC13_hors_champs</v>
      </c>
      <c r="G4870" s="154">
        <f t="shared" si="497"/>
        <v>0</v>
      </c>
    </row>
    <row r="4871" spans="1:7" ht="26.4" x14ac:dyDescent="0.25">
      <c r="A4871" s="153" t="str">
        <f>+Identification!$C$4</f>
        <v>100000001</v>
      </c>
      <c r="B4871" s="153" t="s">
        <v>356</v>
      </c>
      <c r="C4871" s="11" t="s">
        <v>184</v>
      </c>
      <c r="D4871" s="89" t="str">
        <f t="shared" si="508"/>
        <v>hors_champs</v>
      </c>
      <c r="E4871" s="90">
        <f>HLOOKUP(D4871,Analytique_compte!$A$3:$S$4,2,FALSE)</f>
        <v>19</v>
      </c>
      <c r="F4871" s="90" t="str">
        <f t="shared" si="496"/>
        <v>Analytique_compte_PCC14_hors_champs</v>
      </c>
      <c r="G4871" s="154">
        <f t="shared" si="497"/>
        <v>0</v>
      </c>
    </row>
    <row r="4872" spans="1:7" ht="26.4" x14ac:dyDescent="0.25">
      <c r="A4872" s="153" t="str">
        <f>+Identification!$C$4</f>
        <v>100000001</v>
      </c>
      <c r="B4872" s="153" t="s">
        <v>356</v>
      </c>
      <c r="C4872" s="11" t="s">
        <v>185</v>
      </c>
      <c r="D4872" s="89" t="str">
        <f t="shared" si="508"/>
        <v>hors_champs</v>
      </c>
      <c r="E4872" s="90">
        <f>HLOOKUP(D4872,Analytique_compte!$A$3:$S$4,2,FALSE)</f>
        <v>19</v>
      </c>
      <c r="F4872" s="90" t="str">
        <f t="shared" si="496"/>
        <v>Analytique_compte_PCC15_hors_champs</v>
      </c>
      <c r="G4872" s="154">
        <f t="shared" si="497"/>
        <v>0</v>
      </c>
    </row>
    <row r="4873" spans="1:7" ht="26.4" x14ac:dyDescent="0.25">
      <c r="A4873" s="153" t="str">
        <f>+Identification!$C$4</f>
        <v>100000001</v>
      </c>
      <c r="B4873" s="153" t="s">
        <v>356</v>
      </c>
      <c r="C4873" s="11" t="s">
        <v>186</v>
      </c>
      <c r="D4873" s="89" t="str">
        <f t="shared" si="508"/>
        <v>hors_champs</v>
      </c>
      <c r="E4873" s="90">
        <f>HLOOKUP(D4873,Analytique_compte!$A$3:$S$4,2,FALSE)</f>
        <v>19</v>
      </c>
      <c r="F4873" s="90" t="str">
        <f t="shared" si="496"/>
        <v>Analytique_compte_PCC16_hors_champs</v>
      </c>
      <c r="G4873" s="154">
        <f t="shared" si="497"/>
        <v>0</v>
      </c>
    </row>
    <row r="4874" spans="1:7" ht="26.4" x14ac:dyDescent="0.25">
      <c r="A4874" s="153" t="str">
        <f>+Identification!$C$4</f>
        <v>100000001</v>
      </c>
      <c r="B4874" s="153" t="s">
        <v>356</v>
      </c>
      <c r="C4874" s="11" t="s">
        <v>187</v>
      </c>
      <c r="D4874" s="89" t="str">
        <f t="shared" si="508"/>
        <v>hors_champs</v>
      </c>
      <c r="E4874" s="90">
        <f>HLOOKUP(D4874,Analytique_compte!$A$3:$S$4,2,FALSE)</f>
        <v>19</v>
      </c>
      <c r="F4874" s="90" t="str">
        <f t="shared" si="496"/>
        <v>Analytique_compte_PCC17_hors_champs</v>
      </c>
      <c r="G4874" s="154">
        <f t="shared" si="497"/>
        <v>0</v>
      </c>
    </row>
    <row r="4875" spans="1:7" ht="26.4" x14ac:dyDescent="0.25">
      <c r="A4875" s="153" t="str">
        <f>+Identification!$C$4</f>
        <v>100000001</v>
      </c>
      <c r="B4875" s="153" t="s">
        <v>356</v>
      </c>
      <c r="C4875" s="11" t="s">
        <v>188</v>
      </c>
      <c r="D4875" s="89" t="str">
        <f t="shared" si="508"/>
        <v>hors_champs</v>
      </c>
      <c r="E4875" s="90">
        <f>HLOOKUP(D4875,Analytique_compte!$A$3:$S$4,2,FALSE)</f>
        <v>19</v>
      </c>
      <c r="F4875" s="90" t="str">
        <f t="shared" si="496"/>
        <v>Analytique_compte_PCC18_hors_champs</v>
      </c>
      <c r="G4875" s="154">
        <f t="shared" si="497"/>
        <v>0</v>
      </c>
    </row>
    <row r="4876" spans="1:7" ht="26.4" x14ac:dyDescent="0.25">
      <c r="A4876" s="153" t="str">
        <f>+Identification!$C$4</f>
        <v>100000001</v>
      </c>
      <c r="B4876" s="153" t="s">
        <v>356</v>
      </c>
      <c r="C4876" s="11" t="s">
        <v>189</v>
      </c>
      <c r="D4876" s="89" t="str">
        <f t="shared" si="508"/>
        <v>hors_champs</v>
      </c>
      <c r="E4876" s="90">
        <f>HLOOKUP(D4876,Analytique_compte!$A$3:$S$4,2,FALSE)</f>
        <v>19</v>
      </c>
      <c r="F4876" s="90" t="str">
        <f t="shared" si="496"/>
        <v>Analytique_compte_PCC19_hors_champs</v>
      </c>
      <c r="G4876" s="154">
        <f t="shared" si="497"/>
        <v>0</v>
      </c>
    </row>
    <row r="4877" spans="1:7" ht="26.4" x14ac:dyDescent="0.25">
      <c r="A4877" s="153" t="str">
        <f>+Identification!$C$4</f>
        <v>100000001</v>
      </c>
      <c r="B4877" s="153" t="s">
        <v>356</v>
      </c>
      <c r="C4877" s="11" t="s">
        <v>190</v>
      </c>
      <c r="D4877" s="89" t="str">
        <f t="shared" si="508"/>
        <v>hors_champs</v>
      </c>
      <c r="E4877" s="90">
        <f>HLOOKUP(D4877,Analytique_compte!$A$3:$S$4,2,FALSE)</f>
        <v>19</v>
      </c>
      <c r="F4877" s="90" t="str">
        <f t="shared" si="496"/>
        <v>Analytique_compte_PCC20_hors_champs</v>
      </c>
      <c r="G4877" s="154">
        <f t="shared" si="497"/>
        <v>0</v>
      </c>
    </row>
    <row r="4878" spans="1:7" ht="26.4" x14ac:dyDescent="0.25">
      <c r="A4878" s="153" t="str">
        <f>+Identification!$C$4</f>
        <v>100000001</v>
      </c>
      <c r="B4878" s="153" t="s">
        <v>356</v>
      </c>
      <c r="C4878" s="11" t="s">
        <v>191</v>
      </c>
      <c r="D4878" s="89" t="str">
        <f t="shared" si="508"/>
        <v>hors_champs</v>
      </c>
      <c r="E4878" s="90">
        <f>HLOOKUP(D4878,Analytique_compte!$A$3:$S$4,2,FALSE)</f>
        <v>19</v>
      </c>
      <c r="F4878" s="90" t="str">
        <f t="shared" si="496"/>
        <v>Analytique_compte_PCC21_hors_champs</v>
      </c>
      <c r="G4878" s="154">
        <f t="shared" si="497"/>
        <v>0</v>
      </c>
    </row>
    <row r="4879" spans="1:7" ht="26.4" x14ac:dyDescent="0.25">
      <c r="A4879" s="153" t="str">
        <f>+Identification!$C$4</f>
        <v>100000001</v>
      </c>
      <c r="B4879" s="153" t="s">
        <v>356</v>
      </c>
      <c r="C4879" s="11" t="s">
        <v>192</v>
      </c>
      <c r="D4879" s="89" t="str">
        <f t="shared" si="508"/>
        <v>hors_champs</v>
      </c>
      <c r="E4879" s="90">
        <f>HLOOKUP(D4879,Analytique_compte!$A$3:$S$4,2,FALSE)</f>
        <v>19</v>
      </c>
      <c r="F4879" s="90" t="str">
        <f t="shared" si="496"/>
        <v>Analytique_compte_PCC22_hors_champs</v>
      </c>
      <c r="G4879" s="154">
        <f t="shared" si="497"/>
        <v>0</v>
      </c>
    </row>
    <row r="4880" spans="1:7" ht="26.4" x14ac:dyDescent="0.25">
      <c r="A4880" s="153" t="str">
        <f>+Identification!$C$4</f>
        <v>100000001</v>
      </c>
      <c r="B4880" s="153" t="s">
        <v>356</v>
      </c>
      <c r="C4880" s="11" t="s">
        <v>193</v>
      </c>
      <c r="D4880" s="89" t="str">
        <f t="shared" si="508"/>
        <v>hors_champs</v>
      </c>
      <c r="E4880" s="90">
        <f>HLOOKUP(D4880,Analytique_compte!$A$3:$S$4,2,FALSE)</f>
        <v>19</v>
      </c>
      <c r="F4880" s="90" t="str">
        <f t="shared" si="496"/>
        <v>Analytique_compte_PCC23_hors_champs</v>
      </c>
      <c r="G4880" s="154">
        <f t="shared" si="497"/>
        <v>0</v>
      </c>
    </row>
    <row r="4881" spans="1:7" ht="26.4" x14ac:dyDescent="0.25">
      <c r="A4881" s="153" t="str">
        <f>+Identification!$C$4</f>
        <v>100000001</v>
      </c>
      <c r="B4881" s="153" t="s">
        <v>356</v>
      </c>
      <c r="C4881" s="11" t="s">
        <v>194</v>
      </c>
      <c r="D4881" s="89" t="str">
        <f t="shared" si="508"/>
        <v>hors_champs</v>
      </c>
      <c r="E4881" s="90">
        <f>HLOOKUP(D4881,Analytique_compte!$A$3:$S$4,2,FALSE)</f>
        <v>19</v>
      </c>
      <c r="F4881" s="90" t="str">
        <f t="shared" si="496"/>
        <v>Analytique_compte_PCC24_hors_champs</v>
      </c>
      <c r="G4881" s="154">
        <f t="shared" si="497"/>
        <v>0</v>
      </c>
    </row>
    <row r="4882" spans="1:7" ht="26.4" x14ac:dyDescent="0.25">
      <c r="A4882" s="153" t="str">
        <f>+Identification!$C$4</f>
        <v>100000001</v>
      </c>
      <c r="B4882" s="153" t="s">
        <v>356</v>
      </c>
      <c r="C4882" s="11" t="s">
        <v>195</v>
      </c>
      <c r="D4882" s="89" t="str">
        <f t="shared" si="508"/>
        <v>hors_champs</v>
      </c>
      <c r="E4882" s="90">
        <f>HLOOKUP(D4882,Analytique_compte!$A$3:$S$4,2,FALSE)</f>
        <v>19</v>
      </c>
      <c r="F4882" s="90" t="str">
        <f t="shared" ref="F4882:F4945" si="509">CONCATENATE(B4882,"_",C4882,"_",D4882)</f>
        <v>Analytique_compte_PCC25_hors_champs</v>
      </c>
      <c r="G4882" s="154">
        <f t="shared" si="497"/>
        <v>0</v>
      </c>
    </row>
    <row r="4883" spans="1:7" ht="26.4" x14ac:dyDescent="0.25">
      <c r="A4883" s="153" t="str">
        <f>+Identification!$C$4</f>
        <v>100000001</v>
      </c>
      <c r="B4883" s="153" t="s">
        <v>356</v>
      </c>
      <c r="C4883" s="11" t="s">
        <v>196</v>
      </c>
      <c r="D4883" s="89" t="str">
        <f t="shared" si="508"/>
        <v>hors_champs</v>
      </c>
      <c r="E4883" s="90">
        <f>HLOOKUP(D4883,Analytique_compte!$A$3:$S$4,2,FALSE)</f>
        <v>19</v>
      </c>
      <c r="F4883" s="90" t="str">
        <f t="shared" si="509"/>
        <v>Analytique_compte_PCC26_hors_champs</v>
      </c>
      <c r="G4883" s="154">
        <f t="shared" si="497"/>
        <v>0</v>
      </c>
    </row>
    <row r="4884" spans="1:7" ht="26.4" x14ac:dyDescent="0.25">
      <c r="A4884" s="153" t="str">
        <f>+Identification!$C$4</f>
        <v>100000001</v>
      </c>
      <c r="B4884" s="153" t="s">
        <v>356</v>
      </c>
      <c r="C4884" s="11" t="s">
        <v>197</v>
      </c>
      <c r="D4884" s="89" t="str">
        <f t="shared" si="508"/>
        <v>hors_champs</v>
      </c>
      <c r="E4884" s="90">
        <f>HLOOKUP(D4884,Analytique_compte!$A$3:$S$4,2,FALSE)</f>
        <v>19</v>
      </c>
      <c r="F4884" s="90" t="str">
        <f t="shared" si="509"/>
        <v>Analytique_compte_PCC27_hors_champs</v>
      </c>
      <c r="G4884" s="154">
        <f t="shared" si="497"/>
        <v>0</v>
      </c>
    </row>
    <row r="4885" spans="1:7" ht="26.4" x14ac:dyDescent="0.25">
      <c r="A4885" s="153" t="str">
        <f>+Identification!$C$4</f>
        <v>100000001</v>
      </c>
      <c r="B4885" s="153" t="s">
        <v>356</v>
      </c>
      <c r="C4885" s="11" t="s">
        <v>198</v>
      </c>
      <c r="D4885" s="89" t="str">
        <f t="shared" si="508"/>
        <v>hors_champs</v>
      </c>
      <c r="E4885" s="90">
        <f>HLOOKUP(D4885,Analytique_compte!$A$3:$S$4,2,FALSE)</f>
        <v>19</v>
      </c>
      <c r="F4885" s="90" t="str">
        <f t="shared" si="509"/>
        <v>Analytique_compte_PCC28_hors_champs</v>
      </c>
      <c r="G4885" s="154">
        <f t="shared" si="497"/>
        <v>0</v>
      </c>
    </row>
    <row r="4886" spans="1:7" ht="26.4" x14ac:dyDescent="0.25">
      <c r="A4886" s="153" t="str">
        <f>+Identification!$C$4</f>
        <v>100000001</v>
      </c>
      <c r="B4886" s="153" t="s">
        <v>356</v>
      </c>
      <c r="C4886" s="11" t="s">
        <v>199</v>
      </c>
      <c r="D4886" s="89" t="str">
        <f t="shared" si="508"/>
        <v>hors_champs</v>
      </c>
      <c r="E4886" s="90">
        <f>HLOOKUP(D4886,Analytique_compte!$A$3:$S$4,2,FALSE)</f>
        <v>19</v>
      </c>
      <c r="F4886" s="90" t="str">
        <f t="shared" si="509"/>
        <v>Analytique_compte_PCC29_hors_champs</v>
      </c>
      <c r="G4886" s="154">
        <f t="shared" si="497"/>
        <v>0</v>
      </c>
    </row>
    <row r="4887" spans="1:7" ht="26.4" x14ac:dyDescent="0.25">
      <c r="A4887" s="153" t="str">
        <f>+Identification!$C$4</f>
        <v>100000001</v>
      </c>
      <c r="B4887" s="153" t="s">
        <v>356</v>
      </c>
      <c r="C4887" s="11" t="s">
        <v>200</v>
      </c>
      <c r="D4887" s="89" t="str">
        <f t="shared" si="508"/>
        <v>hors_champs</v>
      </c>
      <c r="E4887" s="90">
        <f>HLOOKUP(D4887,Analytique_compte!$A$3:$S$4,2,FALSE)</f>
        <v>19</v>
      </c>
      <c r="F4887" s="90" t="str">
        <f t="shared" si="509"/>
        <v>Analytique_compte_PCC30_hors_champs</v>
      </c>
      <c r="G4887" s="154">
        <f t="shared" si="497"/>
        <v>0</v>
      </c>
    </row>
    <row r="4888" spans="1:7" ht="26.4" x14ac:dyDescent="0.25">
      <c r="A4888" s="153" t="str">
        <f>+Identification!$C$4</f>
        <v>100000001</v>
      </c>
      <c r="B4888" s="153" t="s">
        <v>356</v>
      </c>
      <c r="C4888" s="11" t="s">
        <v>201</v>
      </c>
      <c r="D4888" s="89" t="str">
        <f t="shared" si="508"/>
        <v>hors_champs</v>
      </c>
      <c r="E4888" s="90">
        <f>HLOOKUP(D4888,Analytique_compte!$A$3:$S$4,2,FALSE)</f>
        <v>19</v>
      </c>
      <c r="F4888" s="90" t="str">
        <f t="shared" si="509"/>
        <v>Analytique_compte_PCC31_hors_champs</v>
      </c>
      <c r="G4888" s="154">
        <f t="shared" si="497"/>
        <v>0</v>
      </c>
    </row>
    <row r="4889" spans="1:7" ht="26.4" x14ac:dyDescent="0.25">
      <c r="A4889" s="153" t="str">
        <f>+Identification!$C$4</f>
        <v>100000001</v>
      </c>
      <c r="B4889" s="153" t="s">
        <v>356</v>
      </c>
      <c r="C4889" s="11" t="s">
        <v>202</v>
      </c>
      <c r="D4889" s="89" t="str">
        <f t="shared" si="508"/>
        <v>hors_champs</v>
      </c>
      <c r="E4889" s="90">
        <f>HLOOKUP(D4889,Analytique_compte!$A$3:$S$4,2,FALSE)</f>
        <v>19</v>
      </c>
      <c r="F4889" s="90" t="str">
        <f t="shared" si="509"/>
        <v>Analytique_compte_PCC32_hors_champs</v>
      </c>
      <c r="G4889" s="154">
        <f t="shared" si="497"/>
        <v>0</v>
      </c>
    </row>
    <row r="4890" spans="1:7" ht="26.4" x14ac:dyDescent="0.25">
      <c r="A4890" s="153" t="str">
        <f>+Identification!$C$4</f>
        <v>100000001</v>
      </c>
      <c r="B4890" s="153" t="s">
        <v>356</v>
      </c>
      <c r="C4890" s="11" t="s">
        <v>203</v>
      </c>
      <c r="D4890" s="89" t="str">
        <f t="shared" si="508"/>
        <v>hors_champs</v>
      </c>
      <c r="E4890" s="90">
        <f>HLOOKUP(D4890,Analytique_compte!$A$3:$S$4,2,FALSE)</f>
        <v>19</v>
      </c>
      <c r="F4890" s="90" t="str">
        <f t="shared" si="509"/>
        <v>Analytique_compte_PCC33_hors_champs</v>
      </c>
      <c r="G4890" s="154">
        <f t="shared" si="497"/>
        <v>0</v>
      </c>
    </row>
    <row r="4891" spans="1:7" ht="26.4" x14ac:dyDescent="0.25">
      <c r="A4891" s="153" t="str">
        <f>+Identification!$C$4</f>
        <v>100000001</v>
      </c>
      <c r="B4891" s="153" t="s">
        <v>356</v>
      </c>
      <c r="C4891" s="11" t="s">
        <v>204</v>
      </c>
      <c r="D4891" s="89" t="str">
        <f t="shared" si="508"/>
        <v>hors_champs</v>
      </c>
      <c r="E4891" s="90">
        <f>HLOOKUP(D4891,Analytique_compte!$A$3:$S$4,2,FALSE)</f>
        <v>19</v>
      </c>
      <c r="F4891" s="90" t="str">
        <f t="shared" si="509"/>
        <v>Analytique_compte_PCC34_hors_champs</v>
      </c>
      <c r="G4891" s="154">
        <f t="shared" si="497"/>
        <v>0</v>
      </c>
    </row>
    <row r="4892" spans="1:7" ht="26.4" x14ac:dyDescent="0.25">
      <c r="A4892" s="153" t="str">
        <f>+Identification!$C$4</f>
        <v>100000001</v>
      </c>
      <c r="B4892" s="153" t="s">
        <v>356</v>
      </c>
      <c r="C4892" s="11" t="s">
        <v>205</v>
      </c>
      <c r="D4892" s="89" t="str">
        <f t="shared" si="508"/>
        <v>hors_champs</v>
      </c>
      <c r="E4892" s="90">
        <f>HLOOKUP(D4892,Analytique_compte!$A$3:$S$4,2,FALSE)</f>
        <v>19</v>
      </c>
      <c r="F4892" s="90" t="str">
        <f t="shared" si="509"/>
        <v>Analytique_compte_PCC35_hors_champs</v>
      </c>
      <c r="G4892" s="154">
        <f t="shared" si="497"/>
        <v>0</v>
      </c>
    </row>
    <row r="4893" spans="1:7" ht="26.4" x14ac:dyDescent="0.25">
      <c r="A4893" s="153" t="str">
        <f>+Identification!$C$4</f>
        <v>100000001</v>
      </c>
      <c r="B4893" s="153" t="s">
        <v>356</v>
      </c>
      <c r="C4893" s="11" t="s">
        <v>206</v>
      </c>
      <c r="D4893" s="89" t="str">
        <f t="shared" si="508"/>
        <v>hors_champs</v>
      </c>
      <c r="E4893" s="90">
        <f>HLOOKUP(D4893,Analytique_compte!$A$3:$S$4,2,FALSE)</f>
        <v>19</v>
      </c>
      <c r="F4893" s="90" t="str">
        <f t="shared" si="509"/>
        <v>Analytique_compte_PCC36_hors_champs</v>
      </c>
      <c r="G4893" s="154">
        <f t="shared" si="497"/>
        <v>0</v>
      </c>
    </row>
    <row r="4894" spans="1:7" ht="26.4" x14ac:dyDescent="0.25">
      <c r="A4894" s="153" t="str">
        <f>+Identification!$C$4</f>
        <v>100000001</v>
      </c>
      <c r="B4894" s="153" t="s">
        <v>356</v>
      </c>
      <c r="C4894" s="11" t="s">
        <v>207</v>
      </c>
      <c r="D4894" s="89" t="str">
        <f t="shared" si="508"/>
        <v>hors_champs</v>
      </c>
      <c r="E4894" s="90">
        <f>HLOOKUP(D4894,Analytique_compte!$A$3:$S$4,2,FALSE)</f>
        <v>19</v>
      </c>
      <c r="F4894" s="90" t="str">
        <f t="shared" si="509"/>
        <v>Analytique_compte_PCC37_hors_champs</v>
      </c>
      <c r="G4894" s="154">
        <f t="shared" si="497"/>
        <v>0</v>
      </c>
    </row>
    <row r="4895" spans="1:7" ht="26.4" x14ac:dyDescent="0.25">
      <c r="A4895" s="153" t="str">
        <f>+Identification!$C$4</f>
        <v>100000001</v>
      </c>
      <c r="B4895" s="153" t="s">
        <v>356</v>
      </c>
      <c r="C4895" s="11" t="s">
        <v>208</v>
      </c>
      <c r="D4895" s="89" t="str">
        <f t="shared" si="508"/>
        <v>hors_champs</v>
      </c>
      <c r="E4895" s="90">
        <f>HLOOKUP(D4895,Analytique_compte!$A$3:$S$4,2,FALSE)</f>
        <v>19</v>
      </c>
      <c r="F4895" s="90" t="str">
        <f t="shared" si="509"/>
        <v>Analytique_compte_PCC38_hors_champs</v>
      </c>
      <c r="G4895" s="154">
        <f t="shared" si="497"/>
        <v>0</v>
      </c>
    </row>
    <row r="4896" spans="1:7" ht="26.4" x14ac:dyDescent="0.25">
      <c r="A4896" s="153" t="str">
        <f>+Identification!$C$4</f>
        <v>100000001</v>
      </c>
      <c r="B4896" s="153" t="s">
        <v>356</v>
      </c>
      <c r="C4896" s="11" t="s">
        <v>209</v>
      </c>
      <c r="D4896" s="89" t="str">
        <f t="shared" si="508"/>
        <v>hors_champs</v>
      </c>
      <c r="E4896" s="90">
        <f>HLOOKUP(D4896,Analytique_compte!$A$3:$S$4,2,FALSE)</f>
        <v>19</v>
      </c>
      <c r="F4896" s="90" t="str">
        <f t="shared" si="509"/>
        <v>Analytique_compte_PCC39_hors_champs</v>
      </c>
      <c r="G4896" s="154">
        <f t="shared" si="497"/>
        <v>0</v>
      </c>
    </row>
    <row r="4897" spans="1:7" ht="26.4" x14ac:dyDescent="0.25">
      <c r="A4897" s="153" t="str">
        <f>+Identification!$C$4</f>
        <v>100000001</v>
      </c>
      <c r="B4897" s="153" t="s">
        <v>356</v>
      </c>
      <c r="C4897" s="11" t="s">
        <v>210</v>
      </c>
      <c r="D4897" s="89" t="str">
        <f t="shared" si="508"/>
        <v>hors_champs</v>
      </c>
      <c r="E4897" s="90">
        <f>HLOOKUP(D4897,Analytique_compte!$A$3:$S$4,2,FALSE)</f>
        <v>19</v>
      </c>
      <c r="F4897" s="90" t="str">
        <f t="shared" si="509"/>
        <v>Analytique_compte_PCC40_hors_champs</v>
      </c>
      <c r="G4897" s="154">
        <f t="shared" si="497"/>
        <v>0</v>
      </c>
    </row>
    <row r="4898" spans="1:7" ht="26.4" x14ac:dyDescent="0.25">
      <c r="A4898" s="153" t="str">
        <f>+Identification!$C$4</f>
        <v>100000001</v>
      </c>
      <c r="B4898" s="153" t="s">
        <v>356</v>
      </c>
      <c r="C4898" s="11" t="s">
        <v>211</v>
      </c>
      <c r="D4898" s="89" t="str">
        <f t="shared" si="508"/>
        <v>hors_champs</v>
      </c>
      <c r="E4898" s="90">
        <f>HLOOKUP(D4898,Analytique_compte!$A$3:$S$4,2,FALSE)</f>
        <v>19</v>
      </c>
      <c r="F4898" s="90" t="str">
        <f t="shared" si="509"/>
        <v>Analytique_compte_PCC41_hors_champs</v>
      </c>
      <c r="G4898" s="154">
        <f t="shared" si="497"/>
        <v>0</v>
      </c>
    </row>
    <row r="4899" spans="1:7" ht="26.4" x14ac:dyDescent="0.25">
      <c r="A4899" s="153" t="str">
        <f>+Identification!$C$4</f>
        <v>100000001</v>
      </c>
      <c r="B4899" s="153" t="s">
        <v>356</v>
      </c>
      <c r="C4899" s="11" t="s">
        <v>212</v>
      </c>
      <c r="D4899" s="89" t="str">
        <f t="shared" si="508"/>
        <v>hors_champs</v>
      </c>
      <c r="E4899" s="90">
        <f>HLOOKUP(D4899,Analytique_compte!$A$3:$S$4,2,FALSE)</f>
        <v>19</v>
      </c>
      <c r="F4899" s="90" t="str">
        <f t="shared" si="509"/>
        <v>Analytique_compte_PCC42_hors_champs</v>
      </c>
      <c r="G4899" s="154">
        <f t="shared" si="497"/>
        <v>0</v>
      </c>
    </row>
    <row r="4900" spans="1:7" ht="26.4" x14ac:dyDescent="0.25">
      <c r="A4900" s="153" t="str">
        <f>+Identification!$C$4</f>
        <v>100000001</v>
      </c>
      <c r="B4900" s="153" t="s">
        <v>356</v>
      </c>
      <c r="C4900" s="11" t="s">
        <v>213</v>
      </c>
      <c r="D4900" s="89" t="str">
        <f t="shared" si="508"/>
        <v>hors_champs</v>
      </c>
      <c r="E4900" s="90">
        <f>HLOOKUP(D4900,Analytique_compte!$A$3:$S$4,2,FALSE)</f>
        <v>19</v>
      </c>
      <c r="F4900" s="90" t="str">
        <f t="shared" si="509"/>
        <v>Analytique_compte_PCC43_hors_champs</v>
      </c>
      <c r="G4900" s="154">
        <f t="shared" ref="G4900:G4979" si="510">VLOOKUP(C4900,ana_compte,E4900,FALSE)</f>
        <v>0</v>
      </c>
    </row>
    <row r="4901" spans="1:7" ht="26.4" x14ac:dyDescent="0.25">
      <c r="A4901" s="153" t="str">
        <f>+Identification!$C$4</f>
        <v>100000001</v>
      </c>
      <c r="B4901" s="153" t="s">
        <v>356</v>
      </c>
      <c r="C4901" s="11" t="s">
        <v>214</v>
      </c>
      <c r="D4901" s="89" t="str">
        <f t="shared" si="508"/>
        <v>hors_champs</v>
      </c>
      <c r="E4901" s="90">
        <f>HLOOKUP(D4901,Analytique_compte!$A$3:$S$4,2,FALSE)</f>
        <v>19</v>
      </c>
      <c r="F4901" s="90" t="str">
        <f t="shared" si="509"/>
        <v>Analytique_compte_PCC44_hors_champs</v>
      </c>
      <c r="G4901" s="154">
        <f t="shared" si="510"/>
        <v>0</v>
      </c>
    </row>
    <row r="4902" spans="1:7" ht="26.4" x14ac:dyDescent="0.25">
      <c r="A4902" s="153" t="str">
        <f>+Identification!$C$4</f>
        <v>100000001</v>
      </c>
      <c r="B4902" s="153" t="s">
        <v>356</v>
      </c>
      <c r="C4902" s="11" t="s">
        <v>215</v>
      </c>
      <c r="D4902" s="89" t="str">
        <f t="shared" si="508"/>
        <v>hors_champs</v>
      </c>
      <c r="E4902" s="90">
        <f>HLOOKUP(D4902,Analytique_compte!$A$3:$S$4,2,FALSE)</f>
        <v>19</v>
      </c>
      <c r="F4902" s="90" t="str">
        <f t="shared" si="509"/>
        <v>Analytique_compte_PCC45_hors_champs</v>
      </c>
      <c r="G4902" s="154">
        <f t="shared" si="510"/>
        <v>0</v>
      </c>
    </row>
    <row r="4903" spans="1:7" ht="26.4" x14ac:dyDescent="0.25">
      <c r="A4903" s="153" t="str">
        <f>+Identification!$C$4</f>
        <v>100000001</v>
      </c>
      <c r="B4903" s="153" t="s">
        <v>356</v>
      </c>
      <c r="C4903" s="11" t="s">
        <v>216</v>
      </c>
      <c r="D4903" s="89" t="str">
        <f t="shared" si="508"/>
        <v>hors_champs</v>
      </c>
      <c r="E4903" s="90">
        <f>HLOOKUP(D4903,Analytique_compte!$A$3:$S$4,2,FALSE)</f>
        <v>19</v>
      </c>
      <c r="F4903" s="90" t="str">
        <f t="shared" si="509"/>
        <v>Analytique_compte_PCC46_hors_champs</v>
      </c>
      <c r="G4903" s="154">
        <f t="shared" si="510"/>
        <v>0</v>
      </c>
    </row>
    <row r="4904" spans="1:7" ht="26.4" x14ac:dyDescent="0.25">
      <c r="A4904" s="153" t="str">
        <f>+Identification!$C$4</f>
        <v>100000001</v>
      </c>
      <c r="B4904" s="153" t="s">
        <v>356</v>
      </c>
      <c r="C4904" s="11" t="s">
        <v>217</v>
      </c>
      <c r="D4904" s="89" t="str">
        <f t="shared" si="508"/>
        <v>hors_champs</v>
      </c>
      <c r="E4904" s="90">
        <f>HLOOKUP(D4904,Analytique_compte!$A$3:$S$4,2,FALSE)</f>
        <v>19</v>
      </c>
      <c r="F4904" s="90" t="str">
        <f t="shared" si="509"/>
        <v>Analytique_compte_PCC47_hors_champs</v>
      </c>
      <c r="G4904" s="154">
        <f t="shared" si="510"/>
        <v>0</v>
      </c>
    </row>
    <row r="4905" spans="1:7" ht="26.4" x14ac:dyDescent="0.25">
      <c r="A4905" s="153" t="str">
        <f>+Identification!$C$4</f>
        <v>100000001</v>
      </c>
      <c r="B4905" s="153" t="s">
        <v>356</v>
      </c>
      <c r="C4905" s="11" t="s">
        <v>218</v>
      </c>
      <c r="D4905" s="89" t="str">
        <f t="shared" si="508"/>
        <v>hors_champs</v>
      </c>
      <c r="E4905" s="90">
        <f>HLOOKUP(D4905,Analytique_compte!$A$3:$S$4,2,FALSE)</f>
        <v>19</v>
      </c>
      <c r="F4905" s="90" t="str">
        <f t="shared" si="509"/>
        <v>Analytique_compte_PCC48_hors_champs</v>
      </c>
      <c r="G4905" s="154">
        <f t="shared" si="510"/>
        <v>0</v>
      </c>
    </row>
    <row r="4906" spans="1:7" ht="26.4" x14ac:dyDescent="0.25">
      <c r="A4906" s="153" t="str">
        <f>+Identification!$C$4</f>
        <v>100000001</v>
      </c>
      <c r="B4906" s="153" t="s">
        <v>356</v>
      </c>
      <c r="C4906" s="11" t="s">
        <v>219</v>
      </c>
      <c r="D4906" s="89" t="str">
        <f t="shared" si="508"/>
        <v>hors_champs</v>
      </c>
      <c r="E4906" s="90">
        <f>HLOOKUP(D4906,Analytique_compte!$A$3:$S$4,2,FALSE)</f>
        <v>19</v>
      </c>
      <c r="F4906" s="90" t="str">
        <f t="shared" si="509"/>
        <v>Analytique_compte_PCC49_hors_champs</v>
      </c>
      <c r="G4906" s="154">
        <f t="shared" si="510"/>
        <v>0</v>
      </c>
    </row>
    <row r="4907" spans="1:7" ht="26.4" x14ac:dyDescent="0.25">
      <c r="A4907" s="153" t="str">
        <f>+Identification!$C$4</f>
        <v>100000001</v>
      </c>
      <c r="B4907" s="153" t="s">
        <v>356</v>
      </c>
      <c r="C4907" s="11" t="s">
        <v>220</v>
      </c>
      <c r="D4907" s="89" t="str">
        <f t="shared" si="508"/>
        <v>hors_champs</v>
      </c>
      <c r="E4907" s="90">
        <f>HLOOKUP(D4907,Analytique_compte!$A$3:$S$4,2,FALSE)</f>
        <v>19</v>
      </c>
      <c r="F4907" s="90" t="str">
        <f t="shared" si="509"/>
        <v>Analytique_compte_PCC50_hors_champs</v>
      </c>
      <c r="G4907" s="154">
        <f t="shared" si="510"/>
        <v>0</v>
      </c>
    </row>
    <row r="4908" spans="1:7" ht="26.4" x14ac:dyDescent="0.25">
      <c r="A4908" s="153" t="str">
        <f>+Identification!$C$4</f>
        <v>100000001</v>
      </c>
      <c r="B4908" s="153" t="s">
        <v>356</v>
      </c>
      <c r="C4908" s="11" t="s">
        <v>221</v>
      </c>
      <c r="D4908" s="89" t="str">
        <f t="shared" si="508"/>
        <v>hors_champs</v>
      </c>
      <c r="E4908" s="90">
        <f>HLOOKUP(D4908,Analytique_compte!$A$3:$S$4,2,FALSE)</f>
        <v>19</v>
      </c>
      <c r="F4908" s="90" t="str">
        <f t="shared" si="509"/>
        <v>Analytique_compte_PCC51_hors_champs</v>
      </c>
      <c r="G4908" s="154">
        <f t="shared" si="510"/>
        <v>0</v>
      </c>
    </row>
    <row r="4909" spans="1:7" ht="26.4" x14ac:dyDescent="0.25">
      <c r="A4909" s="153" t="str">
        <f>+Identification!$C$4</f>
        <v>100000001</v>
      </c>
      <c r="B4909" s="153" t="s">
        <v>356</v>
      </c>
      <c r="C4909" s="11" t="s">
        <v>222</v>
      </c>
      <c r="D4909" s="89" t="str">
        <f t="shared" si="508"/>
        <v>hors_champs</v>
      </c>
      <c r="E4909" s="90">
        <f>HLOOKUP(D4909,Analytique_compte!$A$3:$S$4,2,FALSE)</f>
        <v>19</v>
      </c>
      <c r="F4909" s="90" t="str">
        <f t="shared" si="509"/>
        <v>Analytique_compte_PCC52_hors_champs</v>
      </c>
      <c r="G4909" s="154">
        <f t="shared" si="510"/>
        <v>0</v>
      </c>
    </row>
    <row r="4910" spans="1:7" ht="26.4" x14ac:dyDescent="0.25">
      <c r="A4910" s="153" t="str">
        <f>+Identification!$C$4</f>
        <v>100000001</v>
      </c>
      <c r="B4910" s="153" t="s">
        <v>356</v>
      </c>
      <c r="C4910" s="11" t="s">
        <v>223</v>
      </c>
      <c r="D4910" s="89" t="str">
        <f t="shared" si="508"/>
        <v>hors_champs</v>
      </c>
      <c r="E4910" s="90">
        <f>HLOOKUP(D4910,Analytique_compte!$A$3:$S$4,2,FALSE)</f>
        <v>19</v>
      </c>
      <c r="F4910" s="90" t="str">
        <f t="shared" si="509"/>
        <v>Analytique_compte_PCC53_hors_champs</v>
      </c>
      <c r="G4910" s="154">
        <f t="shared" si="510"/>
        <v>0</v>
      </c>
    </row>
    <row r="4911" spans="1:7" ht="26.4" x14ac:dyDescent="0.25">
      <c r="A4911" s="153" t="str">
        <f>+Identification!$C$4</f>
        <v>100000001</v>
      </c>
      <c r="B4911" s="153" t="s">
        <v>356</v>
      </c>
      <c r="C4911" s="11" t="s">
        <v>224</v>
      </c>
      <c r="D4911" s="89" t="str">
        <f t="shared" si="508"/>
        <v>hors_champs</v>
      </c>
      <c r="E4911" s="90">
        <f>HLOOKUP(D4911,Analytique_compte!$A$3:$S$4,2,FALSE)</f>
        <v>19</v>
      </c>
      <c r="F4911" s="90" t="str">
        <f t="shared" si="509"/>
        <v>Analytique_compte_PCC54_hors_champs</v>
      </c>
      <c r="G4911" s="154">
        <f t="shared" si="510"/>
        <v>0</v>
      </c>
    </row>
    <row r="4912" spans="1:7" ht="26.4" x14ac:dyDescent="0.25">
      <c r="A4912" s="153" t="str">
        <f>+Identification!$C$4</f>
        <v>100000001</v>
      </c>
      <c r="B4912" s="153" t="s">
        <v>356</v>
      </c>
      <c r="C4912" s="11" t="s">
        <v>225</v>
      </c>
      <c r="D4912" s="89" t="str">
        <f t="shared" si="508"/>
        <v>hors_champs</v>
      </c>
      <c r="E4912" s="90">
        <f>HLOOKUP(D4912,Analytique_compte!$A$3:$S$4,2,FALSE)</f>
        <v>19</v>
      </c>
      <c r="F4912" s="90" t="str">
        <f t="shared" si="509"/>
        <v>Analytique_compte_PCC55_hors_champs</v>
      </c>
      <c r="G4912" s="154">
        <f t="shared" si="510"/>
        <v>0</v>
      </c>
    </row>
    <row r="4913" spans="1:7" ht="26.4" x14ac:dyDescent="0.25">
      <c r="A4913" s="153" t="str">
        <f>+Identification!$C$4</f>
        <v>100000001</v>
      </c>
      <c r="B4913" s="153" t="s">
        <v>356</v>
      </c>
      <c r="C4913" s="11" t="s">
        <v>226</v>
      </c>
      <c r="D4913" s="89" t="str">
        <f t="shared" si="508"/>
        <v>hors_champs</v>
      </c>
      <c r="E4913" s="90">
        <f>HLOOKUP(D4913,Analytique_compte!$A$3:$S$4,2,FALSE)</f>
        <v>19</v>
      </c>
      <c r="F4913" s="90" t="str">
        <f t="shared" si="509"/>
        <v>Analytique_compte_PCC56_hors_champs</v>
      </c>
      <c r="G4913" s="154">
        <f t="shared" si="510"/>
        <v>0</v>
      </c>
    </row>
    <row r="4914" spans="1:7" ht="26.4" x14ac:dyDescent="0.25">
      <c r="A4914" s="153" t="str">
        <f>+Identification!$C$4</f>
        <v>100000001</v>
      </c>
      <c r="B4914" s="153" t="s">
        <v>356</v>
      </c>
      <c r="C4914" s="11" t="s">
        <v>227</v>
      </c>
      <c r="D4914" s="89" t="str">
        <f t="shared" si="508"/>
        <v>hors_champs</v>
      </c>
      <c r="E4914" s="90">
        <f>HLOOKUP(D4914,Analytique_compte!$A$3:$S$4,2,FALSE)</f>
        <v>19</v>
      </c>
      <c r="F4914" s="90" t="str">
        <f t="shared" si="509"/>
        <v>Analytique_compte_PCC57_hors_champs</v>
      </c>
      <c r="G4914" s="154">
        <f t="shared" si="510"/>
        <v>0</v>
      </c>
    </row>
    <row r="4915" spans="1:7" ht="26.4" x14ac:dyDescent="0.25">
      <c r="A4915" s="153" t="str">
        <f>+Identification!$C$4</f>
        <v>100000001</v>
      </c>
      <c r="B4915" s="153" t="s">
        <v>356</v>
      </c>
      <c r="C4915" s="11" t="s">
        <v>228</v>
      </c>
      <c r="D4915" s="89" t="str">
        <f t="shared" si="508"/>
        <v>hors_champs</v>
      </c>
      <c r="E4915" s="90">
        <f>HLOOKUP(D4915,Analytique_compte!$A$3:$S$4,2,FALSE)</f>
        <v>19</v>
      </c>
      <c r="F4915" s="90" t="str">
        <f t="shared" si="509"/>
        <v>Analytique_compte_PCC58_hors_champs</v>
      </c>
      <c r="G4915" s="154">
        <f t="shared" si="510"/>
        <v>0</v>
      </c>
    </row>
    <row r="4916" spans="1:7" ht="26.4" x14ac:dyDescent="0.25">
      <c r="A4916" s="153" t="str">
        <f>+Identification!$C$4</f>
        <v>100000001</v>
      </c>
      <c r="B4916" s="153" t="s">
        <v>356</v>
      </c>
      <c r="C4916" s="11" t="s">
        <v>229</v>
      </c>
      <c r="D4916" s="89" t="str">
        <f t="shared" si="508"/>
        <v>hors_champs</v>
      </c>
      <c r="E4916" s="90">
        <f>HLOOKUP(D4916,Analytique_compte!$A$3:$S$4,2,FALSE)</f>
        <v>19</v>
      </c>
      <c r="F4916" s="90" t="str">
        <f t="shared" si="509"/>
        <v>Analytique_compte_PCC59_hors_champs</v>
      </c>
      <c r="G4916" s="154">
        <f t="shared" si="510"/>
        <v>0</v>
      </c>
    </row>
    <row r="4917" spans="1:7" ht="26.4" x14ac:dyDescent="0.25">
      <c r="A4917" s="153" t="str">
        <f>+Identification!$C$4</f>
        <v>100000001</v>
      </c>
      <c r="B4917" s="153" t="s">
        <v>356</v>
      </c>
      <c r="C4917" s="11" t="s">
        <v>230</v>
      </c>
      <c r="D4917" s="89" t="str">
        <f t="shared" si="508"/>
        <v>hors_champs</v>
      </c>
      <c r="E4917" s="90">
        <f>HLOOKUP(D4917,Analytique_compte!$A$3:$S$4,2,FALSE)</f>
        <v>19</v>
      </c>
      <c r="F4917" s="90" t="str">
        <f t="shared" si="509"/>
        <v>Analytique_compte_PCC60_hors_champs</v>
      </c>
      <c r="G4917" s="154">
        <f t="shared" si="510"/>
        <v>0</v>
      </c>
    </row>
    <row r="4918" spans="1:7" ht="26.4" x14ac:dyDescent="0.25">
      <c r="A4918" s="153" t="str">
        <f>+Identification!$C$4</f>
        <v>100000001</v>
      </c>
      <c r="B4918" s="153" t="s">
        <v>356</v>
      </c>
      <c r="C4918" s="11" t="s">
        <v>231</v>
      </c>
      <c r="D4918" s="89" t="str">
        <f t="shared" si="508"/>
        <v>hors_champs</v>
      </c>
      <c r="E4918" s="90">
        <f>HLOOKUP(D4918,Analytique_compte!$A$3:$S$4,2,FALSE)</f>
        <v>19</v>
      </c>
      <c r="F4918" s="90" t="str">
        <f t="shared" si="509"/>
        <v>Analytique_compte_PCC61_hors_champs</v>
      </c>
      <c r="G4918" s="154">
        <f t="shared" si="510"/>
        <v>0</v>
      </c>
    </row>
    <row r="4919" spans="1:7" ht="26.4" x14ac:dyDescent="0.25">
      <c r="A4919" s="153" t="str">
        <f>+Identification!$C$4</f>
        <v>100000001</v>
      </c>
      <c r="B4919" s="153" t="s">
        <v>356</v>
      </c>
      <c r="C4919" s="11" t="s">
        <v>232</v>
      </c>
      <c r="D4919" s="89" t="str">
        <f t="shared" si="508"/>
        <v>hors_champs</v>
      </c>
      <c r="E4919" s="90">
        <f>HLOOKUP(D4919,Analytique_compte!$A$3:$S$4,2,FALSE)</f>
        <v>19</v>
      </c>
      <c r="F4919" s="90" t="str">
        <f t="shared" si="509"/>
        <v>Analytique_compte_PCC62_hors_champs</v>
      </c>
      <c r="G4919" s="154">
        <f t="shared" si="510"/>
        <v>0</v>
      </c>
    </row>
    <row r="4920" spans="1:7" ht="26.4" x14ac:dyDescent="0.25">
      <c r="A4920" s="153" t="str">
        <f>+Identification!$C$4</f>
        <v>100000001</v>
      </c>
      <c r="B4920" s="153" t="s">
        <v>356</v>
      </c>
      <c r="C4920" s="11" t="s">
        <v>233</v>
      </c>
      <c r="D4920" s="89" t="str">
        <f t="shared" si="508"/>
        <v>hors_champs</v>
      </c>
      <c r="E4920" s="90">
        <f>HLOOKUP(D4920,Analytique_compte!$A$3:$S$4,2,FALSE)</f>
        <v>19</v>
      </c>
      <c r="F4920" s="90" t="str">
        <f t="shared" si="509"/>
        <v>Analytique_compte_PCC63_hors_champs</v>
      </c>
      <c r="G4920" s="154">
        <f t="shared" si="510"/>
        <v>0</v>
      </c>
    </row>
    <row r="4921" spans="1:7" ht="26.4" x14ac:dyDescent="0.25">
      <c r="A4921" s="153" t="str">
        <f>+Identification!$C$4</f>
        <v>100000001</v>
      </c>
      <c r="B4921" s="153" t="s">
        <v>356</v>
      </c>
      <c r="C4921" s="11" t="s">
        <v>234</v>
      </c>
      <c r="D4921" s="89" t="str">
        <f t="shared" si="508"/>
        <v>hors_champs</v>
      </c>
      <c r="E4921" s="90">
        <f>HLOOKUP(D4921,Analytique_compte!$A$3:$S$4,2,FALSE)</f>
        <v>19</v>
      </c>
      <c r="F4921" s="90" t="str">
        <f t="shared" si="509"/>
        <v>Analytique_compte_PCC64_hors_champs</v>
      </c>
      <c r="G4921" s="154">
        <f t="shared" si="510"/>
        <v>0</v>
      </c>
    </row>
    <row r="4922" spans="1:7" ht="26.4" x14ac:dyDescent="0.25">
      <c r="A4922" s="153" t="str">
        <f>+Identification!$C$4</f>
        <v>100000001</v>
      </c>
      <c r="B4922" s="153" t="s">
        <v>356</v>
      </c>
      <c r="C4922" s="11" t="s">
        <v>235</v>
      </c>
      <c r="D4922" s="89" t="str">
        <f t="shared" si="508"/>
        <v>hors_champs</v>
      </c>
      <c r="E4922" s="90">
        <f>HLOOKUP(D4922,Analytique_compte!$A$3:$S$4,2,FALSE)</f>
        <v>19</v>
      </c>
      <c r="F4922" s="90" t="str">
        <f t="shared" si="509"/>
        <v>Analytique_compte_PCC65_hors_champs</v>
      </c>
      <c r="G4922" s="154">
        <f t="shared" si="510"/>
        <v>0</v>
      </c>
    </row>
    <row r="4923" spans="1:7" ht="26.4" x14ac:dyDescent="0.25">
      <c r="A4923" s="153" t="str">
        <f>+Identification!$C$4</f>
        <v>100000001</v>
      </c>
      <c r="B4923" s="153" t="s">
        <v>356</v>
      </c>
      <c r="C4923" s="11" t="s">
        <v>236</v>
      </c>
      <c r="D4923" s="89" t="str">
        <f t="shared" si="508"/>
        <v>hors_champs</v>
      </c>
      <c r="E4923" s="90">
        <f>HLOOKUP(D4923,Analytique_compte!$A$3:$S$4,2,FALSE)</f>
        <v>19</v>
      </c>
      <c r="F4923" s="90" t="str">
        <f t="shared" si="509"/>
        <v>Analytique_compte_PCC66_hors_champs</v>
      </c>
      <c r="G4923" s="154">
        <f t="shared" si="510"/>
        <v>0</v>
      </c>
    </row>
    <row r="4924" spans="1:7" ht="26.4" x14ac:dyDescent="0.25">
      <c r="A4924" s="153" t="str">
        <f>+Identification!$C$4</f>
        <v>100000001</v>
      </c>
      <c r="B4924" s="153" t="s">
        <v>356</v>
      </c>
      <c r="C4924" s="11" t="s">
        <v>237</v>
      </c>
      <c r="D4924" s="89" t="str">
        <f t="shared" ref="D4924:D5003" si="511">+D4923</f>
        <v>hors_champs</v>
      </c>
      <c r="E4924" s="90">
        <f>HLOOKUP(D4924,Analytique_compte!$A$3:$S$4,2,FALSE)</f>
        <v>19</v>
      </c>
      <c r="F4924" s="90" t="str">
        <f t="shared" si="509"/>
        <v>Analytique_compte_PCC67_hors_champs</v>
      </c>
      <c r="G4924" s="154">
        <f t="shared" si="510"/>
        <v>0</v>
      </c>
    </row>
    <row r="4925" spans="1:7" ht="26.4" x14ac:dyDescent="0.25">
      <c r="A4925" s="153" t="str">
        <f>+Identification!$C$4</f>
        <v>100000001</v>
      </c>
      <c r="B4925" s="153" t="s">
        <v>356</v>
      </c>
      <c r="C4925" s="11" t="s">
        <v>238</v>
      </c>
      <c r="D4925" s="89" t="str">
        <f t="shared" si="511"/>
        <v>hors_champs</v>
      </c>
      <c r="E4925" s="90">
        <f>HLOOKUP(D4925,Analytique_compte!$A$3:$S$4,2,FALSE)</f>
        <v>19</v>
      </c>
      <c r="F4925" s="90" t="str">
        <f t="shared" si="509"/>
        <v>Analytique_compte_PCC68_hors_champs</v>
      </c>
      <c r="G4925" s="154">
        <f t="shared" si="510"/>
        <v>0</v>
      </c>
    </row>
    <row r="4926" spans="1:7" ht="26.4" x14ac:dyDescent="0.25">
      <c r="A4926" s="153" t="str">
        <f>+Identification!$C$4</f>
        <v>100000001</v>
      </c>
      <c r="B4926" s="153" t="s">
        <v>356</v>
      </c>
      <c r="C4926" s="11" t="s">
        <v>239</v>
      </c>
      <c r="D4926" s="89" t="str">
        <f t="shared" si="511"/>
        <v>hors_champs</v>
      </c>
      <c r="E4926" s="90">
        <f>HLOOKUP(D4926,Analytique_compte!$A$3:$S$4,2,FALSE)</f>
        <v>19</v>
      </c>
      <c r="F4926" s="90" t="str">
        <f t="shared" si="509"/>
        <v>Analytique_compte_PCC69_hors_champs</v>
      </c>
      <c r="G4926" s="154">
        <f t="shared" si="510"/>
        <v>0</v>
      </c>
    </row>
    <row r="4927" spans="1:7" ht="26.4" x14ac:dyDescent="0.25">
      <c r="A4927" s="153" t="str">
        <f>+Identification!$C$4</f>
        <v>100000001</v>
      </c>
      <c r="B4927" s="153" t="s">
        <v>356</v>
      </c>
      <c r="C4927" s="11" t="s">
        <v>240</v>
      </c>
      <c r="D4927" s="89" t="str">
        <f t="shared" si="511"/>
        <v>hors_champs</v>
      </c>
      <c r="E4927" s="90">
        <f>HLOOKUP(D4927,Analytique_compte!$A$3:$S$4,2,FALSE)</f>
        <v>19</v>
      </c>
      <c r="F4927" s="90" t="str">
        <f t="shared" si="509"/>
        <v>Analytique_compte_PCC70_hors_champs</v>
      </c>
      <c r="G4927" s="154">
        <f t="shared" si="510"/>
        <v>0</v>
      </c>
    </row>
    <row r="4928" spans="1:7" ht="26.4" x14ac:dyDescent="0.25">
      <c r="A4928" s="153" t="str">
        <f>+Identification!$C$4</f>
        <v>100000001</v>
      </c>
      <c r="B4928" s="153" t="s">
        <v>356</v>
      </c>
      <c r="C4928" s="11" t="s">
        <v>241</v>
      </c>
      <c r="D4928" s="89" t="str">
        <f t="shared" si="511"/>
        <v>hors_champs</v>
      </c>
      <c r="E4928" s="90">
        <f>HLOOKUP(D4928,Analytique_compte!$A$3:$S$4,2,FALSE)</f>
        <v>19</v>
      </c>
      <c r="F4928" s="90" t="str">
        <f t="shared" si="509"/>
        <v>Analytique_compte_PCC71_hors_champs</v>
      </c>
      <c r="G4928" s="154">
        <f t="shared" si="510"/>
        <v>0</v>
      </c>
    </row>
    <row r="4929" spans="1:7" ht="26.4" x14ac:dyDescent="0.25">
      <c r="A4929" s="153" t="str">
        <f>+Identification!$C$4</f>
        <v>100000001</v>
      </c>
      <c r="B4929" s="153" t="s">
        <v>356</v>
      </c>
      <c r="C4929" s="11" t="s">
        <v>242</v>
      </c>
      <c r="D4929" s="89" t="str">
        <f t="shared" si="511"/>
        <v>hors_champs</v>
      </c>
      <c r="E4929" s="90">
        <f>HLOOKUP(D4929,Analytique_compte!$A$3:$S$4,2,FALSE)</f>
        <v>19</v>
      </c>
      <c r="F4929" s="90" t="str">
        <f t="shared" si="509"/>
        <v>Analytique_compte_PCC72_hors_champs</v>
      </c>
      <c r="G4929" s="154">
        <f t="shared" si="510"/>
        <v>0</v>
      </c>
    </row>
    <row r="4930" spans="1:7" ht="26.4" x14ac:dyDescent="0.25">
      <c r="A4930" s="153" t="str">
        <f>+Identification!$C$4</f>
        <v>100000001</v>
      </c>
      <c r="B4930" s="153" t="s">
        <v>356</v>
      </c>
      <c r="C4930" s="11" t="s">
        <v>243</v>
      </c>
      <c r="D4930" s="89" t="str">
        <f t="shared" si="511"/>
        <v>hors_champs</v>
      </c>
      <c r="E4930" s="90">
        <f>HLOOKUP(D4930,Analytique_compte!$A$3:$S$4,2,FALSE)</f>
        <v>19</v>
      </c>
      <c r="F4930" s="90" t="str">
        <f t="shared" si="509"/>
        <v>Analytique_compte_PCC73_hors_champs</v>
      </c>
      <c r="G4930" s="154">
        <f t="shared" si="510"/>
        <v>0</v>
      </c>
    </row>
    <row r="4931" spans="1:7" ht="26.4" x14ac:dyDescent="0.25">
      <c r="A4931" s="153" t="str">
        <f>+Identification!$C$4</f>
        <v>100000001</v>
      </c>
      <c r="B4931" s="153" t="s">
        <v>356</v>
      </c>
      <c r="C4931" s="11" t="s">
        <v>244</v>
      </c>
      <c r="D4931" s="89" t="str">
        <f t="shared" si="511"/>
        <v>hors_champs</v>
      </c>
      <c r="E4931" s="90">
        <f>HLOOKUP(D4931,Analytique_compte!$A$3:$S$4,2,FALSE)</f>
        <v>19</v>
      </c>
      <c r="F4931" s="90" t="str">
        <f t="shared" si="509"/>
        <v>Analytique_compte_PCC74_hors_champs</v>
      </c>
      <c r="G4931" s="154">
        <f t="shared" si="510"/>
        <v>0</v>
      </c>
    </row>
    <row r="4932" spans="1:7" ht="26.4" x14ac:dyDescent="0.25">
      <c r="A4932" s="153" t="str">
        <f>+Identification!$C$4</f>
        <v>100000001</v>
      </c>
      <c r="B4932" s="153" t="s">
        <v>356</v>
      </c>
      <c r="C4932" s="11" t="s">
        <v>245</v>
      </c>
      <c r="D4932" s="89" t="str">
        <f t="shared" si="511"/>
        <v>hors_champs</v>
      </c>
      <c r="E4932" s="90">
        <f>HLOOKUP(D4932,Analytique_compte!$A$3:$S$4,2,FALSE)</f>
        <v>19</v>
      </c>
      <c r="F4932" s="90" t="str">
        <f t="shared" si="509"/>
        <v>Analytique_compte_PCC75_hors_champs</v>
      </c>
      <c r="G4932" s="154">
        <f t="shared" si="510"/>
        <v>0</v>
      </c>
    </row>
    <row r="4933" spans="1:7" ht="26.4" x14ac:dyDescent="0.25">
      <c r="A4933" s="153" t="str">
        <f>+Identification!$C$4</f>
        <v>100000001</v>
      </c>
      <c r="B4933" s="153" t="s">
        <v>356</v>
      </c>
      <c r="C4933" s="11" t="s">
        <v>246</v>
      </c>
      <c r="D4933" s="89" t="str">
        <f t="shared" si="511"/>
        <v>hors_champs</v>
      </c>
      <c r="E4933" s="90">
        <f>HLOOKUP(D4933,Analytique_compte!$A$3:$S$4,2,FALSE)</f>
        <v>19</v>
      </c>
      <c r="F4933" s="90" t="str">
        <f t="shared" si="509"/>
        <v>Analytique_compte_PCC76_hors_champs</v>
      </c>
      <c r="G4933" s="154">
        <f t="shared" si="510"/>
        <v>0</v>
      </c>
    </row>
    <row r="4934" spans="1:7" ht="26.4" x14ac:dyDescent="0.25">
      <c r="A4934" s="153" t="str">
        <f>+Identification!$C$4</f>
        <v>100000001</v>
      </c>
      <c r="B4934" s="153" t="s">
        <v>356</v>
      </c>
      <c r="C4934" s="11" t="s">
        <v>247</v>
      </c>
      <c r="D4934" s="89" t="str">
        <f t="shared" si="511"/>
        <v>hors_champs</v>
      </c>
      <c r="E4934" s="90">
        <f>HLOOKUP(D4934,Analytique_compte!$A$3:$S$4,2,FALSE)</f>
        <v>19</v>
      </c>
      <c r="F4934" s="90" t="str">
        <f t="shared" si="509"/>
        <v>Analytique_compte_PCC77_hors_champs</v>
      </c>
      <c r="G4934" s="154">
        <f t="shared" si="510"/>
        <v>0</v>
      </c>
    </row>
    <row r="4935" spans="1:7" ht="26.4" x14ac:dyDescent="0.25">
      <c r="A4935" s="153" t="str">
        <f>+Identification!$C$4</f>
        <v>100000001</v>
      </c>
      <c r="B4935" s="153" t="s">
        <v>356</v>
      </c>
      <c r="C4935" s="11" t="s">
        <v>248</v>
      </c>
      <c r="D4935" s="89" t="str">
        <f t="shared" si="511"/>
        <v>hors_champs</v>
      </c>
      <c r="E4935" s="90">
        <f>HLOOKUP(D4935,Analytique_compte!$A$3:$S$4,2,FALSE)</f>
        <v>19</v>
      </c>
      <c r="F4935" s="90" t="str">
        <f t="shared" si="509"/>
        <v>Analytique_compte_PCC78_hors_champs</v>
      </c>
      <c r="G4935" s="154">
        <f t="shared" si="510"/>
        <v>0</v>
      </c>
    </row>
    <row r="4936" spans="1:7" ht="26.4" x14ac:dyDescent="0.25">
      <c r="A4936" s="153" t="str">
        <f>+Identification!$C$4</f>
        <v>100000001</v>
      </c>
      <c r="B4936" s="153" t="s">
        <v>356</v>
      </c>
      <c r="C4936" s="11" t="s">
        <v>249</v>
      </c>
      <c r="D4936" s="89" t="str">
        <f t="shared" si="511"/>
        <v>hors_champs</v>
      </c>
      <c r="E4936" s="90">
        <f>HLOOKUP(D4936,Analytique_compte!$A$3:$S$4,2,FALSE)</f>
        <v>19</v>
      </c>
      <c r="F4936" s="90" t="str">
        <f t="shared" si="509"/>
        <v>Analytique_compte_PCC79_hors_champs</v>
      </c>
      <c r="G4936" s="154">
        <f t="shared" si="510"/>
        <v>0</v>
      </c>
    </row>
    <row r="4937" spans="1:7" ht="26.4" x14ac:dyDescent="0.25">
      <c r="A4937" s="153" t="str">
        <f>+Identification!$C$4</f>
        <v>100000001</v>
      </c>
      <c r="B4937" s="153" t="s">
        <v>356</v>
      </c>
      <c r="C4937" s="11" t="s">
        <v>250</v>
      </c>
      <c r="D4937" s="89" t="str">
        <f t="shared" si="511"/>
        <v>hors_champs</v>
      </c>
      <c r="E4937" s="90">
        <f>HLOOKUP(D4937,Analytique_compte!$A$3:$S$4,2,FALSE)</f>
        <v>19</v>
      </c>
      <c r="F4937" s="90" t="str">
        <f t="shared" si="509"/>
        <v>Analytique_compte_PCC80_hors_champs</v>
      </c>
      <c r="G4937" s="154">
        <f t="shared" si="510"/>
        <v>0</v>
      </c>
    </row>
    <row r="4938" spans="1:7" ht="26.4" x14ac:dyDescent="0.25">
      <c r="A4938" s="153" t="str">
        <f>+Identification!$C$4</f>
        <v>100000001</v>
      </c>
      <c r="B4938" s="153" t="s">
        <v>356</v>
      </c>
      <c r="C4938" s="11" t="s">
        <v>251</v>
      </c>
      <c r="D4938" s="89" t="str">
        <f t="shared" si="511"/>
        <v>hors_champs</v>
      </c>
      <c r="E4938" s="90">
        <f>HLOOKUP(D4938,Analytique_compte!$A$3:$S$4,2,FALSE)</f>
        <v>19</v>
      </c>
      <c r="F4938" s="90" t="str">
        <f t="shared" si="509"/>
        <v>Analytique_compte_PCC81_hors_champs</v>
      </c>
      <c r="G4938" s="154">
        <f t="shared" si="510"/>
        <v>0</v>
      </c>
    </row>
    <row r="4939" spans="1:7" ht="26.4" x14ac:dyDescent="0.25">
      <c r="A4939" s="153" t="str">
        <f>+Identification!$C$4</f>
        <v>100000001</v>
      </c>
      <c r="B4939" s="153" t="s">
        <v>356</v>
      </c>
      <c r="C4939" s="11" t="s">
        <v>252</v>
      </c>
      <c r="D4939" s="89" t="str">
        <f t="shared" si="511"/>
        <v>hors_champs</v>
      </c>
      <c r="E4939" s="90">
        <f>HLOOKUP(D4939,Analytique_compte!$A$3:$S$4,2,FALSE)</f>
        <v>19</v>
      </c>
      <c r="F4939" s="90" t="str">
        <f t="shared" si="509"/>
        <v>Analytique_compte_PCC82_hors_champs</v>
      </c>
      <c r="G4939" s="154">
        <f t="shared" si="510"/>
        <v>0</v>
      </c>
    </row>
    <row r="4940" spans="1:7" ht="26.4" x14ac:dyDescent="0.25">
      <c r="A4940" s="153" t="str">
        <f>+Identification!$C$4</f>
        <v>100000001</v>
      </c>
      <c r="B4940" s="153" t="s">
        <v>356</v>
      </c>
      <c r="C4940" s="11" t="s">
        <v>253</v>
      </c>
      <c r="D4940" s="89" t="str">
        <f t="shared" si="511"/>
        <v>hors_champs</v>
      </c>
      <c r="E4940" s="90">
        <f>HLOOKUP(D4940,Analytique_compte!$A$3:$S$4,2,FALSE)</f>
        <v>19</v>
      </c>
      <c r="F4940" s="90" t="str">
        <f t="shared" si="509"/>
        <v>Analytique_compte_PCC83_hors_champs</v>
      </c>
      <c r="G4940" s="154">
        <f t="shared" si="510"/>
        <v>0</v>
      </c>
    </row>
    <row r="4941" spans="1:7" ht="26.4" x14ac:dyDescent="0.25">
      <c r="A4941" s="153" t="str">
        <f>+Identification!$C$4</f>
        <v>100000001</v>
      </c>
      <c r="B4941" s="153" t="s">
        <v>356</v>
      </c>
      <c r="C4941" s="11" t="s">
        <v>254</v>
      </c>
      <c r="D4941" s="89" t="str">
        <f t="shared" si="511"/>
        <v>hors_champs</v>
      </c>
      <c r="E4941" s="90">
        <f>HLOOKUP(D4941,Analytique_compte!$A$3:$S$4,2,FALSE)</f>
        <v>19</v>
      </c>
      <c r="F4941" s="90" t="str">
        <f t="shared" si="509"/>
        <v>Analytique_compte_PCC84_hors_champs</v>
      </c>
      <c r="G4941" s="154">
        <f t="shared" si="510"/>
        <v>0</v>
      </c>
    </row>
    <row r="4942" spans="1:7" ht="26.4" x14ac:dyDescent="0.25">
      <c r="A4942" s="153" t="str">
        <f>+Identification!$C$4</f>
        <v>100000001</v>
      </c>
      <c r="B4942" s="153" t="s">
        <v>356</v>
      </c>
      <c r="C4942" s="11" t="s">
        <v>255</v>
      </c>
      <c r="D4942" s="89" t="str">
        <f t="shared" si="511"/>
        <v>hors_champs</v>
      </c>
      <c r="E4942" s="90">
        <f>HLOOKUP(D4942,Analytique_compte!$A$3:$S$4,2,FALSE)</f>
        <v>19</v>
      </c>
      <c r="F4942" s="90" t="str">
        <f t="shared" si="509"/>
        <v>Analytique_compte_PCC85_hors_champs</v>
      </c>
      <c r="G4942" s="154">
        <f t="shared" si="510"/>
        <v>0</v>
      </c>
    </row>
    <row r="4943" spans="1:7" ht="26.4" x14ac:dyDescent="0.25">
      <c r="A4943" s="153" t="str">
        <f>+Identification!$C$4</f>
        <v>100000001</v>
      </c>
      <c r="B4943" s="153" t="s">
        <v>356</v>
      </c>
      <c r="C4943" s="11" t="s">
        <v>256</v>
      </c>
      <c r="D4943" s="89" t="str">
        <f t="shared" si="511"/>
        <v>hors_champs</v>
      </c>
      <c r="E4943" s="90">
        <f>HLOOKUP(D4943,Analytique_compte!$A$3:$S$4,2,FALSE)</f>
        <v>19</v>
      </c>
      <c r="F4943" s="90" t="str">
        <f t="shared" si="509"/>
        <v>Analytique_compte_PCC86_hors_champs</v>
      </c>
      <c r="G4943" s="154">
        <f t="shared" si="510"/>
        <v>0</v>
      </c>
    </row>
    <row r="4944" spans="1:7" ht="26.4" x14ac:dyDescent="0.25">
      <c r="A4944" s="153" t="str">
        <f>+Identification!$C$4</f>
        <v>100000001</v>
      </c>
      <c r="B4944" s="153" t="s">
        <v>356</v>
      </c>
      <c r="C4944" s="11" t="s">
        <v>257</v>
      </c>
      <c r="D4944" s="89" t="str">
        <f t="shared" si="511"/>
        <v>hors_champs</v>
      </c>
      <c r="E4944" s="90">
        <f>HLOOKUP(D4944,Analytique_compte!$A$3:$S$4,2,FALSE)</f>
        <v>19</v>
      </c>
      <c r="F4944" s="90" t="str">
        <f t="shared" si="509"/>
        <v>Analytique_compte_PCC87_hors_champs</v>
      </c>
      <c r="G4944" s="154">
        <f t="shared" si="510"/>
        <v>0</v>
      </c>
    </row>
    <row r="4945" spans="1:7" ht="26.4" x14ac:dyDescent="0.25">
      <c r="A4945" s="153" t="str">
        <f>+Identification!$C$4</f>
        <v>100000001</v>
      </c>
      <c r="B4945" s="153" t="s">
        <v>356</v>
      </c>
      <c r="C4945" s="11" t="s">
        <v>258</v>
      </c>
      <c r="D4945" s="89" t="str">
        <f t="shared" si="511"/>
        <v>hors_champs</v>
      </c>
      <c r="E4945" s="90">
        <f>HLOOKUP(D4945,Analytique_compte!$A$3:$S$4,2,FALSE)</f>
        <v>19</v>
      </c>
      <c r="F4945" s="90" t="str">
        <f t="shared" si="509"/>
        <v>Analytique_compte_PCC88_hors_champs</v>
      </c>
      <c r="G4945" s="154">
        <f t="shared" si="510"/>
        <v>0</v>
      </c>
    </row>
    <row r="4946" spans="1:7" ht="26.4" x14ac:dyDescent="0.25">
      <c r="A4946" s="153" t="str">
        <f>+Identification!$C$4</f>
        <v>100000001</v>
      </c>
      <c r="B4946" s="153" t="s">
        <v>356</v>
      </c>
      <c r="C4946" s="11" t="s">
        <v>259</v>
      </c>
      <c r="D4946" s="89" t="str">
        <f t="shared" si="511"/>
        <v>hors_champs</v>
      </c>
      <c r="E4946" s="90">
        <f>HLOOKUP(D4946,Analytique_compte!$A$3:$S$4,2,FALSE)</f>
        <v>19</v>
      </c>
      <c r="F4946" s="90" t="str">
        <f t="shared" ref="F4946:F5025" si="512">CONCATENATE(B4946,"_",C4946,"_",D4946)</f>
        <v>Analytique_compte_PCC89_hors_champs</v>
      </c>
      <c r="G4946" s="154">
        <f t="shared" si="510"/>
        <v>0</v>
      </c>
    </row>
    <row r="4947" spans="1:7" ht="26.4" x14ac:dyDescent="0.25">
      <c r="A4947" s="153" t="str">
        <f>+Identification!$C$4</f>
        <v>100000001</v>
      </c>
      <c r="B4947" s="153" t="s">
        <v>356</v>
      </c>
      <c r="C4947" s="11" t="s">
        <v>260</v>
      </c>
      <c r="D4947" s="89" t="str">
        <f t="shared" si="511"/>
        <v>hors_champs</v>
      </c>
      <c r="E4947" s="90">
        <f>HLOOKUP(D4947,Analytique_compte!$A$3:$S$4,2,FALSE)</f>
        <v>19</v>
      </c>
      <c r="F4947" s="90" t="str">
        <f t="shared" si="512"/>
        <v>Analytique_compte_PCC90_hors_champs</v>
      </c>
      <c r="G4947" s="154">
        <f t="shared" si="510"/>
        <v>0</v>
      </c>
    </row>
    <row r="4948" spans="1:7" ht="26.4" x14ac:dyDescent="0.25">
      <c r="A4948" s="153" t="str">
        <f>+Identification!$C$4</f>
        <v>100000001</v>
      </c>
      <c r="B4948" s="153" t="s">
        <v>356</v>
      </c>
      <c r="C4948" s="11" t="s">
        <v>261</v>
      </c>
      <c r="D4948" s="89" t="str">
        <f t="shared" si="511"/>
        <v>hors_champs</v>
      </c>
      <c r="E4948" s="90">
        <f>HLOOKUP(D4948,Analytique_compte!$A$3:$S$4,2,FALSE)</f>
        <v>19</v>
      </c>
      <c r="F4948" s="90" t="str">
        <f t="shared" si="512"/>
        <v>Analytique_compte_PCC91_hors_champs</v>
      </c>
      <c r="G4948" s="154">
        <f t="shared" si="510"/>
        <v>0</v>
      </c>
    </row>
    <row r="4949" spans="1:7" ht="26.4" x14ac:dyDescent="0.25">
      <c r="A4949" s="153" t="str">
        <f>+Identification!$C$4</f>
        <v>100000001</v>
      </c>
      <c r="B4949" s="153" t="s">
        <v>356</v>
      </c>
      <c r="C4949" s="11" t="s">
        <v>262</v>
      </c>
      <c r="D4949" s="89" t="str">
        <f t="shared" si="511"/>
        <v>hors_champs</v>
      </c>
      <c r="E4949" s="90">
        <f>HLOOKUP(D4949,Analytique_compte!$A$3:$S$4,2,FALSE)</f>
        <v>19</v>
      </c>
      <c r="F4949" s="90" t="str">
        <f t="shared" si="512"/>
        <v>Analytique_compte_PCC92_hors_champs</v>
      </c>
      <c r="G4949" s="154">
        <f t="shared" si="510"/>
        <v>0</v>
      </c>
    </row>
    <row r="4950" spans="1:7" ht="26.4" x14ac:dyDescent="0.25">
      <c r="A4950" s="153" t="str">
        <f>+Identification!$C$4</f>
        <v>100000001</v>
      </c>
      <c r="B4950" s="153" t="s">
        <v>356</v>
      </c>
      <c r="C4950" s="11" t="s">
        <v>263</v>
      </c>
      <c r="D4950" s="89" t="str">
        <f t="shared" si="511"/>
        <v>hors_champs</v>
      </c>
      <c r="E4950" s="90">
        <f>HLOOKUP(D4950,Analytique_compte!$A$3:$S$4,2,FALSE)</f>
        <v>19</v>
      </c>
      <c r="F4950" s="90" t="str">
        <f t="shared" si="512"/>
        <v>Analytique_compte_PCC93_hors_champs</v>
      </c>
      <c r="G4950" s="154">
        <f t="shared" si="510"/>
        <v>0</v>
      </c>
    </row>
    <row r="4951" spans="1:7" ht="26.4" x14ac:dyDescent="0.25">
      <c r="A4951" s="153" t="str">
        <f>+Identification!$C$4</f>
        <v>100000001</v>
      </c>
      <c r="B4951" s="153" t="s">
        <v>356</v>
      </c>
      <c r="C4951" s="11" t="s">
        <v>264</v>
      </c>
      <c r="D4951" s="89" t="str">
        <f t="shared" si="511"/>
        <v>hors_champs</v>
      </c>
      <c r="E4951" s="90">
        <f>HLOOKUP(D4951,Analytique_compte!$A$3:$S$4,2,FALSE)</f>
        <v>19</v>
      </c>
      <c r="F4951" s="90" t="str">
        <f t="shared" ref="F4951:F4960" si="513">CONCATENATE(B4951,"_",C4951,"_",D4951)</f>
        <v>Analytique_compte_PCC94_hors_champs</v>
      </c>
      <c r="G4951" s="154">
        <f t="shared" ref="G4951:G4960" si="514">VLOOKUP(C4951,ana_compte,E4951,FALSE)</f>
        <v>0</v>
      </c>
    </row>
    <row r="4952" spans="1:7" ht="26.4" x14ac:dyDescent="0.25">
      <c r="A4952" s="153" t="str">
        <f>+Identification!$C$4</f>
        <v>100000001</v>
      </c>
      <c r="B4952" s="153" t="s">
        <v>356</v>
      </c>
      <c r="C4952" s="11" t="s">
        <v>435</v>
      </c>
      <c r="D4952" s="89" t="str">
        <f t="shared" si="511"/>
        <v>hors_champs</v>
      </c>
      <c r="E4952" s="90">
        <f>HLOOKUP(D4952,Analytique_compte!$A$3:$S$4,2,FALSE)</f>
        <v>19</v>
      </c>
      <c r="F4952" s="90" t="str">
        <f t="shared" si="513"/>
        <v>Analytique_compte_PCC95_hors_champs</v>
      </c>
      <c r="G4952" s="154">
        <f t="shared" si="514"/>
        <v>0</v>
      </c>
    </row>
    <row r="4953" spans="1:7" ht="26.4" x14ac:dyDescent="0.25">
      <c r="A4953" s="153" t="str">
        <f>+Identification!$C$4</f>
        <v>100000001</v>
      </c>
      <c r="B4953" s="153" t="s">
        <v>356</v>
      </c>
      <c r="C4953" s="11" t="s">
        <v>436</v>
      </c>
      <c r="D4953" s="89" t="str">
        <f t="shared" si="511"/>
        <v>hors_champs</v>
      </c>
      <c r="E4953" s="90">
        <f>HLOOKUP(D4953,Analytique_compte!$A$3:$S$4,2,FALSE)</f>
        <v>19</v>
      </c>
      <c r="F4953" s="90" t="str">
        <f t="shared" si="513"/>
        <v>Analytique_compte_PCC96_hors_champs</v>
      </c>
      <c r="G4953" s="154">
        <f t="shared" si="514"/>
        <v>0</v>
      </c>
    </row>
    <row r="4954" spans="1:7" ht="26.4" x14ac:dyDescent="0.25">
      <c r="A4954" s="153" t="str">
        <f>+Identification!$C$4</f>
        <v>100000001</v>
      </c>
      <c r="B4954" s="153" t="s">
        <v>356</v>
      </c>
      <c r="C4954" s="11" t="s">
        <v>437</v>
      </c>
      <c r="D4954" s="89" t="str">
        <f t="shared" si="511"/>
        <v>hors_champs</v>
      </c>
      <c r="E4954" s="90">
        <f>HLOOKUP(D4954,Analytique_compte!$A$3:$S$4,2,FALSE)</f>
        <v>19</v>
      </c>
      <c r="F4954" s="90" t="str">
        <f t="shared" si="513"/>
        <v>Analytique_compte_PCC97_hors_champs</v>
      </c>
      <c r="G4954" s="154">
        <f t="shared" si="514"/>
        <v>0</v>
      </c>
    </row>
    <row r="4955" spans="1:7" ht="26.4" x14ac:dyDescent="0.25">
      <c r="A4955" s="153" t="str">
        <f>+Identification!$C$4</f>
        <v>100000001</v>
      </c>
      <c r="B4955" s="153" t="s">
        <v>356</v>
      </c>
      <c r="C4955" s="11" t="s">
        <v>438</v>
      </c>
      <c r="D4955" s="89" t="str">
        <f t="shared" si="511"/>
        <v>hors_champs</v>
      </c>
      <c r="E4955" s="90">
        <f>HLOOKUP(D4955,Analytique_compte!$A$3:$S$4,2,FALSE)</f>
        <v>19</v>
      </c>
      <c r="F4955" s="90" t="str">
        <f t="shared" si="513"/>
        <v>Analytique_compte_PCC98_hors_champs</v>
      </c>
      <c r="G4955" s="154">
        <f t="shared" si="514"/>
        <v>0</v>
      </c>
    </row>
    <row r="4956" spans="1:7" ht="26.4" x14ac:dyDescent="0.25">
      <c r="A4956" s="153" t="str">
        <f>+Identification!$C$4</f>
        <v>100000001</v>
      </c>
      <c r="B4956" s="153" t="s">
        <v>356</v>
      </c>
      <c r="C4956" s="11" t="s">
        <v>439</v>
      </c>
      <c r="D4956" s="89" t="str">
        <f t="shared" si="511"/>
        <v>hors_champs</v>
      </c>
      <c r="E4956" s="90">
        <f>HLOOKUP(D4956,Analytique_compte!$A$3:$S$4,2,FALSE)</f>
        <v>19</v>
      </c>
      <c r="F4956" s="90" t="str">
        <f t="shared" si="513"/>
        <v>Analytique_compte_PCC99_hors_champs</v>
      </c>
      <c r="G4956" s="154">
        <f t="shared" si="514"/>
        <v>0</v>
      </c>
    </row>
    <row r="4957" spans="1:7" ht="26.4" x14ac:dyDescent="0.25">
      <c r="A4957" s="153" t="str">
        <f>+Identification!$C$4</f>
        <v>100000001</v>
      </c>
      <c r="B4957" s="153" t="s">
        <v>356</v>
      </c>
      <c r="C4957" s="11" t="s">
        <v>440</v>
      </c>
      <c r="D4957" s="89" t="str">
        <f t="shared" si="511"/>
        <v>hors_champs</v>
      </c>
      <c r="E4957" s="90">
        <f>HLOOKUP(D4957,Analytique_compte!$A$3:$S$4,2,FALSE)</f>
        <v>19</v>
      </c>
      <c r="F4957" s="90" t="str">
        <f t="shared" si="513"/>
        <v>Analytique_compte_PCC100_hors_champs</v>
      </c>
      <c r="G4957" s="154">
        <f t="shared" si="514"/>
        <v>0</v>
      </c>
    </row>
    <row r="4958" spans="1:7" ht="26.4" x14ac:dyDescent="0.25">
      <c r="A4958" s="153" t="str">
        <f>+Identification!$C$4</f>
        <v>100000001</v>
      </c>
      <c r="B4958" s="153" t="s">
        <v>356</v>
      </c>
      <c r="C4958" s="11" t="s">
        <v>441</v>
      </c>
      <c r="D4958" s="89" t="str">
        <f t="shared" si="511"/>
        <v>hors_champs</v>
      </c>
      <c r="E4958" s="90">
        <f>HLOOKUP(D4958,Analytique_compte!$A$3:$S$4,2,FALSE)</f>
        <v>19</v>
      </c>
      <c r="F4958" s="90" t="str">
        <f t="shared" si="513"/>
        <v>Analytique_compte_PCC101_hors_champs</v>
      </c>
      <c r="G4958" s="154">
        <f t="shared" si="514"/>
        <v>0</v>
      </c>
    </row>
    <row r="4959" spans="1:7" ht="26.4" x14ac:dyDescent="0.25">
      <c r="A4959" s="153" t="str">
        <f>+Identification!$C$4</f>
        <v>100000001</v>
      </c>
      <c r="B4959" s="153" t="s">
        <v>356</v>
      </c>
      <c r="C4959" s="11" t="s">
        <v>442</v>
      </c>
      <c r="D4959" s="89" t="str">
        <f t="shared" si="511"/>
        <v>hors_champs</v>
      </c>
      <c r="E4959" s="90">
        <f>HLOOKUP(D4959,Analytique_compte!$A$3:$S$4,2,FALSE)</f>
        <v>19</v>
      </c>
      <c r="F4959" s="90" t="str">
        <f t="shared" si="513"/>
        <v>Analytique_compte_PCC102_hors_champs</v>
      </c>
      <c r="G4959" s="154">
        <f t="shared" si="514"/>
        <v>0</v>
      </c>
    </row>
    <row r="4960" spans="1:7" ht="26.4" x14ac:dyDescent="0.25">
      <c r="A4960" s="153" t="str">
        <f>+Identification!$C$4</f>
        <v>100000001</v>
      </c>
      <c r="B4960" s="153" t="s">
        <v>356</v>
      </c>
      <c r="C4960" s="11" t="s">
        <v>443</v>
      </c>
      <c r="D4960" s="89" t="str">
        <f t="shared" si="511"/>
        <v>hors_champs</v>
      </c>
      <c r="E4960" s="90">
        <f>HLOOKUP(D4960,Analytique_compte!$A$3:$S$4,2,FALSE)</f>
        <v>19</v>
      </c>
      <c r="F4960" s="90" t="str">
        <f t="shared" si="513"/>
        <v>Analytique_compte_PCC103_hors_champs</v>
      </c>
      <c r="G4960" s="154">
        <f t="shared" si="514"/>
        <v>0</v>
      </c>
    </row>
    <row r="4961" spans="1:7" ht="26.4" x14ac:dyDescent="0.25">
      <c r="A4961" s="153" t="str">
        <f>+Identification!$C$4</f>
        <v>100000001</v>
      </c>
      <c r="B4961" s="153" t="s">
        <v>356</v>
      </c>
      <c r="C4961" s="11" t="s">
        <v>444</v>
      </c>
      <c r="D4961" s="89" t="str">
        <f t="shared" si="511"/>
        <v>hors_champs</v>
      </c>
      <c r="E4961" s="90">
        <f>HLOOKUP(D4961,Analytique_compte!$A$3:$S$4,2,FALSE)</f>
        <v>19</v>
      </c>
      <c r="F4961" s="90" t="str">
        <f t="shared" ref="F4961:F4966" si="515">CONCATENATE(B4961,"_",C4961,"_",D4961)</f>
        <v>Analytique_compte_PCC104_hors_champs</v>
      </c>
      <c r="G4961" s="154">
        <f t="shared" ref="G4961:G4966" si="516">VLOOKUP(C4961,ana_compte,E4961,FALSE)</f>
        <v>0</v>
      </c>
    </row>
    <row r="4962" spans="1:7" ht="26.4" x14ac:dyDescent="0.25">
      <c r="A4962" s="153" t="str">
        <f>+Identification!$C$4</f>
        <v>100000001</v>
      </c>
      <c r="B4962" s="153" t="s">
        <v>356</v>
      </c>
      <c r="C4962" s="11" t="s">
        <v>659</v>
      </c>
      <c r="D4962" s="89" t="str">
        <f t="shared" si="511"/>
        <v>hors_champs</v>
      </c>
      <c r="E4962" s="90">
        <f>HLOOKUP(D4962,Analytique_compte!$A$3:$S$4,2,FALSE)</f>
        <v>19</v>
      </c>
      <c r="F4962" s="90" t="str">
        <f t="shared" si="515"/>
        <v>Analytique_compte_PCC105_hors_champs</v>
      </c>
      <c r="G4962" s="154">
        <f t="shared" si="516"/>
        <v>0</v>
      </c>
    </row>
    <row r="4963" spans="1:7" ht="26.4" x14ac:dyDescent="0.25">
      <c r="A4963" s="153" t="str">
        <f>+Identification!$C$4</f>
        <v>100000001</v>
      </c>
      <c r="B4963" s="153" t="s">
        <v>356</v>
      </c>
      <c r="C4963" s="11" t="s">
        <v>660</v>
      </c>
      <c r="D4963" s="89" t="str">
        <f t="shared" si="511"/>
        <v>hors_champs</v>
      </c>
      <c r="E4963" s="90">
        <f>HLOOKUP(D4963,Analytique_compte!$A$3:$S$4,2,FALSE)</f>
        <v>19</v>
      </c>
      <c r="F4963" s="90" t="str">
        <f t="shared" si="515"/>
        <v>Analytique_compte_PCC106_hors_champs</v>
      </c>
      <c r="G4963" s="154">
        <f t="shared" si="516"/>
        <v>0</v>
      </c>
    </row>
    <row r="4964" spans="1:7" ht="26.4" x14ac:dyDescent="0.25">
      <c r="A4964" s="153" t="str">
        <f>+Identification!$C$4</f>
        <v>100000001</v>
      </c>
      <c r="B4964" s="153" t="s">
        <v>356</v>
      </c>
      <c r="C4964" s="11" t="s">
        <v>661</v>
      </c>
      <c r="D4964" s="89" t="str">
        <f t="shared" si="511"/>
        <v>hors_champs</v>
      </c>
      <c r="E4964" s="90">
        <f>HLOOKUP(D4964,Analytique_compte!$A$3:$S$4,2,FALSE)</f>
        <v>19</v>
      </c>
      <c r="F4964" s="90" t="str">
        <f t="shared" si="515"/>
        <v>Analytique_compte_PCC107_hors_champs</v>
      </c>
      <c r="G4964" s="154">
        <f t="shared" si="516"/>
        <v>0</v>
      </c>
    </row>
    <row r="4965" spans="1:7" ht="26.4" x14ac:dyDescent="0.25">
      <c r="A4965" s="153" t="str">
        <f>+Identification!$C$4</f>
        <v>100000001</v>
      </c>
      <c r="B4965" s="153" t="s">
        <v>356</v>
      </c>
      <c r="C4965" s="11" t="s">
        <v>662</v>
      </c>
      <c r="D4965" s="89" t="str">
        <f t="shared" si="511"/>
        <v>hors_champs</v>
      </c>
      <c r="E4965" s="90">
        <f>HLOOKUP(D4965,Analytique_compte!$A$3:$S$4,2,FALSE)</f>
        <v>19</v>
      </c>
      <c r="F4965" s="90" t="str">
        <f t="shared" si="515"/>
        <v>Analytique_compte_PCC108_hors_champs</v>
      </c>
      <c r="G4965" s="154">
        <f t="shared" si="516"/>
        <v>0</v>
      </c>
    </row>
    <row r="4966" spans="1:7" ht="26.4" x14ac:dyDescent="0.25">
      <c r="A4966" s="153" t="str">
        <f>+Identification!$C$4</f>
        <v>100000001</v>
      </c>
      <c r="B4966" s="153" t="s">
        <v>356</v>
      </c>
      <c r="C4966" s="11" t="s">
        <v>663</v>
      </c>
      <c r="D4966" s="89" t="str">
        <f t="shared" si="511"/>
        <v>hors_champs</v>
      </c>
      <c r="E4966" s="90">
        <f>HLOOKUP(D4966,Analytique_compte!$A$3:$S$4,2,FALSE)</f>
        <v>19</v>
      </c>
      <c r="F4966" s="90" t="str">
        <f t="shared" si="515"/>
        <v>Analytique_compte_PCC109_hors_champs</v>
      </c>
      <c r="G4966" s="154">
        <f t="shared" si="516"/>
        <v>0</v>
      </c>
    </row>
    <row r="4967" spans="1:7" ht="26.4" x14ac:dyDescent="0.25">
      <c r="A4967" s="153" t="str">
        <f>+Identification!$C$4</f>
        <v>100000001</v>
      </c>
      <c r="B4967" s="153" t="s">
        <v>356</v>
      </c>
      <c r="C4967" s="11" t="s">
        <v>265</v>
      </c>
      <c r="D4967" s="89" t="str">
        <f>+D4950</f>
        <v>hors_champs</v>
      </c>
      <c r="E4967" s="90">
        <f>HLOOKUP(D4967,Analytique_compte!$A$3:$S$4,2,FALSE)</f>
        <v>19</v>
      </c>
      <c r="F4967" s="90" t="str">
        <f t="shared" si="512"/>
        <v>Analytique_compte_pcctot_hors_champs</v>
      </c>
      <c r="G4967" s="154">
        <f t="shared" si="510"/>
        <v>0</v>
      </c>
    </row>
    <row r="4968" spans="1:7" ht="26.4" x14ac:dyDescent="0.25">
      <c r="A4968" s="153" t="str">
        <f>+Identification!$C$4</f>
        <v>100000001</v>
      </c>
      <c r="B4968" s="153" t="s">
        <v>356</v>
      </c>
      <c r="C4968" s="48" t="s">
        <v>92</v>
      </c>
      <c r="D4968" s="89" t="str">
        <f t="shared" si="511"/>
        <v>hors_champs</v>
      </c>
      <c r="E4968" s="90">
        <f>HLOOKUP(D4968,Analytique_compte!$A$3:$S$4,2,FALSE)</f>
        <v>19</v>
      </c>
      <c r="F4968" s="90" t="str">
        <f t="shared" si="512"/>
        <v>Analytique_compte_PCP1_hors_champs</v>
      </c>
      <c r="G4968" s="154">
        <f t="shared" si="510"/>
        <v>0</v>
      </c>
    </row>
    <row r="4969" spans="1:7" ht="26.4" x14ac:dyDescent="0.25">
      <c r="A4969" s="153" t="str">
        <f>+Identification!$C$4</f>
        <v>100000001</v>
      </c>
      <c r="B4969" s="153" t="s">
        <v>356</v>
      </c>
      <c r="C4969" s="48" t="s">
        <v>93</v>
      </c>
      <c r="D4969" s="89" t="str">
        <f t="shared" si="511"/>
        <v>hors_champs</v>
      </c>
      <c r="E4969" s="90">
        <f>HLOOKUP(D4969,Analytique_compte!$A$3:$S$4,2,FALSE)</f>
        <v>19</v>
      </c>
      <c r="F4969" s="90" t="str">
        <f t="shared" si="512"/>
        <v>Analytique_compte_PCP2_hors_champs</v>
      </c>
      <c r="G4969" s="154">
        <f t="shared" si="510"/>
        <v>0</v>
      </c>
    </row>
    <row r="4970" spans="1:7" ht="26.4" x14ac:dyDescent="0.25">
      <c r="A4970" s="153" t="str">
        <f>+Identification!$C$4</f>
        <v>100000001</v>
      </c>
      <c r="B4970" s="153" t="s">
        <v>356</v>
      </c>
      <c r="C4970" s="48" t="s">
        <v>94</v>
      </c>
      <c r="D4970" s="89" t="str">
        <f t="shared" si="511"/>
        <v>hors_champs</v>
      </c>
      <c r="E4970" s="90">
        <f>HLOOKUP(D4970,Analytique_compte!$A$3:$S$4,2,FALSE)</f>
        <v>19</v>
      </c>
      <c r="F4970" s="90" t="str">
        <f t="shared" si="512"/>
        <v>Analytique_compte_PCP3_hors_champs</v>
      </c>
      <c r="G4970" s="154">
        <f t="shared" si="510"/>
        <v>0</v>
      </c>
    </row>
    <row r="4971" spans="1:7" ht="26.4" x14ac:dyDescent="0.25">
      <c r="A4971" s="153" t="str">
        <f>+Identification!$C$4</f>
        <v>100000001</v>
      </c>
      <c r="B4971" s="153" t="s">
        <v>356</v>
      </c>
      <c r="C4971" s="48" t="s">
        <v>95</v>
      </c>
      <c r="D4971" s="89" t="str">
        <f t="shared" si="511"/>
        <v>hors_champs</v>
      </c>
      <c r="E4971" s="90">
        <f>HLOOKUP(D4971,Analytique_compte!$A$3:$S$4,2,FALSE)</f>
        <v>19</v>
      </c>
      <c r="F4971" s="90" t="str">
        <f t="shared" si="512"/>
        <v>Analytique_compte_PCP4_hors_champs</v>
      </c>
      <c r="G4971" s="154">
        <f t="shared" si="510"/>
        <v>0</v>
      </c>
    </row>
    <row r="4972" spans="1:7" ht="26.4" x14ac:dyDescent="0.25">
      <c r="A4972" s="153" t="str">
        <f>+Identification!$C$4</f>
        <v>100000001</v>
      </c>
      <c r="B4972" s="153" t="s">
        <v>356</v>
      </c>
      <c r="C4972" s="48" t="s">
        <v>96</v>
      </c>
      <c r="D4972" s="89" t="str">
        <f t="shared" si="511"/>
        <v>hors_champs</v>
      </c>
      <c r="E4972" s="90">
        <f>HLOOKUP(D4972,Analytique_compte!$A$3:$S$4,2,FALSE)</f>
        <v>19</v>
      </c>
      <c r="F4972" s="90" t="str">
        <f t="shared" si="512"/>
        <v>Analytique_compte_PCP5_hors_champs</v>
      </c>
      <c r="G4972" s="154">
        <f t="shared" si="510"/>
        <v>0</v>
      </c>
    </row>
    <row r="4973" spans="1:7" ht="26.4" x14ac:dyDescent="0.25">
      <c r="A4973" s="153" t="str">
        <f>+Identification!$C$4</f>
        <v>100000001</v>
      </c>
      <c r="B4973" s="153" t="s">
        <v>356</v>
      </c>
      <c r="C4973" s="48" t="s">
        <v>97</v>
      </c>
      <c r="D4973" s="89" t="str">
        <f t="shared" si="511"/>
        <v>hors_champs</v>
      </c>
      <c r="E4973" s="90">
        <f>HLOOKUP(D4973,Analytique_compte!$A$3:$S$4,2,FALSE)</f>
        <v>19</v>
      </c>
      <c r="F4973" s="90" t="str">
        <f t="shared" si="512"/>
        <v>Analytique_compte_PCP6_hors_champs</v>
      </c>
      <c r="G4973" s="154">
        <f t="shared" si="510"/>
        <v>0</v>
      </c>
    </row>
    <row r="4974" spans="1:7" ht="26.4" x14ac:dyDescent="0.25">
      <c r="A4974" s="153" t="str">
        <f>+Identification!$C$4</f>
        <v>100000001</v>
      </c>
      <c r="B4974" s="153" t="s">
        <v>356</v>
      </c>
      <c r="C4974" s="48" t="s">
        <v>98</v>
      </c>
      <c r="D4974" s="89" t="str">
        <f t="shared" si="511"/>
        <v>hors_champs</v>
      </c>
      <c r="E4974" s="90">
        <f>HLOOKUP(D4974,Analytique_compte!$A$3:$S$4,2,FALSE)</f>
        <v>19</v>
      </c>
      <c r="F4974" s="90" t="str">
        <f t="shared" si="512"/>
        <v>Analytique_compte_PCP7_hors_champs</v>
      </c>
      <c r="G4974" s="154">
        <f t="shared" si="510"/>
        <v>0</v>
      </c>
    </row>
    <row r="4975" spans="1:7" ht="26.4" x14ac:dyDescent="0.25">
      <c r="A4975" s="153" t="str">
        <f>+Identification!$C$4</f>
        <v>100000001</v>
      </c>
      <c r="B4975" s="153" t="s">
        <v>356</v>
      </c>
      <c r="C4975" s="48" t="s">
        <v>99</v>
      </c>
      <c r="D4975" s="89" t="str">
        <f t="shared" si="511"/>
        <v>hors_champs</v>
      </c>
      <c r="E4975" s="90">
        <f>HLOOKUP(D4975,Analytique_compte!$A$3:$S$4,2,FALSE)</f>
        <v>19</v>
      </c>
      <c r="F4975" s="90" t="str">
        <f t="shared" si="512"/>
        <v>Analytique_compte_PCP8_hors_champs</v>
      </c>
      <c r="G4975" s="154">
        <f t="shared" si="510"/>
        <v>0</v>
      </c>
    </row>
    <row r="4976" spans="1:7" ht="26.4" x14ac:dyDescent="0.25">
      <c r="A4976" s="153" t="str">
        <f>+Identification!$C$4</f>
        <v>100000001</v>
      </c>
      <c r="B4976" s="153" t="s">
        <v>356</v>
      </c>
      <c r="C4976" s="48" t="s">
        <v>100</v>
      </c>
      <c r="D4976" s="89" t="str">
        <f t="shared" si="511"/>
        <v>hors_champs</v>
      </c>
      <c r="E4976" s="90">
        <f>HLOOKUP(D4976,Analytique_compte!$A$3:$S$4,2,FALSE)</f>
        <v>19</v>
      </c>
      <c r="F4976" s="90" t="str">
        <f t="shared" si="512"/>
        <v>Analytique_compte_PCP9_hors_champs</v>
      </c>
      <c r="G4976" s="154">
        <f t="shared" si="510"/>
        <v>0</v>
      </c>
    </row>
    <row r="4977" spans="1:7" ht="26.4" x14ac:dyDescent="0.25">
      <c r="A4977" s="153" t="str">
        <f>+Identification!$C$4</f>
        <v>100000001</v>
      </c>
      <c r="B4977" s="153" t="s">
        <v>356</v>
      </c>
      <c r="C4977" s="48" t="s">
        <v>101</v>
      </c>
      <c r="D4977" s="89" t="str">
        <f t="shared" si="511"/>
        <v>hors_champs</v>
      </c>
      <c r="E4977" s="90">
        <f>HLOOKUP(D4977,Analytique_compte!$A$3:$S$4,2,FALSE)</f>
        <v>19</v>
      </c>
      <c r="F4977" s="90" t="str">
        <f t="shared" si="512"/>
        <v>Analytique_compte_PCP10_hors_champs</v>
      </c>
      <c r="G4977" s="154">
        <f t="shared" si="510"/>
        <v>0</v>
      </c>
    </row>
    <row r="4978" spans="1:7" ht="26.4" x14ac:dyDescent="0.25">
      <c r="A4978" s="153" t="str">
        <f>+Identification!$C$4</f>
        <v>100000001</v>
      </c>
      <c r="B4978" s="153" t="s">
        <v>356</v>
      </c>
      <c r="C4978" s="48" t="s">
        <v>102</v>
      </c>
      <c r="D4978" s="89" t="str">
        <f t="shared" si="511"/>
        <v>hors_champs</v>
      </c>
      <c r="E4978" s="90">
        <f>HLOOKUP(D4978,Analytique_compte!$A$3:$S$4,2,FALSE)</f>
        <v>19</v>
      </c>
      <c r="F4978" s="90" t="str">
        <f t="shared" si="512"/>
        <v>Analytique_compte_PCP11_hors_champs</v>
      </c>
      <c r="G4978" s="154">
        <f t="shared" si="510"/>
        <v>0</v>
      </c>
    </row>
    <row r="4979" spans="1:7" ht="26.4" x14ac:dyDescent="0.25">
      <c r="A4979" s="153" t="str">
        <f>+Identification!$C$4</f>
        <v>100000001</v>
      </c>
      <c r="B4979" s="153" t="s">
        <v>356</v>
      </c>
      <c r="C4979" s="48" t="s">
        <v>103</v>
      </c>
      <c r="D4979" s="89" t="str">
        <f t="shared" si="511"/>
        <v>hors_champs</v>
      </c>
      <c r="E4979" s="90">
        <f>HLOOKUP(D4979,Analytique_compte!$A$3:$S$4,2,FALSE)</f>
        <v>19</v>
      </c>
      <c r="F4979" s="90" t="str">
        <f t="shared" si="512"/>
        <v>Analytique_compte_PCP12_hors_champs</v>
      </c>
      <c r="G4979" s="154">
        <f t="shared" si="510"/>
        <v>0</v>
      </c>
    </row>
    <row r="4980" spans="1:7" ht="26.4" x14ac:dyDescent="0.25">
      <c r="A4980" s="153" t="str">
        <f>+Identification!$C$4</f>
        <v>100000001</v>
      </c>
      <c r="B4980" s="153" t="s">
        <v>356</v>
      </c>
      <c r="C4980" s="48" t="s">
        <v>104</v>
      </c>
      <c r="D4980" s="89" t="str">
        <f t="shared" si="511"/>
        <v>hors_champs</v>
      </c>
      <c r="E4980" s="90">
        <f>HLOOKUP(D4980,Analytique_compte!$A$3:$S$4,2,FALSE)</f>
        <v>19</v>
      </c>
      <c r="F4980" s="90" t="str">
        <f t="shared" si="512"/>
        <v>Analytique_compte_PCP13_hors_champs</v>
      </c>
      <c r="G4980" s="154">
        <f t="shared" ref="G4980:G5083" si="517">VLOOKUP(C4980,ana_compte,E4980,FALSE)</f>
        <v>0</v>
      </c>
    </row>
    <row r="4981" spans="1:7" ht="26.4" x14ac:dyDescent="0.25">
      <c r="A4981" s="153" t="str">
        <f>+Identification!$C$4</f>
        <v>100000001</v>
      </c>
      <c r="B4981" s="153" t="s">
        <v>356</v>
      </c>
      <c r="C4981" s="48" t="s">
        <v>105</v>
      </c>
      <c r="D4981" s="89" t="str">
        <f t="shared" si="511"/>
        <v>hors_champs</v>
      </c>
      <c r="E4981" s="90">
        <f>HLOOKUP(D4981,Analytique_compte!$A$3:$S$4,2,FALSE)</f>
        <v>19</v>
      </c>
      <c r="F4981" s="90" t="str">
        <f t="shared" si="512"/>
        <v>Analytique_compte_PCP14_hors_champs</v>
      </c>
      <c r="G4981" s="154">
        <f t="shared" si="517"/>
        <v>0</v>
      </c>
    </row>
    <row r="4982" spans="1:7" ht="26.4" x14ac:dyDescent="0.25">
      <c r="A4982" s="153" t="str">
        <f>+Identification!$C$4</f>
        <v>100000001</v>
      </c>
      <c r="B4982" s="153" t="s">
        <v>356</v>
      </c>
      <c r="C4982" s="48" t="s">
        <v>106</v>
      </c>
      <c r="D4982" s="89" t="str">
        <f t="shared" si="511"/>
        <v>hors_champs</v>
      </c>
      <c r="E4982" s="90">
        <f>HLOOKUP(D4982,Analytique_compte!$A$3:$S$4,2,FALSE)</f>
        <v>19</v>
      </c>
      <c r="F4982" s="90" t="str">
        <f t="shared" si="512"/>
        <v>Analytique_compte_PCP15_hors_champs</v>
      </c>
      <c r="G4982" s="154">
        <f t="shared" si="517"/>
        <v>0</v>
      </c>
    </row>
    <row r="4983" spans="1:7" ht="26.4" x14ac:dyDescent="0.25">
      <c r="A4983" s="153" t="str">
        <f>+Identification!$C$4</f>
        <v>100000001</v>
      </c>
      <c r="B4983" s="153" t="s">
        <v>356</v>
      </c>
      <c r="C4983" s="48" t="s">
        <v>107</v>
      </c>
      <c r="D4983" s="89" t="str">
        <f t="shared" si="511"/>
        <v>hors_champs</v>
      </c>
      <c r="E4983" s="90">
        <f>HLOOKUP(D4983,Analytique_compte!$A$3:$S$4,2,FALSE)</f>
        <v>19</v>
      </c>
      <c r="F4983" s="90" t="str">
        <f t="shared" si="512"/>
        <v>Analytique_compte_PCP16_hors_champs</v>
      </c>
      <c r="G4983" s="154">
        <f t="shared" si="517"/>
        <v>0</v>
      </c>
    </row>
    <row r="4984" spans="1:7" ht="26.4" x14ac:dyDescent="0.25">
      <c r="A4984" s="153" t="str">
        <f>+Identification!$C$4</f>
        <v>100000001</v>
      </c>
      <c r="B4984" s="153" t="s">
        <v>356</v>
      </c>
      <c r="C4984" s="48" t="s">
        <v>108</v>
      </c>
      <c r="D4984" s="89" t="str">
        <f t="shared" si="511"/>
        <v>hors_champs</v>
      </c>
      <c r="E4984" s="90">
        <f>HLOOKUP(D4984,Analytique_compte!$A$3:$S$4,2,FALSE)</f>
        <v>19</v>
      </c>
      <c r="F4984" s="90" t="str">
        <f t="shared" si="512"/>
        <v>Analytique_compte_PCP17_hors_champs</v>
      </c>
      <c r="G4984" s="154">
        <f t="shared" si="517"/>
        <v>0</v>
      </c>
    </row>
    <row r="4985" spans="1:7" ht="26.4" x14ac:dyDescent="0.25">
      <c r="A4985" s="153" t="str">
        <f>+Identification!$C$4</f>
        <v>100000001</v>
      </c>
      <c r="B4985" s="153" t="s">
        <v>356</v>
      </c>
      <c r="C4985" s="48" t="s">
        <v>109</v>
      </c>
      <c r="D4985" s="89" t="str">
        <f t="shared" si="511"/>
        <v>hors_champs</v>
      </c>
      <c r="E4985" s="90">
        <f>HLOOKUP(D4985,Analytique_compte!$A$3:$S$4,2,FALSE)</f>
        <v>19</v>
      </c>
      <c r="F4985" s="90" t="str">
        <f t="shared" si="512"/>
        <v>Analytique_compte_PCP18_hors_champs</v>
      </c>
      <c r="G4985" s="154">
        <f t="shared" si="517"/>
        <v>0</v>
      </c>
    </row>
    <row r="4986" spans="1:7" ht="26.4" x14ac:dyDescent="0.25">
      <c r="A4986" s="153" t="str">
        <f>+Identification!$C$4</f>
        <v>100000001</v>
      </c>
      <c r="B4986" s="153" t="s">
        <v>356</v>
      </c>
      <c r="C4986" s="48" t="s">
        <v>110</v>
      </c>
      <c r="D4986" s="89" t="str">
        <f t="shared" si="511"/>
        <v>hors_champs</v>
      </c>
      <c r="E4986" s="90">
        <f>HLOOKUP(D4986,Analytique_compte!$A$3:$S$4,2,FALSE)</f>
        <v>19</v>
      </c>
      <c r="F4986" s="90" t="str">
        <f t="shared" si="512"/>
        <v>Analytique_compte_PCP19_hors_champs</v>
      </c>
      <c r="G4986" s="154">
        <f t="shared" si="517"/>
        <v>0</v>
      </c>
    </row>
    <row r="4987" spans="1:7" ht="26.4" x14ac:dyDescent="0.25">
      <c r="A4987" s="153" t="str">
        <f>+Identification!$C$4</f>
        <v>100000001</v>
      </c>
      <c r="B4987" s="153" t="s">
        <v>356</v>
      </c>
      <c r="C4987" s="48" t="s">
        <v>111</v>
      </c>
      <c r="D4987" s="89" t="str">
        <f t="shared" si="511"/>
        <v>hors_champs</v>
      </c>
      <c r="E4987" s="90">
        <f>HLOOKUP(D4987,Analytique_compte!$A$3:$S$4,2,FALSE)</f>
        <v>19</v>
      </c>
      <c r="F4987" s="90" t="str">
        <f t="shared" si="512"/>
        <v>Analytique_compte_PCP20_hors_champs</v>
      </c>
      <c r="G4987" s="154">
        <f t="shared" si="517"/>
        <v>0</v>
      </c>
    </row>
    <row r="4988" spans="1:7" ht="26.4" x14ac:dyDescent="0.25">
      <c r="A4988" s="153" t="str">
        <f>+Identification!$C$4</f>
        <v>100000001</v>
      </c>
      <c r="B4988" s="153" t="s">
        <v>356</v>
      </c>
      <c r="C4988" s="48" t="s">
        <v>112</v>
      </c>
      <c r="D4988" s="89" t="str">
        <f t="shared" si="511"/>
        <v>hors_champs</v>
      </c>
      <c r="E4988" s="90">
        <f>HLOOKUP(D4988,Analytique_compte!$A$3:$S$4,2,FALSE)</f>
        <v>19</v>
      </c>
      <c r="F4988" s="90" t="str">
        <f t="shared" si="512"/>
        <v>Analytique_compte_PCP21_hors_champs</v>
      </c>
      <c r="G4988" s="154">
        <f t="shared" si="517"/>
        <v>0</v>
      </c>
    </row>
    <row r="4989" spans="1:7" ht="26.4" x14ac:dyDescent="0.25">
      <c r="A4989" s="153" t="str">
        <f>+Identification!$C$4</f>
        <v>100000001</v>
      </c>
      <c r="B4989" s="153" t="s">
        <v>356</v>
      </c>
      <c r="C4989" s="48" t="s">
        <v>113</v>
      </c>
      <c r="D4989" s="89" t="str">
        <f t="shared" si="511"/>
        <v>hors_champs</v>
      </c>
      <c r="E4989" s="90">
        <f>HLOOKUP(D4989,Analytique_compte!$A$3:$S$4,2,FALSE)</f>
        <v>19</v>
      </c>
      <c r="F4989" s="90" t="str">
        <f t="shared" si="512"/>
        <v>Analytique_compte_PCP22_hors_champs</v>
      </c>
      <c r="G4989" s="154">
        <f t="shared" si="517"/>
        <v>0</v>
      </c>
    </row>
    <row r="4990" spans="1:7" ht="26.4" x14ac:dyDescent="0.25">
      <c r="A4990" s="153" t="str">
        <f>+Identification!$C$4</f>
        <v>100000001</v>
      </c>
      <c r="B4990" s="153" t="s">
        <v>356</v>
      </c>
      <c r="C4990" s="48" t="s">
        <v>114</v>
      </c>
      <c r="D4990" s="89" t="str">
        <f t="shared" si="511"/>
        <v>hors_champs</v>
      </c>
      <c r="E4990" s="90">
        <f>HLOOKUP(D4990,Analytique_compte!$A$3:$S$4,2,FALSE)</f>
        <v>19</v>
      </c>
      <c r="F4990" s="90" t="str">
        <f t="shared" si="512"/>
        <v>Analytique_compte_PCP23_hors_champs</v>
      </c>
      <c r="G4990" s="154">
        <f t="shared" si="517"/>
        <v>0</v>
      </c>
    </row>
    <row r="4991" spans="1:7" ht="26.4" x14ac:dyDescent="0.25">
      <c r="A4991" s="153" t="str">
        <f>+Identification!$C$4</f>
        <v>100000001</v>
      </c>
      <c r="B4991" s="153" t="s">
        <v>356</v>
      </c>
      <c r="C4991" s="48" t="s">
        <v>115</v>
      </c>
      <c r="D4991" s="89" t="str">
        <f t="shared" si="511"/>
        <v>hors_champs</v>
      </c>
      <c r="E4991" s="90">
        <f>HLOOKUP(D4991,Analytique_compte!$A$3:$S$4,2,FALSE)</f>
        <v>19</v>
      </c>
      <c r="F4991" s="90" t="str">
        <f t="shared" si="512"/>
        <v>Analytique_compte_PCP24_hors_champs</v>
      </c>
      <c r="G4991" s="154">
        <f t="shared" si="517"/>
        <v>0</v>
      </c>
    </row>
    <row r="4992" spans="1:7" ht="26.4" x14ac:dyDescent="0.25">
      <c r="A4992" s="153" t="str">
        <f>+Identification!$C$4</f>
        <v>100000001</v>
      </c>
      <c r="B4992" s="153" t="s">
        <v>356</v>
      </c>
      <c r="C4992" s="48" t="s">
        <v>116</v>
      </c>
      <c r="D4992" s="89" t="str">
        <f t="shared" si="511"/>
        <v>hors_champs</v>
      </c>
      <c r="E4992" s="90">
        <f>HLOOKUP(D4992,Analytique_compte!$A$3:$S$4,2,FALSE)</f>
        <v>19</v>
      </c>
      <c r="F4992" s="90" t="str">
        <f t="shared" si="512"/>
        <v>Analytique_compte_PCP25_hors_champs</v>
      </c>
      <c r="G4992" s="154">
        <f t="shared" si="517"/>
        <v>0</v>
      </c>
    </row>
    <row r="4993" spans="1:7" ht="26.4" x14ac:dyDescent="0.25">
      <c r="A4993" s="153" t="str">
        <f>+Identification!$C$4</f>
        <v>100000001</v>
      </c>
      <c r="B4993" s="153" t="s">
        <v>356</v>
      </c>
      <c r="C4993" s="48" t="s">
        <v>117</v>
      </c>
      <c r="D4993" s="89" t="str">
        <f t="shared" si="511"/>
        <v>hors_champs</v>
      </c>
      <c r="E4993" s="90">
        <f>HLOOKUP(D4993,Analytique_compte!$A$3:$S$4,2,FALSE)</f>
        <v>19</v>
      </c>
      <c r="F4993" s="90" t="str">
        <f t="shared" si="512"/>
        <v>Analytique_compte_PCP26_hors_champs</v>
      </c>
      <c r="G4993" s="154">
        <f t="shared" si="517"/>
        <v>0</v>
      </c>
    </row>
    <row r="4994" spans="1:7" ht="26.4" x14ac:dyDescent="0.25">
      <c r="A4994" s="153" t="str">
        <f>+Identification!$C$4</f>
        <v>100000001</v>
      </c>
      <c r="B4994" s="153" t="s">
        <v>356</v>
      </c>
      <c r="C4994" s="48" t="s">
        <v>118</v>
      </c>
      <c r="D4994" s="89" t="str">
        <f t="shared" si="511"/>
        <v>hors_champs</v>
      </c>
      <c r="E4994" s="90">
        <f>HLOOKUP(D4994,Analytique_compte!$A$3:$S$4,2,FALSE)</f>
        <v>19</v>
      </c>
      <c r="F4994" s="90" t="str">
        <f t="shared" si="512"/>
        <v>Analytique_compte_PCP27_hors_champs</v>
      </c>
      <c r="G4994" s="154">
        <f t="shared" si="517"/>
        <v>0</v>
      </c>
    </row>
    <row r="4995" spans="1:7" ht="26.4" x14ac:dyDescent="0.25">
      <c r="A4995" s="153" t="str">
        <f>+Identification!$C$4</f>
        <v>100000001</v>
      </c>
      <c r="B4995" s="153" t="s">
        <v>356</v>
      </c>
      <c r="C4995" s="48" t="s">
        <v>119</v>
      </c>
      <c r="D4995" s="89" t="str">
        <f t="shared" si="511"/>
        <v>hors_champs</v>
      </c>
      <c r="E4995" s="90">
        <f>HLOOKUP(D4995,Analytique_compte!$A$3:$S$4,2,FALSE)</f>
        <v>19</v>
      </c>
      <c r="F4995" s="90" t="str">
        <f t="shared" si="512"/>
        <v>Analytique_compte_PCP28_hors_champs</v>
      </c>
      <c r="G4995" s="154">
        <f t="shared" si="517"/>
        <v>0</v>
      </c>
    </row>
    <row r="4996" spans="1:7" ht="26.4" x14ac:dyDescent="0.25">
      <c r="A4996" s="153" t="str">
        <f>+Identification!$C$4</f>
        <v>100000001</v>
      </c>
      <c r="B4996" s="153" t="s">
        <v>356</v>
      </c>
      <c r="C4996" s="48" t="s">
        <v>120</v>
      </c>
      <c r="D4996" s="89" t="str">
        <f t="shared" si="511"/>
        <v>hors_champs</v>
      </c>
      <c r="E4996" s="90">
        <f>HLOOKUP(D4996,Analytique_compte!$A$3:$S$4,2,FALSE)</f>
        <v>19</v>
      </c>
      <c r="F4996" s="90" t="str">
        <f t="shared" si="512"/>
        <v>Analytique_compte_PCP29_hors_champs</v>
      </c>
      <c r="G4996" s="154">
        <f t="shared" si="517"/>
        <v>0</v>
      </c>
    </row>
    <row r="4997" spans="1:7" ht="26.4" x14ac:dyDescent="0.25">
      <c r="A4997" s="153" t="str">
        <f>+Identification!$C$4</f>
        <v>100000001</v>
      </c>
      <c r="B4997" s="153" t="s">
        <v>356</v>
      </c>
      <c r="C4997" s="48" t="s">
        <v>121</v>
      </c>
      <c r="D4997" s="89" t="str">
        <f t="shared" si="511"/>
        <v>hors_champs</v>
      </c>
      <c r="E4997" s="90">
        <f>HLOOKUP(D4997,Analytique_compte!$A$3:$S$4,2,FALSE)</f>
        <v>19</v>
      </c>
      <c r="F4997" s="90" t="str">
        <f t="shared" si="512"/>
        <v>Analytique_compte_PCP30_hors_champs</v>
      </c>
      <c r="G4997" s="154">
        <f t="shared" si="517"/>
        <v>0</v>
      </c>
    </row>
    <row r="4998" spans="1:7" ht="26.4" x14ac:dyDescent="0.25">
      <c r="A4998" s="153" t="str">
        <f>+Identification!$C$4</f>
        <v>100000001</v>
      </c>
      <c r="B4998" s="153" t="s">
        <v>356</v>
      </c>
      <c r="C4998" s="48" t="s">
        <v>122</v>
      </c>
      <c r="D4998" s="89" t="str">
        <f t="shared" si="511"/>
        <v>hors_champs</v>
      </c>
      <c r="E4998" s="90">
        <f>HLOOKUP(D4998,Analytique_compte!$A$3:$S$4,2,FALSE)</f>
        <v>19</v>
      </c>
      <c r="F4998" s="90" t="str">
        <f t="shared" si="512"/>
        <v>Analytique_compte_PCP31_hors_champs</v>
      </c>
      <c r="G4998" s="154">
        <f t="shared" si="517"/>
        <v>0</v>
      </c>
    </row>
    <row r="4999" spans="1:7" ht="26.4" x14ac:dyDescent="0.25">
      <c r="A4999" s="153" t="str">
        <f>+Identification!$C$4</f>
        <v>100000001</v>
      </c>
      <c r="B4999" s="153" t="s">
        <v>356</v>
      </c>
      <c r="C4999" s="48" t="s">
        <v>123</v>
      </c>
      <c r="D4999" s="89" t="str">
        <f t="shared" si="511"/>
        <v>hors_champs</v>
      </c>
      <c r="E4999" s="90">
        <f>HLOOKUP(D4999,Analytique_compte!$A$3:$S$4,2,FALSE)</f>
        <v>19</v>
      </c>
      <c r="F4999" s="90" t="str">
        <f t="shared" si="512"/>
        <v>Analytique_compte_PCP32_hors_champs</v>
      </c>
      <c r="G4999" s="154">
        <f t="shared" si="517"/>
        <v>0</v>
      </c>
    </row>
    <row r="5000" spans="1:7" ht="26.4" x14ac:dyDescent="0.25">
      <c r="A5000" s="153" t="str">
        <f>+Identification!$C$4</f>
        <v>100000001</v>
      </c>
      <c r="B5000" s="153" t="s">
        <v>356</v>
      </c>
      <c r="C5000" s="48" t="s">
        <v>124</v>
      </c>
      <c r="D5000" s="89" t="str">
        <f t="shared" si="511"/>
        <v>hors_champs</v>
      </c>
      <c r="E5000" s="90">
        <f>HLOOKUP(D5000,Analytique_compte!$A$3:$S$4,2,FALSE)</f>
        <v>19</v>
      </c>
      <c r="F5000" s="90" t="str">
        <f t="shared" si="512"/>
        <v>Analytique_compte_PCP33_hors_champs</v>
      </c>
      <c r="G5000" s="154">
        <f t="shared" si="517"/>
        <v>0</v>
      </c>
    </row>
    <row r="5001" spans="1:7" ht="26.4" x14ac:dyDescent="0.25">
      <c r="A5001" s="153" t="str">
        <f>+Identification!$C$4</f>
        <v>100000001</v>
      </c>
      <c r="B5001" s="153" t="s">
        <v>356</v>
      </c>
      <c r="C5001" s="48" t="s">
        <v>125</v>
      </c>
      <c r="D5001" s="89" t="str">
        <f t="shared" si="511"/>
        <v>hors_champs</v>
      </c>
      <c r="E5001" s="90">
        <f>HLOOKUP(D5001,Analytique_compte!$A$3:$S$4,2,FALSE)</f>
        <v>19</v>
      </c>
      <c r="F5001" s="90" t="str">
        <f t="shared" si="512"/>
        <v>Analytique_compte_PCP34_hors_champs</v>
      </c>
      <c r="G5001" s="154">
        <f t="shared" si="517"/>
        <v>0</v>
      </c>
    </row>
    <row r="5002" spans="1:7" ht="26.4" x14ac:dyDescent="0.25">
      <c r="A5002" s="153" t="str">
        <f>+Identification!$C$4</f>
        <v>100000001</v>
      </c>
      <c r="B5002" s="153" t="s">
        <v>356</v>
      </c>
      <c r="C5002" s="48" t="s">
        <v>126</v>
      </c>
      <c r="D5002" s="89" t="str">
        <f t="shared" si="511"/>
        <v>hors_champs</v>
      </c>
      <c r="E5002" s="90">
        <f>HLOOKUP(D5002,Analytique_compte!$A$3:$S$4,2,FALSE)</f>
        <v>19</v>
      </c>
      <c r="F5002" s="90" t="str">
        <f t="shared" si="512"/>
        <v>Analytique_compte_PCP35_hors_champs</v>
      </c>
      <c r="G5002" s="154">
        <f t="shared" si="517"/>
        <v>0</v>
      </c>
    </row>
    <row r="5003" spans="1:7" ht="26.4" x14ac:dyDescent="0.25">
      <c r="A5003" s="153" t="str">
        <f>+Identification!$C$4</f>
        <v>100000001</v>
      </c>
      <c r="B5003" s="153" t="s">
        <v>356</v>
      </c>
      <c r="C5003" s="48" t="s">
        <v>127</v>
      </c>
      <c r="D5003" s="89" t="str">
        <f t="shared" si="511"/>
        <v>hors_champs</v>
      </c>
      <c r="E5003" s="90">
        <f>HLOOKUP(D5003,Analytique_compte!$A$3:$S$4,2,FALSE)</f>
        <v>19</v>
      </c>
      <c r="F5003" s="90" t="str">
        <f t="shared" si="512"/>
        <v>Analytique_compte_PCP36_hors_champs</v>
      </c>
      <c r="G5003" s="154">
        <f t="shared" si="517"/>
        <v>0</v>
      </c>
    </row>
    <row r="5004" spans="1:7" ht="26.4" x14ac:dyDescent="0.25">
      <c r="A5004" s="153" t="str">
        <f>+Identification!$C$4</f>
        <v>100000001</v>
      </c>
      <c r="B5004" s="153" t="s">
        <v>356</v>
      </c>
      <c r="C5004" s="48" t="s">
        <v>128</v>
      </c>
      <c r="D5004" s="89" t="str">
        <f t="shared" ref="D5004:D5083" si="518">+D5003</f>
        <v>hors_champs</v>
      </c>
      <c r="E5004" s="90">
        <f>HLOOKUP(D5004,Analytique_compte!$A$3:$S$4,2,FALSE)</f>
        <v>19</v>
      </c>
      <c r="F5004" s="90" t="str">
        <f t="shared" si="512"/>
        <v>Analytique_compte_PCP37_hors_champs</v>
      </c>
      <c r="G5004" s="154">
        <f t="shared" si="517"/>
        <v>0</v>
      </c>
    </row>
    <row r="5005" spans="1:7" ht="26.4" x14ac:dyDescent="0.25">
      <c r="A5005" s="153" t="str">
        <f>+Identification!$C$4</f>
        <v>100000001</v>
      </c>
      <c r="B5005" s="153" t="s">
        <v>356</v>
      </c>
      <c r="C5005" s="48" t="s">
        <v>129</v>
      </c>
      <c r="D5005" s="89" t="str">
        <f t="shared" si="518"/>
        <v>hors_champs</v>
      </c>
      <c r="E5005" s="90">
        <f>HLOOKUP(D5005,Analytique_compte!$A$3:$S$4,2,FALSE)</f>
        <v>19</v>
      </c>
      <c r="F5005" s="90" t="str">
        <f t="shared" si="512"/>
        <v>Analytique_compte_PCP38_hors_champs</v>
      </c>
      <c r="G5005" s="154">
        <f t="shared" si="517"/>
        <v>0</v>
      </c>
    </row>
    <row r="5006" spans="1:7" ht="26.4" x14ac:dyDescent="0.25">
      <c r="A5006" s="153" t="str">
        <f>+Identification!$C$4</f>
        <v>100000001</v>
      </c>
      <c r="B5006" s="153" t="s">
        <v>356</v>
      </c>
      <c r="C5006" s="48" t="s">
        <v>130</v>
      </c>
      <c r="D5006" s="89" t="str">
        <f t="shared" si="518"/>
        <v>hors_champs</v>
      </c>
      <c r="E5006" s="90">
        <f>HLOOKUP(D5006,Analytique_compte!$A$3:$S$4,2,FALSE)</f>
        <v>19</v>
      </c>
      <c r="F5006" s="90" t="str">
        <f t="shared" si="512"/>
        <v>Analytique_compte_PCP39_hors_champs</v>
      </c>
      <c r="G5006" s="154">
        <f t="shared" si="517"/>
        <v>0</v>
      </c>
    </row>
    <row r="5007" spans="1:7" ht="26.4" x14ac:dyDescent="0.25">
      <c r="A5007" s="153" t="str">
        <f>+Identification!$C$4</f>
        <v>100000001</v>
      </c>
      <c r="B5007" s="153" t="s">
        <v>356</v>
      </c>
      <c r="C5007" s="48" t="s">
        <v>131</v>
      </c>
      <c r="D5007" s="89" t="str">
        <f t="shared" si="518"/>
        <v>hors_champs</v>
      </c>
      <c r="E5007" s="90">
        <f>HLOOKUP(D5007,Analytique_compte!$A$3:$S$4,2,FALSE)</f>
        <v>19</v>
      </c>
      <c r="F5007" s="90" t="str">
        <f t="shared" si="512"/>
        <v>Analytique_compte_PCP40_hors_champs</v>
      </c>
      <c r="G5007" s="154">
        <f t="shared" si="517"/>
        <v>0</v>
      </c>
    </row>
    <row r="5008" spans="1:7" ht="26.4" x14ac:dyDescent="0.25">
      <c r="A5008" s="153" t="str">
        <f>+Identification!$C$4</f>
        <v>100000001</v>
      </c>
      <c r="B5008" s="153" t="s">
        <v>356</v>
      </c>
      <c r="C5008" s="48" t="s">
        <v>132</v>
      </c>
      <c r="D5008" s="89" t="str">
        <f t="shared" si="518"/>
        <v>hors_champs</v>
      </c>
      <c r="E5008" s="90">
        <f>HLOOKUP(D5008,Analytique_compte!$A$3:$S$4,2,FALSE)</f>
        <v>19</v>
      </c>
      <c r="F5008" s="90" t="str">
        <f t="shared" si="512"/>
        <v>Analytique_compte_PCP41_hors_champs</v>
      </c>
      <c r="G5008" s="154">
        <f t="shared" si="517"/>
        <v>0</v>
      </c>
    </row>
    <row r="5009" spans="1:7" ht="26.4" x14ac:dyDescent="0.25">
      <c r="A5009" s="153" t="str">
        <f>+Identification!$C$4</f>
        <v>100000001</v>
      </c>
      <c r="B5009" s="153" t="s">
        <v>356</v>
      </c>
      <c r="C5009" s="48" t="s">
        <v>133</v>
      </c>
      <c r="D5009" s="89" t="str">
        <f t="shared" si="518"/>
        <v>hors_champs</v>
      </c>
      <c r="E5009" s="90">
        <f>HLOOKUP(D5009,Analytique_compte!$A$3:$S$4,2,FALSE)</f>
        <v>19</v>
      </c>
      <c r="F5009" s="90" t="str">
        <f t="shared" si="512"/>
        <v>Analytique_compte_PCP42_hors_champs</v>
      </c>
      <c r="G5009" s="154">
        <f t="shared" si="517"/>
        <v>0</v>
      </c>
    </row>
    <row r="5010" spans="1:7" ht="26.4" x14ac:dyDescent="0.25">
      <c r="A5010" s="153" t="str">
        <f>+Identification!$C$4</f>
        <v>100000001</v>
      </c>
      <c r="B5010" s="153" t="s">
        <v>356</v>
      </c>
      <c r="C5010" s="48" t="s">
        <v>134</v>
      </c>
      <c r="D5010" s="89" t="str">
        <f t="shared" si="518"/>
        <v>hors_champs</v>
      </c>
      <c r="E5010" s="90">
        <f>HLOOKUP(D5010,Analytique_compte!$A$3:$S$4,2,FALSE)</f>
        <v>19</v>
      </c>
      <c r="F5010" s="90" t="str">
        <f t="shared" si="512"/>
        <v>Analytique_compte_PCP43_hors_champs</v>
      </c>
      <c r="G5010" s="154">
        <f t="shared" si="517"/>
        <v>0</v>
      </c>
    </row>
    <row r="5011" spans="1:7" ht="26.4" x14ac:dyDescent="0.25">
      <c r="A5011" s="153" t="str">
        <f>+Identification!$C$4</f>
        <v>100000001</v>
      </c>
      <c r="B5011" s="153" t="s">
        <v>356</v>
      </c>
      <c r="C5011" s="48" t="s">
        <v>135</v>
      </c>
      <c r="D5011" s="89" t="str">
        <f t="shared" si="518"/>
        <v>hors_champs</v>
      </c>
      <c r="E5011" s="90">
        <f>HLOOKUP(D5011,Analytique_compte!$A$3:$S$4,2,FALSE)</f>
        <v>19</v>
      </c>
      <c r="F5011" s="90" t="str">
        <f t="shared" si="512"/>
        <v>Analytique_compte_PCP44_hors_champs</v>
      </c>
      <c r="G5011" s="154">
        <f t="shared" si="517"/>
        <v>0</v>
      </c>
    </row>
    <row r="5012" spans="1:7" ht="26.4" x14ac:dyDescent="0.25">
      <c r="A5012" s="153" t="str">
        <f>+Identification!$C$4</f>
        <v>100000001</v>
      </c>
      <c r="B5012" s="153" t="s">
        <v>356</v>
      </c>
      <c r="C5012" s="48" t="s">
        <v>136</v>
      </c>
      <c r="D5012" s="89" t="str">
        <f t="shared" si="518"/>
        <v>hors_champs</v>
      </c>
      <c r="E5012" s="90">
        <f>HLOOKUP(D5012,Analytique_compte!$A$3:$S$4,2,FALSE)</f>
        <v>19</v>
      </c>
      <c r="F5012" s="90" t="str">
        <f t="shared" si="512"/>
        <v>Analytique_compte_PCP45_hors_champs</v>
      </c>
      <c r="G5012" s="154">
        <f t="shared" si="517"/>
        <v>0</v>
      </c>
    </row>
    <row r="5013" spans="1:7" ht="26.4" x14ac:dyDescent="0.25">
      <c r="A5013" s="153" t="str">
        <f>+Identification!$C$4</f>
        <v>100000001</v>
      </c>
      <c r="B5013" s="153" t="s">
        <v>356</v>
      </c>
      <c r="C5013" s="48" t="s">
        <v>137</v>
      </c>
      <c r="D5013" s="89" t="str">
        <f t="shared" si="518"/>
        <v>hors_champs</v>
      </c>
      <c r="E5013" s="90">
        <f>HLOOKUP(D5013,Analytique_compte!$A$3:$S$4,2,FALSE)</f>
        <v>19</v>
      </c>
      <c r="F5013" s="90" t="str">
        <f t="shared" si="512"/>
        <v>Analytique_compte_PCP46_hors_champs</v>
      </c>
      <c r="G5013" s="154">
        <f t="shared" si="517"/>
        <v>0</v>
      </c>
    </row>
    <row r="5014" spans="1:7" ht="26.4" x14ac:dyDescent="0.25">
      <c r="A5014" s="153" t="str">
        <f>+Identification!$C$4</f>
        <v>100000001</v>
      </c>
      <c r="B5014" s="153" t="s">
        <v>356</v>
      </c>
      <c r="C5014" s="48" t="s">
        <v>138</v>
      </c>
      <c r="D5014" s="89" t="str">
        <f t="shared" si="518"/>
        <v>hors_champs</v>
      </c>
      <c r="E5014" s="90">
        <f>HLOOKUP(D5014,Analytique_compte!$A$3:$S$4,2,FALSE)</f>
        <v>19</v>
      </c>
      <c r="F5014" s="90" t="str">
        <f t="shared" si="512"/>
        <v>Analytique_compte_PCP47_hors_champs</v>
      </c>
      <c r="G5014" s="154">
        <f t="shared" si="517"/>
        <v>0</v>
      </c>
    </row>
    <row r="5015" spans="1:7" ht="26.4" x14ac:dyDescent="0.25">
      <c r="A5015" s="153" t="str">
        <f>+Identification!$C$4</f>
        <v>100000001</v>
      </c>
      <c r="B5015" s="153" t="s">
        <v>356</v>
      </c>
      <c r="C5015" s="48" t="s">
        <v>139</v>
      </c>
      <c r="D5015" s="89" t="str">
        <f t="shared" si="518"/>
        <v>hors_champs</v>
      </c>
      <c r="E5015" s="90">
        <f>HLOOKUP(D5015,Analytique_compte!$A$3:$S$4,2,FALSE)</f>
        <v>19</v>
      </c>
      <c r="F5015" s="90" t="str">
        <f t="shared" si="512"/>
        <v>Analytique_compte_PCP48_hors_champs</v>
      </c>
      <c r="G5015" s="154">
        <f t="shared" si="517"/>
        <v>0</v>
      </c>
    </row>
    <row r="5016" spans="1:7" ht="26.4" x14ac:dyDescent="0.25">
      <c r="A5016" s="153" t="str">
        <f>+Identification!$C$4</f>
        <v>100000001</v>
      </c>
      <c r="B5016" s="153" t="s">
        <v>356</v>
      </c>
      <c r="C5016" s="48" t="s">
        <v>140</v>
      </c>
      <c r="D5016" s="89" t="str">
        <f t="shared" si="518"/>
        <v>hors_champs</v>
      </c>
      <c r="E5016" s="90">
        <f>HLOOKUP(D5016,Analytique_compte!$A$3:$S$4,2,FALSE)</f>
        <v>19</v>
      </c>
      <c r="F5016" s="90" t="str">
        <f t="shared" si="512"/>
        <v>Analytique_compte_PCP49_hors_champs</v>
      </c>
      <c r="G5016" s="154">
        <f t="shared" si="517"/>
        <v>0</v>
      </c>
    </row>
    <row r="5017" spans="1:7" ht="26.4" x14ac:dyDescent="0.25">
      <c r="A5017" s="153" t="str">
        <f>+Identification!$C$4</f>
        <v>100000001</v>
      </c>
      <c r="B5017" s="153" t="s">
        <v>356</v>
      </c>
      <c r="C5017" s="48" t="s">
        <v>141</v>
      </c>
      <c r="D5017" s="89" t="str">
        <f t="shared" si="518"/>
        <v>hors_champs</v>
      </c>
      <c r="E5017" s="90">
        <f>HLOOKUP(D5017,Analytique_compte!$A$3:$S$4,2,FALSE)</f>
        <v>19</v>
      </c>
      <c r="F5017" s="90" t="str">
        <f t="shared" si="512"/>
        <v>Analytique_compte_PCP50_hors_champs</v>
      </c>
      <c r="G5017" s="154">
        <f t="shared" si="517"/>
        <v>0</v>
      </c>
    </row>
    <row r="5018" spans="1:7" ht="26.4" x14ac:dyDescent="0.25">
      <c r="A5018" s="153" t="str">
        <f>+Identification!$C$4</f>
        <v>100000001</v>
      </c>
      <c r="B5018" s="153" t="s">
        <v>356</v>
      </c>
      <c r="C5018" s="48" t="s">
        <v>142</v>
      </c>
      <c r="D5018" s="89" t="str">
        <f t="shared" si="518"/>
        <v>hors_champs</v>
      </c>
      <c r="E5018" s="90">
        <f>HLOOKUP(D5018,Analytique_compte!$A$3:$S$4,2,FALSE)</f>
        <v>19</v>
      </c>
      <c r="F5018" s="90" t="str">
        <f t="shared" si="512"/>
        <v>Analytique_compte_PCP51_hors_champs</v>
      </c>
      <c r="G5018" s="154">
        <f t="shared" si="517"/>
        <v>0</v>
      </c>
    </row>
    <row r="5019" spans="1:7" ht="26.4" x14ac:dyDescent="0.25">
      <c r="A5019" s="153" t="str">
        <f>+Identification!$C$4</f>
        <v>100000001</v>
      </c>
      <c r="B5019" s="153" t="s">
        <v>356</v>
      </c>
      <c r="C5019" s="48" t="s">
        <v>143</v>
      </c>
      <c r="D5019" s="89" t="str">
        <f t="shared" si="518"/>
        <v>hors_champs</v>
      </c>
      <c r="E5019" s="90">
        <f>HLOOKUP(D5019,Analytique_compte!$A$3:$S$4,2,FALSE)</f>
        <v>19</v>
      </c>
      <c r="F5019" s="90" t="str">
        <f t="shared" si="512"/>
        <v>Analytique_compte_PCP52_hors_champs</v>
      </c>
      <c r="G5019" s="154">
        <f t="shared" si="517"/>
        <v>0</v>
      </c>
    </row>
    <row r="5020" spans="1:7" ht="26.4" x14ac:dyDescent="0.25">
      <c r="A5020" s="153" t="str">
        <f>+Identification!$C$4</f>
        <v>100000001</v>
      </c>
      <c r="B5020" s="153" t="s">
        <v>356</v>
      </c>
      <c r="C5020" s="48" t="s">
        <v>144</v>
      </c>
      <c r="D5020" s="89" t="str">
        <f t="shared" si="518"/>
        <v>hors_champs</v>
      </c>
      <c r="E5020" s="90">
        <f>HLOOKUP(D5020,Analytique_compte!$A$3:$S$4,2,FALSE)</f>
        <v>19</v>
      </c>
      <c r="F5020" s="90" t="str">
        <f t="shared" si="512"/>
        <v>Analytique_compte_PCP53_hors_champs</v>
      </c>
      <c r="G5020" s="154">
        <f t="shared" si="517"/>
        <v>0</v>
      </c>
    </row>
    <row r="5021" spans="1:7" ht="26.4" x14ac:dyDescent="0.25">
      <c r="A5021" s="153" t="str">
        <f>+Identification!$C$4</f>
        <v>100000001</v>
      </c>
      <c r="B5021" s="153" t="s">
        <v>356</v>
      </c>
      <c r="C5021" s="48" t="s">
        <v>145</v>
      </c>
      <c r="D5021" s="89" t="str">
        <f t="shared" si="518"/>
        <v>hors_champs</v>
      </c>
      <c r="E5021" s="90">
        <f>HLOOKUP(D5021,Analytique_compte!$A$3:$S$4,2,FALSE)</f>
        <v>19</v>
      </c>
      <c r="F5021" s="90" t="str">
        <f t="shared" si="512"/>
        <v>Analytique_compte_PCP54_hors_champs</v>
      </c>
      <c r="G5021" s="154">
        <f t="shared" si="517"/>
        <v>0</v>
      </c>
    </row>
    <row r="5022" spans="1:7" ht="26.4" x14ac:dyDescent="0.25">
      <c r="A5022" s="153" t="str">
        <f>+Identification!$C$4</f>
        <v>100000001</v>
      </c>
      <c r="B5022" s="153" t="s">
        <v>356</v>
      </c>
      <c r="C5022" s="48" t="s">
        <v>146</v>
      </c>
      <c r="D5022" s="89" t="str">
        <f t="shared" si="518"/>
        <v>hors_champs</v>
      </c>
      <c r="E5022" s="90">
        <f>HLOOKUP(D5022,Analytique_compte!$A$3:$S$4,2,FALSE)</f>
        <v>19</v>
      </c>
      <c r="F5022" s="90" t="str">
        <f t="shared" si="512"/>
        <v>Analytique_compte_PCP55_hors_champs</v>
      </c>
      <c r="G5022" s="154">
        <f t="shared" si="517"/>
        <v>0</v>
      </c>
    </row>
    <row r="5023" spans="1:7" ht="26.4" x14ac:dyDescent="0.25">
      <c r="A5023" s="153" t="str">
        <f>+Identification!$C$4</f>
        <v>100000001</v>
      </c>
      <c r="B5023" s="153" t="s">
        <v>356</v>
      </c>
      <c r="C5023" s="48" t="s">
        <v>147</v>
      </c>
      <c r="D5023" s="89" t="str">
        <f t="shared" si="518"/>
        <v>hors_champs</v>
      </c>
      <c r="E5023" s="90">
        <f>HLOOKUP(D5023,Analytique_compte!$A$3:$S$4,2,FALSE)</f>
        <v>19</v>
      </c>
      <c r="F5023" s="90" t="str">
        <f t="shared" si="512"/>
        <v>Analytique_compte_PCP56_hors_champs</v>
      </c>
      <c r="G5023" s="154">
        <f t="shared" si="517"/>
        <v>0</v>
      </c>
    </row>
    <row r="5024" spans="1:7" ht="26.4" x14ac:dyDescent="0.25">
      <c r="A5024" s="153" t="str">
        <f>+Identification!$C$4</f>
        <v>100000001</v>
      </c>
      <c r="B5024" s="153" t="s">
        <v>356</v>
      </c>
      <c r="C5024" s="48" t="s">
        <v>148</v>
      </c>
      <c r="D5024" s="89" t="str">
        <f t="shared" si="518"/>
        <v>hors_champs</v>
      </c>
      <c r="E5024" s="90">
        <f>HLOOKUP(D5024,Analytique_compte!$A$3:$S$4,2,FALSE)</f>
        <v>19</v>
      </c>
      <c r="F5024" s="90" t="str">
        <f t="shared" si="512"/>
        <v>Analytique_compte_PCP57_hors_champs</v>
      </c>
      <c r="G5024" s="154">
        <f t="shared" si="517"/>
        <v>0</v>
      </c>
    </row>
    <row r="5025" spans="1:7" ht="26.4" x14ac:dyDescent="0.25">
      <c r="A5025" s="153" t="str">
        <f>+Identification!$C$4</f>
        <v>100000001</v>
      </c>
      <c r="B5025" s="153" t="s">
        <v>356</v>
      </c>
      <c r="C5025" s="48" t="s">
        <v>149</v>
      </c>
      <c r="D5025" s="89" t="str">
        <f t="shared" si="518"/>
        <v>hors_champs</v>
      </c>
      <c r="E5025" s="90">
        <f>HLOOKUP(D5025,Analytique_compte!$A$3:$S$4,2,FALSE)</f>
        <v>19</v>
      </c>
      <c r="F5025" s="90" t="str">
        <f t="shared" si="512"/>
        <v>Analytique_compte_PCP58_hors_champs</v>
      </c>
      <c r="G5025" s="154">
        <f t="shared" si="517"/>
        <v>0</v>
      </c>
    </row>
    <row r="5026" spans="1:7" ht="26.4" x14ac:dyDescent="0.25">
      <c r="A5026" s="153" t="str">
        <f>+Identification!$C$4</f>
        <v>100000001</v>
      </c>
      <c r="B5026" s="153" t="s">
        <v>356</v>
      </c>
      <c r="C5026" s="48" t="s">
        <v>150</v>
      </c>
      <c r="D5026" s="89" t="str">
        <f t="shared" si="518"/>
        <v>hors_champs</v>
      </c>
      <c r="E5026" s="90">
        <f>HLOOKUP(D5026,Analytique_compte!$A$3:$S$4,2,FALSE)</f>
        <v>19</v>
      </c>
      <c r="F5026" s="90" t="str">
        <f t="shared" ref="F5026:F5083" si="519">CONCATENATE(B5026,"_",C5026,"_",D5026)</f>
        <v>Analytique_compte_PCP59_hors_champs</v>
      </c>
      <c r="G5026" s="154">
        <f t="shared" si="517"/>
        <v>0</v>
      </c>
    </row>
    <row r="5027" spans="1:7" ht="26.4" x14ac:dyDescent="0.25">
      <c r="A5027" s="153" t="str">
        <f>+Identification!$C$4</f>
        <v>100000001</v>
      </c>
      <c r="B5027" s="153" t="s">
        <v>356</v>
      </c>
      <c r="C5027" s="48" t="s">
        <v>151</v>
      </c>
      <c r="D5027" s="89" t="str">
        <f t="shared" si="518"/>
        <v>hors_champs</v>
      </c>
      <c r="E5027" s="90">
        <f>HLOOKUP(D5027,Analytique_compte!$A$3:$S$4,2,FALSE)</f>
        <v>19</v>
      </c>
      <c r="F5027" s="90" t="str">
        <f t="shared" si="519"/>
        <v>Analytique_compte_PCP60_hors_champs</v>
      </c>
      <c r="G5027" s="154">
        <f t="shared" si="517"/>
        <v>0</v>
      </c>
    </row>
    <row r="5028" spans="1:7" ht="26.4" x14ac:dyDescent="0.25">
      <c r="A5028" s="153" t="str">
        <f>+Identification!$C$4</f>
        <v>100000001</v>
      </c>
      <c r="B5028" s="153" t="s">
        <v>356</v>
      </c>
      <c r="C5028" s="48" t="s">
        <v>152</v>
      </c>
      <c r="D5028" s="89" t="str">
        <f t="shared" si="518"/>
        <v>hors_champs</v>
      </c>
      <c r="E5028" s="90">
        <f>HLOOKUP(D5028,Analytique_compte!$A$3:$S$4,2,FALSE)</f>
        <v>19</v>
      </c>
      <c r="F5028" s="90" t="str">
        <f t="shared" si="519"/>
        <v>Analytique_compte_PCP61_hors_champs</v>
      </c>
      <c r="G5028" s="154">
        <f t="shared" si="517"/>
        <v>0</v>
      </c>
    </row>
    <row r="5029" spans="1:7" ht="26.4" x14ac:dyDescent="0.25">
      <c r="A5029" s="153" t="str">
        <f>+Identification!$C$4</f>
        <v>100000001</v>
      </c>
      <c r="B5029" s="153" t="s">
        <v>356</v>
      </c>
      <c r="C5029" s="48" t="s">
        <v>153</v>
      </c>
      <c r="D5029" s="89" t="str">
        <f t="shared" si="518"/>
        <v>hors_champs</v>
      </c>
      <c r="E5029" s="90">
        <f>HLOOKUP(D5029,Analytique_compte!$A$3:$S$4,2,FALSE)</f>
        <v>19</v>
      </c>
      <c r="F5029" s="90" t="str">
        <f t="shared" si="519"/>
        <v>Analytique_compte_PCP62_hors_champs</v>
      </c>
      <c r="G5029" s="154">
        <f t="shared" si="517"/>
        <v>0</v>
      </c>
    </row>
    <row r="5030" spans="1:7" ht="26.4" x14ac:dyDescent="0.25">
      <c r="A5030" s="153" t="str">
        <f>+Identification!$C$4</f>
        <v>100000001</v>
      </c>
      <c r="B5030" s="153" t="s">
        <v>356</v>
      </c>
      <c r="C5030" s="48" t="s">
        <v>154</v>
      </c>
      <c r="D5030" s="89" t="str">
        <f t="shared" si="518"/>
        <v>hors_champs</v>
      </c>
      <c r="E5030" s="90">
        <f>HLOOKUP(D5030,Analytique_compte!$A$3:$S$4,2,FALSE)</f>
        <v>19</v>
      </c>
      <c r="F5030" s="90" t="str">
        <f t="shared" si="519"/>
        <v>Analytique_compte_PCP63_hors_champs</v>
      </c>
      <c r="G5030" s="154">
        <f t="shared" si="517"/>
        <v>0</v>
      </c>
    </row>
    <row r="5031" spans="1:7" ht="26.4" x14ac:dyDescent="0.25">
      <c r="A5031" s="153" t="str">
        <f>+Identification!$C$4</f>
        <v>100000001</v>
      </c>
      <c r="B5031" s="153" t="s">
        <v>356</v>
      </c>
      <c r="C5031" s="48" t="s">
        <v>155</v>
      </c>
      <c r="D5031" s="89" t="str">
        <f t="shared" si="518"/>
        <v>hors_champs</v>
      </c>
      <c r="E5031" s="90">
        <f>HLOOKUP(D5031,Analytique_compte!$A$3:$S$4,2,FALSE)</f>
        <v>19</v>
      </c>
      <c r="F5031" s="90" t="str">
        <f t="shared" si="519"/>
        <v>Analytique_compte_PCP64_hors_champs</v>
      </c>
      <c r="G5031" s="154">
        <f t="shared" si="517"/>
        <v>0</v>
      </c>
    </row>
    <row r="5032" spans="1:7" ht="26.4" x14ac:dyDescent="0.25">
      <c r="A5032" s="153" t="str">
        <f>+Identification!$C$4</f>
        <v>100000001</v>
      </c>
      <c r="B5032" s="153" t="s">
        <v>356</v>
      </c>
      <c r="C5032" s="48" t="s">
        <v>156</v>
      </c>
      <c r="D5032" s="89" t="str">
        <f t="shared" si="518"/>
        <v>hors_champs</v>
      </c>
      <c r="E5032" s="90">
        <f>HLOOKUP(D5032,Analytique_compte!$A$3:$S$4,2,FALSE)</f>
        <v>19</v>
      </c>
      <c r="F5032" s="90" t="str">
        <f t="shared" si="519"/>
        <v>Analytique_compte_PCP65_hors_champs</v>
      </c>
      <c r="G5032" s="154">
        <f t="shared" si="517"/>
        <v>0</v>
      </c>
    </row>
    <row r="5033" spans="1:7" ht="26.4" x14ac:dyDescent="0.25">
      <c r="A5033" s="153" t="str">
        <f>+Identification!$C$4</f>
        <v>100000001</v>
      </c>
      <c r="B5033" s="153" t="s">
        <v>356</v>
      </c>
      <c r="C5033" s="48" t="s">
        <v>157</v>
      </c>
      <c r="D5033" s="89" t="str">
        <f t="shared" si="518"/>
        <v>hors_champs</v>
      </c>
      <c r="E5033" s="90">
        <f>HLOOKUP(D5033,Analytique_compte!$A$3:$S$4,2,FALSE)</f>
        <v>19</v>
      </c>
      <c r="F5033" s="90" t="str">
        <f t="shared" si="519"/>
        <v>Analytique_compte_PCP66_hors_champs</v>
      </c>
      <c r="G5033" s="154">
        <f t="shared" si="517"/>
        <v>0</v>
      </c>
    </row>
    <row r="5034" spans="1:7" ht="26.4" x14ac:dyDescent="0.25">
      <c r="A5034" s="153" t="str">
        <f>+Identification!$C$4</f>
        <v>100000001</v>
      </c>
      <c r="B5034" s="153" t="s">
        <v>356</v>
      </c>
      <c r="C5034" s="48" t="s">
        <v>158</v>
      </c>
      <c r="D5034" s="89" t="str">
        <f t="shared" si="518"/>
        <v>hors_champs</v>
      </c>
      <c r="E5034" s="90">
        <f>HLOOKUP(D5034,Analytique_compte!$A$3:$S$4,2,FALSE)</f>
        <v>19</v>
      </c>
      <c r="F5034" s="90" t="str">
        <f t="shared" si="519"/>
        <v>Analytique_compte_PCP67_hors_champs</v>
      </c>
      <c r="G5034" s="154">
        <f t="shared" si="517"/>
        <v>0</v>
      </c>
    </row>
    <row r="5035" spans="1:7" ht="26.4" x14ac:dyDescent="0.25">
      <c r="A5035" s="153" t="str">
        <f>+Identification!$C$4</f>
        <v>100000001</v>
      </c>
      <c r="B5035" s="153" t="s">
        <v>356</v>
      </c>
      <c r="C5035" s="48" t="s">
        <v>159</v>
      </c>
      <c r="D5035" s="89" t="str">
        <f t="shared" si="518"/>
        <v>hors_champs</v>
      </c>
      <c r="E5035" s="90">
        <f>HLOOKUP(D5035,Analytique_compte!$A$3:$S$4,2,FALSE)</f>
        <v>19</v>
      </c>
      <c r="F5035" s="90" t="str">
        <f t="shared" si="519"/>
        <v>Analytique_compte_PCP68_hors_champs</v>
      </c>
      <c r="G5035" s="154">
        <f t="shared" si="517"/>
        <v>0</v>
      </c>
    </row>
    <row r="5036" spans="1:7" ht="26.4" x14ac:dyDescent="0.25">
      <c r="A5036" s="153" t="str">
        <f>+Identification!$C$4</f>
        <v>100000001</v>
      </c>
      <c r="B5036" s="153" t="s">
        <v>356</v>
      </c>
      <c r="C5036" s="48" t="s">
        <v>160</v>
      </c>
      <c r="D5036" s="89" t="str">
        <f t="shared" si="518"/>
        <v>hors_champs</v>
      </c>
      <c r="E5036" s="90">
        <f>HLOOKUP(D5036,Analytique_compte!$A$3:$S$4,2,FALSE)</f>
        <v>19</v>
      </c>
      <c r="F5036" s="90" t="str">
        <f t="shared" si="519"/>
        <v>Analytique_compte_PCP69_hors_champs</v>
      </c>
      <c r="G5036" s="154">
        <f t="shared" si="517"/>
        <v>0</v>
      </c>
    </row>
    <row r="5037" spans="1:7" ht="26.4" x14ac:dyDescent="0.25">
      <c r="A5037" s="153" t="str">
        <f>+Identification!$C$4</f>
        <v>100000001</v>
      </c>
      <c r="B5037" s="153" t="s">
        <v>356</v>
      </c>
      <c r="C5037" s="48" t="s">
        <v>161</v>
      </c>
      <c r="D5037" s="89" t="str">
        <f t="shared" si="518"/>
        <v>hors_champs</v>
      </c>
      <c r="E5037" s="90">
        <f>HLOOKUP(D5037,Analytique_compte!$A$3:$S$4,2,FALSE)</f>
        <v>19</v>
      </c>
      <c r="F5037" s="90" t="str">
        <f t="shared" si="519"/>
        <v>Analytique_compte_PCP70_hors_champs</v>
      </c>
      <c r="G5037" s="154">
        <f t="shared" si="517"/>
        <v>0</v>
      </c>
    </row>
    <row r="5038" spans="1:7" ht="26.4" x14ac:dyDescent="0.25">
      <c r="A5038" s="153" t="str">
        <f>+Identification!$C$4</f>
        <v>100000001</v>
      </c>
      <c r="B5038" s="153" t="s">
        <v>356</v>
      </c>
      <c r="C5038" s="48" t="s">
        <v>162</v>
      </c>
      <c r="D5038" s="89" t="str">
        <f t="shared" si="518"/>
        <v>hors_champs</v>
      </c>
      <c r="E5038" s="90">
        <f>HLOOKUP(D5038,Analytique_compte!$A$3:$S$4,2,FALSE)</f>
        <v>19</v>
      </c>
      <c r="F5038" s="90" t="str">
        <f t="shared" si="519"/>
        <v>Analytique_compte_PCP71_hors_champs</v>
      </c>
      <c r="G5038" s="154">
        <f t="shared" si="517"/>
        <v>0</v>
      </c>
    </row>
    <row r="5039" spans="1:7" ht="26.4" x14ac:dyDescent="0.25">
      <c r="A5039" s="153" t="str">
        <f>+Identification!$C$4</f>
        <v>100000001</v>
      </c>
      <c r="B5039" s="153" t="s">
        <v>356</v>
      </c>
      <c r="C5039" s="48" t="s">
        <v>163</v>
      </c>
      <c r="D5039" s="89" t="str">
        <f t="shared" si="518"/>
        <v>hors_champs</v>
      </c>
      <c r="E5039" s="90">
        <f>HLOOKUP(D5039,Analytique_compte!$A$3:$S$4,2,FALSE)</f>
        <v>19</v>
      </c>
      <c r="F5039" s="90" t="str">
        <f t="shared" si="519"/>
        <v>Analytique_compte_PCP72_hors_champs</v>
      </c>
      <c r="G5039" s="154">
        <f t="shared" si="517"/>
        <v>0</v>
      </c>
    </row>
    <row r="5040" spans="1:7" ht="26.4" x14ac:dyDescent="0.25">
      <c r="A5040" s="153" t="str">
        <f>+Identification!$C$4</f>
        <v>100000001</v>
      </c>
      <c r="B5040" s="153" t="s">
        <v>356</v>
      </c>
      <c r="C5040" s="48" t="s">
        <v>164</v>
      </c>
      <c r="D5040" s="89" t="str">
        <f t="shared" si="518"/>
        <v>hors_champs</v>
      </c>
      <c r="E5040" s="90">
        <f>HLOOKUP(D5040,Analytique_compte!$A$3:$S$4,2,FALSE)</f>
        <v>19</v>
      </c>
      <c r="F5040" s="90" t="str">
        <f t="shared" si="519"/>
        <v>Analytique_compte_PCP73_hors_champs</v>
      </c>
      <c r="G5040" s="154">
        <f t="shared" si="517"/>
        <v>0</v>
      </c>
    </row>
    <row r="5041" spans="1:7" ht="26.4" x14ac:dyDescent="0.25">
      <c r="A5041" s="153" t="str">
        <f>+Identification!$C$4</f>
        <v>100000001</v>
      </c>
      <c r="B5041" s="153" t="s">
        <v>356</v>
      </c>
      <c r="C5041" s="48" t="s">
        <v>165</v>
      </c>
      <c r="D5041" s="89" t="str">
        <f t="shared" si="518"/>
        <v>hors_champs</v>
      </c>
      <c r="E5041" s="90">
        <f>HLOOKUP(D5041,Analytique_compte!$A$3:$S$4,2,FALSE)</f>
        <v>19</v>
      </c>
      <c r="F5041" s="90" t="str">
        <f t="shared" si="519"/>
        <v>Analytique_compte_PCP74_hors_champs</v>
      </c>
      <c r="G5041" s="154">
        <f t="shared" si="517"/>
        <v>0</v>
      </c>
    </row>
    <row r="5042" spans="1:7" ht="26.4" x14ac:dyDescent="0.25">
      <c r="A5042" s="153" t="str">
        <f>+Identification!$C$4</f>
        <v>100000001</v>
      </c>
      <c r="B5042" s="153" t="s">
        <v>356</v>
      </c>
      <c r="C5042" s="48" t="s">
        <v>166</v>
      </c>
      <c r="D5042" s="89" t="str">
        <f t="shared" si="518"/>
        <v>hors_champs</v>
      </c>
      <c r="E5042" s="90">
        <f>HLOOKUP(D5042,Analytique_compte!$A$3:$S$4,2,FALSE)</f>
        <v>19</v>
      </c>
      <c r="F5042" s="90" t="str">
        <f t="shared" si="519"/>
        <v>Analytique_compte_PCP75_hors_champs</v>
      </c>
      <c r="G5042" s="154">
        <f t="shared" si="517"/>
        <v>0</v>
      </c>
    </row>
    <row r="5043" spans="1:7" ht="26.4" x14ac:dyDescent="0.25">
      <c r="A5043" s="153" t="str">
        <f>+Identification!$C$4</f>
        <v>100000001</v>
      </c>
      <c r="B5043" s="153" t="s">
        <v>356</v>
      </c>
      <c r="C5043" s="48" t="s">
        <v>167</v>
      </c>
      <c r="D5043" s="89" t="str">
        <f t="shared" si="518"/>
        <v>hors_champs</v>
      </c>
      <c r="E5043" s="90">
        <f>HLOOKUP(D5043,Analytique_compte!$A$3:$S$4,2,FALSE)</f>
        <v>19</v>
      </c>
      <c r="F5043" s="90" t="str">
        <f t="shared" si="519"/>
        <v>Analytique_compte_PCP76_hors_champs</v>
      </c>
      <c r="G5043" s="154">
        <f t="shared" si="517"/>
        <v>0</v>
      </c>
    </row>
    <row r="5044" spans="1:7" ht="26.4" x14ac:dyDescent="0.25">
      <c r="A5044" s="153" t="str">
        <f>+Identification!$C$4</f>
        <v>100000001</v>
      </c>
      <c r="B5044" s="153" t="s">
        <v>356</v>
      </c>
      <c r="C5044" s="48" t="s">
        <v>168</v>
      </c>
      <c r="D5044" s="89" t="str">
        <f t="shared" si="518"/>
        <v>hors_champs</v>
      </c>
      <c r="E5044" s="90">
        <f>HLOOKUP(D5044,Analytique_compte!$A$3:$S$4,2,FALSE)</f>
        <v>19</v>
      </c>
      <c r="F5044" s="90" t="str">
        <f t="shared" si="519"/>
        <v>Analytique_compte_PCP77_hors_champs</v>
      </c>
      <c r="G5044" s="154">
        <f t="shared" si="517"/>
        <v>0</v>
      </c>
    </row>
    <row r="5045" spans="1:7" ht="26.4" x14ac:dyDescent="0.25">
      <c r="A5045" s="153" t="str">
        <f>+Identification!$C$4</f>
        <v>100000001</v>
      </c>
      <c r="B5045" s="153" t="s">
        <v>356</v>
      </c>
      <c r="C5045" s="48" t="s">
        <v>169</v>
      </c>
      <c r="D5045" s="89" t="str">
        <f t="shared" si="518"/>
        <v>hors_champs</v>
      </c>
      <c r="E5045" s="90">
        <f>HLOOKUP(D5045,Analytique_compte!$A$3:$S$4,2,FALSE)</f>
        <v>19</v>
      </c>
      <c r="F5045" s="90" t="str">
        <f t="shared" si="519"/>
        <v>Analytique_compte_PCP78_hors_champs</v>
      </c>
      <c r="G5045" s="154">
        <f t="shared" si="517"/>
        <v>0</v>
      </c>
    </row>
    <row r="5046" spans="1:7" ht="26.4" x14ac:dyDescent="0.25">
      <c r="A5046" s="153" t="str">
        <f>+Identification!$C$4</f>
        <v>100000001</v>
      </c>
      <c r="B5046" s="153" t="s">
        <v>356</v>
      </c>
      <c r="C5046" s="48" t="s">
        <v>170</v>
      </c>
      <c r="D5046" s="89" t="str">
        <f t="shared" si="518"/>
        <v>hors_champs</v>
      </c>
      <c r="E5046" s="90">
        <f>HLOOKUP(D5046,Analytique_compte!$A$3:$S$4,2,FALSE)</f>
        <v>19</v>
      </c>
      <c r="F5046" s="90" t="str">
        <f t="shared" ref="F5046:F5053" si="520">CONCATENATE(B5046,"_",C5046,"_",D5046)</f>
        <v>Analytique_compte_PCP79_hors_champs</v>
      </c>
      <c r="G5046" s="154">
        <f t="shared" ref="G5046:G5053" si="521">VLOOKUP(C5046,ana_compte,E5046,FALSE)</f>
        <v>0</v>
      </c>
    </row>
    <row r="5047" spans="1:7" ht="26.4" x14ac:dyDescent="0.25">
      <c r="A5047" s="153" t="str">
        <f>+Identification!$C$4</f>
        <v>100000001</v>
      </c>
      <c r="B5047" s="153" t="s">
        <v>356</v>
      </c>
      <c r="C5047" s="48" t="s">
        <v>416</v>
      </c>
      <c r="D5047" s="89" t="str">
        <f t="shared" si="518"/>
        <v>hors_champs</v>
      </c>
      <c r="E5047" s="90">
        <f>HLOOKUP(D5047,Analytique_compte!$A$3:$S$4,2,FALSE)</f>
        <v>19</v>
      </c>
      <c r="F5047" s="90" t="str">
        <f t="shared" si="520"/>
        <v>Analytique_compte_PCP80_hors_champs</v>
      </c>
      <c r="G5047" s="154">
        <f t="shared" si="521"/>
        <v>0</v>
      </c>
    </row>
    <row r="5048" spans="1:7" ht="26.4" x14ac:dyDescent="0.25">
      <c r="A5048" s="153" t="str">
        <f>+Identification!$C$4</f>
        <v>100000001</v>
      </c>
      <c r="B5048" s="153" t="s">
        <v>356</v>
      </c>
      <c r="C5048" s="48" t="s">
        <v>417</v>
      </c>
      <c r="D5048" s="89" t="str">
        <f t="shared" si="518"/>
        <v>hors_champs</v>
      </c>
      <c r="E5048" s="90">
        <f>HLOOKUP(D5048,Analytique_compte!$A$3:$S$4,2,FALSE)</f>
        <v>19</v>
      </c>
      <c r="F5048" s="90" t="str">
        <f t="shared" si="520"/>
        <v>Analytique_compte_PCP81_hors_champs</v>
      </c>
      <c r="G5048" s="154">
        <f t="shared" si="521"/>
        <v>0</v>
      </c>
    </row>
    <row r="5049" spans="1:7" ht="26.4" x14ac:dyDescent="0.25">
      <c r="A5049" s="153" t="str">
        <f>+Identification!$C$4</f>
        <v>100000001</v>
      </c>
      <c r="B5049" s="153" t="s">
        <v>356</v>
      </c>
      <c r="C5049" s="48" t="s">
        <v>418</v>
      </c>
      <c r="D5049" s="89" t="str">
        <f t="shared" si="518"/>
        <v>hors_champs</v>
      </c>
      <c r="E5049" s="90">
        <f>HLOOKUP(D5049,Analytique_compte!$A$3:$S$4,2,FALSE)</f>
        <v>19</v>
      </c>
      <c r="F5049" s="90" t="str">
        <f t="shared" si="520"/>
        <v>Analytique_compte_PCP82_hors_champs</v>
      </c>
      <c r="G5049" s="154">
        <f t="shared" si="521"/>
        <v>0</v>
      </c>
    </row>
    <row r="5050" spans="1:7" ht="26.4" x14ac:dyDescent="0.25">
      <c r="A5050" s="153" t="str">
        <f>+Identification!$C$4</f>
        <v>100000001</v>
      </c>
      <c r="B5050" s="153" t="s">
        <v>356</v>
      </c>
      <c r="C5050" s="48" t="s">
        <v>419</v>
      </c>
      <c r="D5050" s="89" t="str">
        <f t="shared" si="518"/>
        <v>hors_champs</v>
      </c>
      <c r="E5050" s="90">
        <f>HLOOKUP(D5050,Analytique_compte!$A$3:$S$4,2,FALSE)</f>
        <v>19</v>
      </c>
      <c r="F5050" s="90" t="str">
        <f t="shared" si="520"/>
        <v>Analytique_compte_PCP83_hors_champs</v>
      </c>
      <c r="G5050" s="154">
        <f t="shared" si="521"/>
        <v>0</v>
      </c>
    </row>
    <row r="5051" spans="1:7" ht="26.4" x14ac:dyDescent="0.25">
      <c r="A5051" s="153" t="str">
        <f>+Identification!$C$4</f>
        <v>100000001</v>
      </c>
      <c r="B5051" s="153" t="s">
        <v>356</v>
      </c>
      <c r="C5051" s="48" t="s">
        <v>420</v>
      </c>
      <c r="D5051" s="89" t="str">
        <f t="shared" si="518"/>
        <v>hors_champs</v>
      </c>
      <c r="E5051" s="90">
        <f>HLOOKUP(D5051,Analytique_compte!$A$3:$S$4,2,FALSE)</f>
        <v>19</v>
      </c>
      <c r="F5051" s="90" t="str">
        <f t="shared" si="520"/>
        <v>Analytique_compte_PCP84_hors_champs</v>
      </c>
      <c r="G5051" s="154">
        <f t="shared" si="521"/>
        <v>0</v>
      </c>
    </row>
    <row r="5052" spans="1:7" ht="26.4" x14ac:dyDescent="0.25">
      <c r="A5052" s="153" t="str">
        <f>+Identification!$C$4</f>
        <v>100000001</v>
      </c>
      <c r="B5052" s="153" t="s">
        <v>356</v>
      </c>
      <c r="C5052" s="48" t="s">
        <v>421</v>
      </c>
      <c r="D5052" s="89" t="str">
        <f t="shared" si="518"/>
        <v>hors_champs</v>
      </c>
      <c r="E5052" s="90">
        <f>HLOOKUP(D5052,Analytique_compte!$A$3:$S$4,2,FALSE)</f>
        <v>19</v>
      </c>
      <c r="F5052" s="90" t="str">
        <f t="shared" si="520"/>
        <v>Analytique_compte_PCP85_hors_champs</v>
      </c>
      <c r="G5052" s="154">
        <f t="shared" si="521"/>
        <v>0</v>
      </c>
    </row>
    <row r="5053" spans="1:7" ht="26.4" x14ac:dyDescent="0.25">
      <c r="A5053" s="153" t="str">
        <f>+Identification!$C$4</f>
        <v>100000001</v>
      </c>
      <c r="B5053" s="153" t="s">
        <v>356</v>
      </c>
      <c r="C5053" s="48" t="s">
        <v>422</v>
      </c>
      <c r="D5053" s="89" t="str">
        <f t="shared" si="518"/>
        <v>hors_champs</v>
      </c>
      <c r="E5053" s="90">
        <f>HLOOKUP(D5053,Analytique_compte!$A$3:$S$4,2,FALSE)</f>
        <v>19</v>
      </c>
      <c r="F5053" s="90" t="str">
        <f t="shared" si="520"/>
        <v>Analytique_compte_PCP86_hors_champs</v>
      </c>
      <c r="G5053" s="154">
        <f t="shared" si="521"/>
        <v>0</v>
      </c>
    </row>
    <row r="5054" spans="1:7" ht="26.4" x14ac:dyDescent="0.25">
      <c r="A5054" s="153" t="str">
        <f>+Identification!$C$4</f>
        <v>100000001</v>
      </c>
      <c r="B5054" s="153" t="s">
        <v>356</v>
      </c>
      <c r="C5054" s="48" t="s">
        <v>423</v>
      </c>
      <c r="D5054" s="89" t="str">
        <f t="shared" ref="D5054:D5055" si="522">+D5051</f>
        <v>hors_champs</v>
      </c>
      <c r="E5054" s="90">
        <f>HLOOKUP(D5054,Analytique_compte!$A$3:$S$4,2,FALSE)</f>
        <v>19</v>
      </c>
      <c r="F5054" s="90" t="str">
        <f t="shared" ref="F5054:F5081" si="523">CONCATENATE(B5054,"_",C5054,"_",D5054)</f>
        <v>Analytique_compte_PCP87_hors_champs</v>
      </c>
      <c r="G5054" s="154">
        <f t="shared" ref="G5054:G5081" si="524">VLOOKUP(C5054,ana_compte,E5054,FALSE)</f>
        <v>0</v>
      </c>
    </row>
    <row r="5055" spans="1:7" ht="26.4" x14ac:dyDescent="0.25">
      <c r="A5055" s="153" t="str">
        <f>+Identification!$C$4</f>
        <v>100000001</v>
      </c>
      <c r="B5055" s="153" t="s">
        <v>356</v>
      </c>
      <c r="C5055" s="48" t="s">
        <v>424</v>
      </c>
      <c r="D5055" s="89" t="str">
        <f t="shared" si="522"/>
        <v>hors_champs</v>
      </c>
      <c r="E5055" s="90">
        <f>HLOOKUP(D5055,Analytique_compte!$A$3:$S$4,2,FALSE)</f>
        <v>19</v>
      </c>
      <c r="F5055" s="90" t="str">
        <f t="shared" si="523"/>
        <v>Analytique_compte_PCP88_hors_champs</v>
      </c>
      <c r="G5055" s="154">
        <f t="shared" si="524"/>
        <v>0</v>
      </c>
    </row>
    <row r="5056" spans="1:7" ht="26.4" x14ac:dyDescent="0.25">
      <c r="A5056" s="153" t="str">
        <f>+Identification!$C$4</f>
        <v>100000001</v>
      </c>
      <c r="B5056" s="153" t="s">
        <v>356</v>
      </c>
      <c r="C5056" s="48" t="s">
        <v>449</v>
      </c>
      <c r="D5056" s="89" t="str">
        <f t="shared" ref="D5056:D5058" si="525">+D5050</f>
        <v>hors_champs</v>
      </c>
      <c r="E5056" s="90">
        <f>HLOOKUP(D5056,Analytique_compte!$A$3:$S$4,2,FALSE)</f>
        <v>19</v>
      </c>
      <c r="F5056" s="90" t="str">
        <f t="shared" si="523"/>
        <v>Analytique_compte_PCP89_hors_champs</v>
      </c>
      <c r="G5056" s="154">
        <f t="shared" si="524"/>
        <v>0</v>
      </c>
    </row>
    <row r="5057" spans="1:7" ht="26.4" x14ac:dyDescent="0.25">
      <c r="A5057" s="153" t="str">
        <f>+Identification!$C$4</f>
        <v>100000001</v>
      </c>
      <c r="B5057" s="153" t="s">
        <v>356</v>
      </c>
      <c r="C5057" s="48" t="s">
        <v>450</v>
      </c>
      <c r="D5057" s="89" t="str">
        <f t="shared" si="525"/>
        <v>hors_champs</v>
      </c>
      <c r="E5057" s="90">
        <f>HLOOKUP(D5057,Analytique_compte!$A$3:$S$4,2,FALSE)</f>
        <v>19</v>
      </c>
      <c r="F5057" s="90" t="str">
        <f t="shared" si="523"/>
        <v>Analytique_compte_PCP90_hors_champs</v>
      </c>
      <c r="G5057" s="154">
        <f t="shared" si="524"/>
        <v>0</v>
      </c>
    </row>
    <row r="5058" spans="1:7" ht="26.4" x14ac:dyDescent="0.25">
      <c r="A5058" s="153" t="str">
        <f>+Identification!$C$4</f>
        <v>100000001</v>
      </c>
      <c r="B5058" s="153" t="s">
        <v>356</v>
      </c>
      <c r="C5058" s="48" t="s">
        <v>467</v>
      </c>
      <c r="D5058" s="89" t="str">
        <f t="shared" si="525"/>
        <v>hors_champs</v>
      </c>
      <c r="E5058" s="90">
        <f>HLOOKUP(D5058,Analytique_compte!$A$3:$S$4,2,FALSE)</f>
        <v>19</v>
      </c>
      <c r="F5058" s="90" t="str">
        <f t="shared" si="523"/>
        <v>Analytique_compte_PCP91_hors_champs</v>
      </c>
      <c r="G5058" s="154">
        <f t="shared" si="524"/>
        <v>0</v>
      </c>
    </row>
    <row r="5059" spans="1:7" ht="26.4" x14ac:dyDescent="0.25">
      <c r="A5059" s="153" t="str">
        <f>+Identification!$C$4</f>
        <v>100000001</v>
      </c>
      <c r="B5059" s="153" t="s">
        <v>356</v>
      </c>
      <c r="C5059" s="48" t="s">
        <v>468</v>
      </c>
      <c r="D5059" s="89" t="str">
        <f t="shared" ref="D5059:D5075" si="526">+D5032</f>
        <v>hors_champs</v>
      </c>
      <c r="E5059" s="90">
        <f>HLOOKUP(D5059,Analytique_compte!$A$3:$S$4,2,FALSE)</f>
        <v>19</v>
      </c>
      <c r="F5059" s="90" t="str">
        <f t="shared" si="523"/>
        <v>Analytique_compte_PCP92_hors_champs</v>
      </c>
      <c r="G5059" s="154">
        <f t="shared" si="524"/>
        <v>0</v>
      </c>
    </row>
    <row r="5060" spans="1:7" ht="26.4" x14ac:dyDescent="0.25">
      <c r="A5060" s="153" t="str">
        <f>+Identification!$C$4</f>
        <v>100000001</v>
      </c>
      <c r="B5060" s="153" t="s">
        <v>356</v>
      </c>
      <c r="C5060" s="48" t="s">
        <v>469</v>
      </c>
      <c r="D5060" s="89" t="str">
        <f t="shared" si="526"/>
        <v>hors_champs</v>
      </c>
      <c r="E5060" s="90">
        <f>HLOOKUP(D5060,Analytique_compte!$A$3:$S$4,2,FALSE)</f>
        <v>19</v>
      </c>
      <c r="F5060" s="90" t="str">
        <f t="shared" si="523"/>
        <v>Analytique_compte_PCP93_hors_champs</v>
      </c>
      <c r="G5060" s="154">
        <f t="shared" si="524"/>
        <v>0</v>
      </c>
    </row>
    <row r="5061" spans="1:7" ht="26.4" x14ac:dyDescent="0.25">
      <c r="A5061" s="153" t="str">
        <f>+Identification!$C$4</f>
        <v>100000001</v>
      </c>
      <c r="B5061" s="153" t="s">
        <v>356</v>
      </c>
      <c r="C5061" s="48" t="s">
        <v>665</v>
      </c>
      <c r="D5061" s="89" t="str">
        <f t="shared" si="526"/>
        <v>hors_champs</v>
      </c>
      <c r="E5061" s="90">
        <f>HLOOKUP(D5061,Analytique_compte!$A$3:$S$4,2,FALSE)</f>
        <v>19</v>
      </c>
      <c r="F5061" s="90" t="str">
        <f t="shared" si="523"/>
        <v>Analytique_compte_PCP94_hors_champs</v>
      </c>
      <c r="G5061" s="154">
        <f t="shared" si="524"/>
        <v>0</v>
      </c>
    </row>
    <row r="5062" spans="1:7" ht="26.4" x14ac:dyDescent="0.25">
      <c r="A5062" s="153" t="str">
        <f>+Identification!$C$4</f>
        <v>100000001</v>
      </c>
      <c r="B5062" s="153" t="s">
        <v>356</v>
      </c>
      <c r="C5062" s="50" t="s">
        <v>666</v>
      </c>
      <c r="D5062" s="89" t="str">
        <f t="shared" si="526"/>
        <v>hors_champs</v>
      </c>
      <c r="E5062" s="90">
        <f>HLOOKUP(D5062,Analytique_compte!$A$3:$S$4,2,FALSE)</f>
        <v>19</v>
      </c>
      <c r="F5062" s="90" t="str">
        <f t="shared" si="523"/>
        <v>Analytique_compte_PCP95_hors_champs</v>
      </c>
      <c r="G5062" s="154">
        <f t="shared" si="524"/>
        <v>0</v>
      </c>
    </row>
    <row r="5063" spans="1:7" ht="26.4" x14ac:dyDescent="0.25">
      <c r="A5063" s="153" t="str">
        <f>+Identification!$C$4</f>
        <v>100000001</v>
      </c>
      <c r="B5063" s="153" t="s">
        <v>356</v>
      </c>
      <c r="C5063" s="50" t="s">
        <v>667</v>
      </c>
      <c r="D5063" s="89" t="str">
        <f t="shared" si="526"/>
        <v>hors_champs</v>
      </c>
      <c r="E5063" s="90">
        <f>HLOOKUP(D5063,Analytique_compte!$A$3:$S$4,2,FALSE)</f>
        <v>19</v>
      </c>
      <c r="F5063" s="90" t="str">
        <f t="shared" si="523"/>
        <v>Analytique_compte_PCP96_hors_champs</v>
      </c>
      <c r="G5063" s="154">
        <f t="shared" si="524"/>
        <v>0</v>
      </c>
    </row>
    <row r="5064" spans="1:7" ht="26.4" x14ac:dyDescent="0.25">
      <c r="A5064" s="153" t="str">
        <f>+Identification!$C$4</f>
        <v>100000001</v>
      </c>
      <c r="B5064" s="153" t="s">
        <v>356</v>
      </c>
      <c r="C5064" s="50" t="s">
        <v>668</v>
      </c>
      <c r="D5064" s="89" t="str">
        <f t="shared" si="526"/>
        <v>hors_champs</v>
      </c>
      <c r="E5064" s="90">
        <f>HLOOKUP(D5064,Analytique_compte!$A$3:$S$4,2,FALSE)</f>
        <v>19</v>
      </c>
      <c r="F5064" s="90" t="str">
        <f t="shared" si="523"/>
        <v>Analytique_compte_PCP97_hors_champs</v>
      </c>
      <c r="G5064" s="154">
        <f t="shared" si="524"/>
        <v>0</v>
      </c>
    </row>
    <row r="5065" spans="1:7" ht="26.4" x14ac:dyDescent="0.25">
      <c r="A5065" s="153" t="str">
        <f>+Identification!$C$4</f>
        <v>100000001</v>
      </c>
      <c r="B5065" s="153" t="s">
        <v>356</v>
      </c>
      <c r="C5065" s="50" t="s">
        <v>669</v>
      </c>
      <c r="D5065" s="89" t="str">
        <f t="shared" si="526"/>
        <v>hors_champs</v>
      </c>
      <c r="E5065" s="90">
        <f>HLOOKUP(D5065,Analytique_compte!$A$3:$S$4,2,FALSE)</f>
        <v>19</v>
      </c>
      <c r="F5065" s="90" t="str">
        <f t="shared" si="523"/>
        <v>Analytique_compte_PCP98_hors_champs</v>
      </c>
      <c r="G5065" s="154">
        <f t="shared" si="524"/>
        <v>0</v>
      </c>
    </row>
    <row r="5066" spans="1:7" ht="26.4" x14ac:dyDescent="0.25">
      <c r="A5066" s="153" t="str">
        <f>+Identification!$C$4</f>
        <v>100000001</v>
      </c>
      <c r="B5066" s="153" t="s">
        <v>356</v>
      </c>
      <c r="C5066" s="50" t="s">
        <v>670</v>
      </c>
      <c r="D5066" s="89" t="str">
        <f t="shared" si="526"/>
        <v>hors_champs</v>
      </c>
      <c r="E5066" s="90">
        <f>HLOOKUP(D5066,Analytique_compte!$A$3:$S$4,2,FALSE)</f>
        <v>19</v>
      </c>
      <c r="F5066" s="90" t="str">
        <f t="shared" si="523"/>
        <v>Analytique_compte_PCP99_hors_champs</v>
      </c>
      <c r="G5066" s="154">
        <f t="shared" si="524"/>
        <v>0</v>
      </c>
    </row>
    <row r="5067" spans="1:7" ht="26.4" x14ac:dyDescent="0.25">
      <c r="A5067" s="153" t="str">
        <f>+Identification!$C$4</f>
        <v>100000001</v>
      </c>
      <c r="B5067" s="153" t="s">
        <v>356</v>
      </c>
      <c r="C5067" s="50" t="s">
        <v>671</v>
      </c>
      <c r="D5067" s="89" t="str">
        <f t="shared" si="526"/>
        <v>hors_champs</v>
      </c>
      <c r="E5067" s="90">
        <f>HLOOKUP(D5067,Analytique_compte!$A$3:$S$4,2,FALSE)</f>
        <v>19</v>
      </c>
      <c r="F5067" s="90" t="str">
        <f t="shared" si="523"/>
        <v>Analytique_compte_PCP100_hors_champs</v>
      </c>
      <c r="G5067" s="154">
        <f t="shared" si="524"/>
        <v>0</v>
      </c>
    </row>
    <row r="5068" spans="1:7" ht="26.4" x14ac:dyDescent="0.25">
      <c r="A5068" s="153" t="str">
        <f>+Identification!$C$4</f>
        <v>100000001</v>
      </c>
      <c r="B5068" s="153" t="s">
        <v>356</v>
      </c>
      <c r="C5068" s="50" t="s">
        <v>672</v>
      </c>
      <c r="D5068" s="89" t="str">
        <f t="shared" si="526"/>
        <v>hors_champs</v>
      </c>
      <c r="E5068" s="90">
        <f>HLOOKUP(D5068,Analytique_compte!$A$3:$S$4,2,FALSE)</f>
        <v>19</v>
      </c>
      <c r="F5068" s="90" t="str">
        <f t="shared" si="523"/>
        <v>Analytique_compte_PCP101_hors_champs</v>
      </c>
      <c r="G5068" s="154">
        <f t="shared" si="524"/>
        <v>0</v>
      </c>
    </row>
    <row r="5069" spans="1:7" ht="26.4" x14ac:dyDescent="0.25">
      <c r="A5069" s="153" t="str">
        <f>+Identification!$C$4</f>
        <v>100000001</v>
      </c>
      <c r="B5069" s="153" t="s">
        <v>356</v>
      </c>
      <c r="C5069" s="50" t="s">
        <v>673</v>
      </c>
      <c r="D5069" s="89" t="str">
        <f t="shared" si="526"/>
        <v>hors_champs</v>
      </c>
      <c r="E5069" s="90">
        <f>HLOOKUP(D5069,Analytique_compte!$A$3:$S$4,2,FALSE)</f>
        <v>19</v>
      </c>
      <c r="F5069" s="90" t="str">
        <f t="shared" si="523"/>
        <v>Analytique_compte_PCP102_hors_champs</v>
      </c>
      <c r="G5069" s="154">
        <f t="shared" si="524"/>
        <v>0</v>
      </c>
    </row>
    <row r="5070" spans="1:7" ht="26.4" x14ac:dyDescent="0.25">
      <c r="A5070" s="153" t="str">
        <f>+Identification!$C$4</f>
        <v>100000001</v>
      </c>
      <c r="B5070" s="153" t="s">
        <v>356</v>
      </c>
      <c r="C5070" s="50" t="s">
        <v>674</v>
      </c>
      <c r="D5070" s="89" t="str">
        <f t="shared" si="526"/>
        <v>hors_champs</v>
      </c>
      <c r="E5070" s="90">
        <f>HLOOKUP(D5070,Analytique_compte!$A$3:$S$4,2,FALSE)</f>
        <v>19</v>
      </c>
      <c r="F5070" s="90" t="str">
        <f t="shared" si="523"/>
        <v>Analytique_compte_PCP103_hors_champs</v>
      </c>
      <c r="G5070" s="154">
        <f t="shared" si="524"/>
        <v>0</v>
      </c>
    </row>
    <row r="5071" spans="1:7" ht="26.4" x14ac:dyDescent="0.25">
      <c r="A5071" s="153" t="str">
        <f>+Identification!$C$4</f>
        <v>100000001</v>
      </c>
      <c r="B5071" s="153" t="s">
        <v>356</v>
      </c>
      <c r="C5071" s="50" t="s">
        <v>675</v>
      </c>
      <c r="D5071" s="89" t="str">
        <f t="shared" si="526"/>
        <v>hors_champs</v>
      </c>
      <c r="E5071" s="90">
        <f>HLOOKUP(D5071,Analytique_compte!$A$3:$S$4,2,FALSE)</f>
        <v>19</v>
      </c>
      <c r="F5071" s="90" t="str">
        <f t="shared" si="523"/>
        <v>Analytique_compte_PCP104_hors_champs</v>
      </c>
      <c r="G5071" s="154">
        <f t="shared" si="524"/>
        <v>0</v>
      </c>
    </row>
    <row r="5072" spans="1:7" ht="26.4" x14ac:dyDescent="0.25">
      <c r="A5072" s="153" t="str">
        <f>+Identification!$C$4</f>
        <v>100000001</v>
      </c>
      <c r="B5072" s="153" t="s">
        <v>356</v>
      </c>
      <c r="C5072" s="50" t="s">
        <v>676</v>
      </c>
      <c r="D5072" s="89" t="str">
        <f t="shared" si="526"/>
        <v>hors_champs</v>
      </c>
      <c r="E5072" s="90">
        <f>HLOOKUP(D5072,Analytique_compte!$A$3:$S$4,2,FALSE)</f>
        <v>19</v>
      </c>
      <c r="F5072" s="90" t="str">
        <f t="shared" si="523"/>
        <v>Analytique_compte_PCP105_hors_champs</v>
      </c>
      <c r="G5072" s="154">
        <f t="shared" si="524"/>
        <v>0</v>
      </c>
    </row>
    <row r="5073" spans="1:7" ht="26.4" x14ac:dyDescent="0.25">
      <c r="A5073" s="153" t="str">
        <f>+Identification!$C$4</f>
        <v>100000001</v>
      </c>
      <c r="B5073" s="153" t="s">
        <v>356</v>
      </c>
      <c r="C5073" s="50" t="s">
        <v>677</v>
      </c>
      <c r="D5073" s="89" t="str">
        <f t="shared" si="526"/>
        <v>hors_champs</v>
      </c>
      <c r="E5073" s="90">
        <f>HLOOKUP(D5073,Analytique_compte!$A$3:$S$4,2,FALSE)</f>
        <v>19</v>
      </c>
      <c r="F5073" s="90" t="str">
        <f t="shared" si="523"/>
        <v>Analytique_compte_PCP106_hors_champs</v>
      </c>
      <c r="G5073" s="154">
        <f t="shared" si="524"/>
        <v>0</v>
      </c>
    </row>
    <row r="5074" spans="1:7" ht="26.4" x14ac:dyDescent="0.25">
      <c r="A5074" s="153" t="str">
        <f>+Identification!$C$4</f>
        <v>100000001</v>
      </c>
      <c r="B5074" s="153" t="s">
        <v>356</v>
      </c>
      <c r="C5074" s="50" t="s">
        <v>678</v>
      </c>
      <c r="D5074" s="89" t="str">
        <f t="shared" si="526"/>
        <v>hors_champs</v>
      </c>
      <c r="E5074" s="90">
        <f>HLOOKUP(D5074,Analytique_compte!$A$3:$S$4,2,FALSE)</f>
        <v>19</v>
      </c>
      <c r="F5074" s="90" t="str">
        <f t="shared" si="523"/>
        <v>Analytique_compte_PCP107_hors_champs</v>
      </c>
      <c r="G5074" s="154">
        <f t="shared" si="524"/>
        <v>0</v>
      </c>
    </row>
    <row r="5075" spans="1:7" ht="26.4" x14ac:dyDescent="0.25">
      <c r="A5075" s="153" t="str">
        <f>+Identification!$C$4</f>
        <v>100000001</v>
      </c>
      <c r="B5075" s="153" t="s">
        <v>356</v>
      </c>
      <c r="C5075" s="50" t="s">
        <v>679</v>
      </c>
      <c r="D5075" s="89" t="str">
        <f t="shared" si="526"/>
        <v>hors_champs</v>
      </c>
      <c r="E5075" s="90">
        <f>HLOOKUP(D5075,Analytique_compte!$A$3:$S$4,2,FALSE)</f>
        <v>19</v>
      </c>
      <c r="F5075" s="90" t="str">
        <f t="shared" si="523"/>
        <v>Analytique_compte_PCP108_hors_champs</v>
      </c>
      <c r="G5075" s="154">
        <f t="shared" si="524"/>
        <v>0</v>
      </c>
    </row>
    <row r="5076" spans="1:7" ht="26.4" x14ac:dyDescent="0.25">
      <c r="A5076" s="153" t="str">
        <f>+Identification!$C$4</f>
        <v>100000001</v>
      </c>
      <c r="B5076" s="153" t="s">
        <v>356</v>
      </c>
      <c r="C5076" s="50" t="s">
        <v>680</v>
      </c>
      <c r="D5076" s="89" t="str">
        <f t="shared" ref="D5076:D5079" si="527">+D5045</f>
        <v>hors_champs</v>
      </c>
      <c r="E5076" s="90">
        <f>HLOOKUP(D5076,Analytique_compte!$A$3:$S$4,2,FALSE)</f>
        <v>19</v>
      </c>
      <c r="F5076" s="90" t="str">
        <f t="shared" ref="F5076:F5080" si="528">CONCATENATE(B5076,"_",C5076,"_",D5076)</f>
        <v>Analytique_compte_PCP109_hors_champs</v>
      </c>
      <c r="G5076" s="154">
        <f t="shared" ref="G5076:G5080" si="529">VLOOKUP(C5076,ana_compte,E5076,FALSE)</f>
        <v>0</v>
      </c>
    </row>
    <row r="5077" spans="1:7" ht="26.4" x14ac:dyDescent="0.25">
      <c r="A5077" s="153" t="str">
        <f>+Identification!$C$4</f>
        <v>100000001</v>
      </c>
      <c r="B5077" s="153" t="s">
        <v>356</v>
      </c>
      <c r="C5077" s="50" t="s">
        <v>681</v>
      </c>
      <c r="D5077" s="89" t="str">
        <f t="shared" si="527"/>
        <v>hors_champs</v>
      </c>
      <c r="E5077" s="90">
        <f>HLOOKUP(D5077,Analytique_compte!$A$3:$S$4,2,FALSE)</f>
        <v>19</v>
      </c>
      <c r="F5077" s="90" t="str">
        <f t="shared" si="528"/>
        <v>Analytique_compte_PCP110_hors_champs</v>
      </c>
      <c r="G5077" s="154">
        <f t="shared" si="529"/>
        <v>0</v>
      </c>
    </row>
    <row r="5078" spans="1:7" ht="26.4" x14ac:dyDescent="0.25">
      <c r="A5078" s="153" t="str">
        <f>+Identification!$C$4</f>
        <v>100000001</v>
      </c>
      <c r="B5078" s="153" t="s">
        <v>356</v>
      </c>
      <c r="C5078" s="50" t="s">
        <v>682</v>
      </c>
      <c r="D5078" s="89" t="str">
        <f t="shared" si="527"/>
        <v>hors_champs</v>
      </c>
      <c r="E5078" s="90">
        <f>HLOOKUP(D5078,Analytique_compte!$A$3:$S$4,2,FALSE)</f>
        <v>19</v>
      </c>
      <c r="F5078" s="90" t="str">
        <f t="shared" si="528"/>
        <v>Analytique_compte_PCP111_hors_champs</v>
      </c>
      <c r="G5078" s="154">
        <f t="shared" si="529"/>
        <v>0</v>
      </c>
    </row>
    <row r="5079" spans="1:7" ht="26.4" x14ac:dyDescent="0.25">
      <c r="A5079" s="153" t="str">
        <f>+Identification!$C$4</f>
        <v>100000001</v>
      </c>
      <c r="B5079" s="153" t="s">
        <v>356</v>
      </c>
      <c r="C5079" s="50" t="s">
        <v>683</v>
      </c>
      <c r="D5079" s="89" t="str">
        <f t="shared" si="527"/>
        <v>hors_champs</v>
      </c>
      <c r="E5079" s="90">
        <f>HLOOKUP(D5079,Analytique_compte!$A$3:$S$4,2,FALSE)</f>
        <v>19</v>
      </c>
      <c r="F5079" s="90" t="str">
        <f t="shared" si="528"/>
        <v>Analytique_compte_PCP112_hors_champs</v>
      </c>
      <c r="G5079" s="154">
        <f t="shared" si="529"/>
        <v>0</v>
      </c>
    </row>
    <row r="5080" spans="1:7" ht="26.4" x14ac:dyDescent="0.25">
      <c r="A5080" s="153" t="str">
        <f>+Identification!$C$4</f>
        <v>100000001</v>
      </c>
      <c r="B5080" s="153" t="s">
        <v>356</v>
      </c>
      <c r="C5080" s="50" t="s">
        <v>684</v>
      </c>
      <c r="D5080" s="89" t="str">
        <f>+D5048</f>
        <v>hors_champs</v>
      </c>
      <c r="E5080" s="90">
        <f>HLOOKUP(D5080,Analytique_compte!$A$3:$S$4,2,FALSE)</f>
        <v>19</v>
      </c>
      <c r="F5080" s="90" t="str">
        <f t="shared" si="528"/>
        <v>Analytique_compte_PCP113_hors_champs</v>
      </c>
      <c r="G5080" s="154">
        <f t="shared" si="529"/>
        <v>0</v>
      </c>
    </row>
    <row r="5081" spans="1:7" ht="26.4" x14ac:dyDescent="0.25">
      <c r="A5081" s="153" t="str">
        <f>+Identification!$C$4</f>
        <v>100000001</v>
      </c>
      <c r="B5081" s="153" t="s">
        <v>356</v>
      </c>
      <c r="C5081" s="50" t="s">
        <v>685</v>
      </c>
      <c r="D5081" s="89" t="str">
        <f>+D5049</f>
        <v>hors_champs</v>
      </c>
      <c r="E5081" s="90">
        <f>HLOOKUP(D5081,Analytique_compte!$A$3:$S$4,2,FALSE)</f>
        <v>19</v>
      </c>
      <c r="F5081" s="90" t="str">
        <f t="shared" si="523"/>
        <v>Analytique_compte_PCP114_hors_champs</v>
      </c>
      <c r="G5081" s="154">
        <f t="shared" si="524"/>
        <v>0</v>
      </c>
    </row>
    <row r="5082" spans="1:7" ht="26.4" x14ac:dyDescent="0.25">
      <c r="A5082" s="153" t="str">
        <f>+Identification!$C$4</f>
        <v>100000001</v>
      </c>
      <c r="B5082" s="153" t="s">
        <v>356</v>
      </c>
      <c r="C5082" s="11" t="s">
        <v>266</v>
      </c>
      <c r="D5082" s="89" t="str">
        <f>+D5045</f>
        <v>hors_champs</v>
      </c>
      <c r="E5082" s="90">
        <f>HLOOKUP(D5082,Analytique_compte!$A$3:$S$4,2,FALSE)</f>
        <v>19</v>
      </c>
      <c r="F5082" s="90" t="str">
        <f t="shared" si="519"/>
        <v>Analytique_compte_pcptot_hors_champs</v>
      </c>
      <c r="G5082" s="154">
        <f t="shared" si="517"/>
        <v>0</v>
      </c>
    </row>
    <row r="5083" spans="1:7" ht="26.4" x14ac:dyDescent="0.25">
      <c r="A5083" s="153" t="str">
        <f>+Identification!$C$4</f>
        <v>100000001</v>
      </c>
      <c r="B5083" s="153" t="s">
        <v>356</v>
      </c>
      <c r="C5083" s="11" t="s">
        <v>342</v>
      </c>
      <c r="D5083" s="89" t="str">
        <f t="shared" si="518"/>
        <v>hors_champs</v>
      </c>
      <c r="E5083" s="90">
        <f>HLOOKUP(D5083,Analytique_compte!$A$3:$S$4,2,FALSE)</f>
        <v>19</v>
      </c>
      <c r="F5083" s="90" t="str">
        <f t="shared" si="519"/>
        <v>Analytique_compte_solde_hors_champs</v>
      </c>
      <c r="G5083" s="154">
        <f t="shared" si="517"/>
        <v>0</v>
      </c>
    </row>
  </sheetData>
  <sheetProtection algorithmName="SHA-512" hashValue="Do32VwqQQdA2YOnwg7uMQVnKRgvFGWe3xKIF+0jZ7iHLpKiIcHNrtHQfkhup6uBW9sx3/MyQuH081lT+R7HxgA==" saltValue="4cmz3B9CH/3FKK98waz9aw==" spinCount="100000" sheet="1" objects="1" scenarios="1"/>
  <autoFilter ref="A3:G508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9</vt:i4>
      </vt:variant>
    </vt:vector>
  </HeadingPairs>
  <TitlesOfParts>
    <vt:vector size="19" baseType="lpstr">
      <vt:lpstr>Consignes</vt:lpstr>
      <vt:lpstr>Identification</vt:lpstr>
      <vt:lpstr>Autres_m2</vt:lpstr>
      <vt:lpstr>Bilan</vt:lpstr>
      <vt:lpstr>Produits</vt:lpstr>
      <vt:lpstr>Charges</vt:lpstr>
      <vt:lpstr>Analytique_classe</vt:lpstr>
      <vt:lpstr>Analytique_compte</vt:lpstr>
      <vt:lpstr>Base</vt:lpstr>
      <vt:lpstr>Feuil1</vt:lpstr>
      <vt:lpstr>Autres_m2!ana_classe</vt:lpstr>
      <vt:lpstr>ana_classe</vt:lpstr>
      <vt:lpstr>ana_compte</vt:lpstr>
      <vt:lpstr>Base</vt:lpstr>
      <vt:lpstr>Bilan</vt:lpstr>
      <vt:lpstr>Ident</vt:lpstr>
      <vt:lpstr>m</vt:lpstr>
      <vt:lpstr>PCC</vt:lpstr>
      <vt:lpstr>PCP</vt:lpstr>
    </vt:vector>
  </TitlesOfParts>
  <Company>MSS DGOS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sgauguet</dc:creator>
  <cp:lastModifiedBy>Fabienne PECORARO</cp:lastModifiedBy>
  <cp:lastPrinted>2016-07-13T08:18:46Z</cp:lastPrinted>
  <dcterms:created xsi:type="dcterms:W3CDTF">2016-01-07T08:10:08Z</dcterms:created>
  <dcterms:modified xsi:type="dcterms:W3CDTF">2016-07-26T07:14:51Z</dcterms:modified>
</cp:coreProperties>
</file>